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" windowWidth="12120" windowHeight="8625" tabRatio="821" activeTab="9"/>
  </bookViews>
  <sheets>
    <sheet name="ianuarie 2012" sheetId="1" r:id="rId1"/>
    <sheet name="februarie 2012" sheetId="2" r:id="rId2"/>
    <sheet name="martie 2012" sheetId="3" r:id="rId3"/>
    <sheet name="aprilie 2012" sheetId="4" r:id="rId4"/>
    <sheet name="mai 2012" sheetId="5" r:id="rId5"/>
    <sheet name="iunie 2012" sheetId="6" r:id="rId6"/>
    <sheet name="iulie 2012" sheetId="7" r:id="rId7"/>
    <sheet name="august 2012" sheetId="8" r:id="rId8"/>
    <sheet name="septembrie 2012" sheetId="9" r:id="rId9"/>
    <sheet name="octombrie 2012" sheetId="10" r:id="rId10"/>
  </sheets>
  <externalReferences>
    <externalReference r:id="rId13"/>
  </externalReferences>
  <definedNames>
    <definedName name="_xlnm.Print_Area" localSheetId="3">'aprilie 2012'!$A$1:$BA$54</definedName>
    <definedName name="_xlnm.Print_Area" localSheetId="7">'august 2012'!$A$1:$BA$55</definedName>
    <definedName name="_xlnm.Print_Area" localSheetId="1">'februarie 2012'!$A$1:$BA$54</definedName>
    <definedName name="_xlnm.Print_Area" localSheetId="0">'ianuarie 2012'!$A$1:$BA$54</definedName>
    <definedName name="_xlnm.Print_Area" localSheetId="6">'iulie 2012'!$A$1:$BA$55</definedName>
    <definedName name="_xlnm.Print_Area" localSheetId="5">'iunie 2012'!$A$1:$BA$55</definedName>
    <definedName name="_xlnm.Print_Area" localSheetId="4">'mai 2012'!$A$1:$BA$54</definedName>
    <definedName name="_xlnm.Print_Area" localSheetId="2">'martie 2012'!$A$1:$BA$55</definedName>
    <definedName name="_xlnm.Print_Area" localSheetId="9">'octombrie 2012'!$A$1:$BA$55</definedName>
    <definedName name="_xlnm.Print_Area" localSheetId="8">'septembrie 2012'!$A$1:$BA$55</definedName>
  </definedNames>
  <calcPr fullCalcOnLoad="1"/>
</workbook>
</file>

<file path=xl/sharedStrings.xml><?xml version="1.0" encoding="utf-8"?>
<sst xmlns="http://schemas.openxmlformats.org/spreadsheetml/2006/main" count="1090" uniqueCount="112">
  <si>
    <t>Evidenţa armelor aflate în proprietatea persoanelor fizice</t>
  </si>
  <si>
    <t>Evidenţa armelor aflate în proprietatea persoanelor juridice</t>
  </si>
  <si>
    <t>Practica administrativă</t>
  </si>
  <si>
    <t>Anulate permise de armă</t>
  </si>
  <si>
    <t>Din ele cu armele aflate la evideţă</t>
  </si>
  <si>
    <t>Arme ridicate</t>
  </si>
  <si>
    <t>arme predate binevol</t>
  </si>
  <si>
    <t>Eliberate autorizaţii pentru confecţionarea ştampilelor</t>
  </si>
  <si>
    <t>Total cereri</t>
  </si>
  <si>
    <t>Eliberate permise pentru procurarea armelor</t>
  </si>
  <si>
    <t>Înregistrate arme</t>
  </si>
  <si>
    <t>Suma achitată</t>
  </si>
  <si>
    <t>Arme furate sau pierdute</t>
  </si>
  <si>
    <t>Arme scoase de la evidenţă</t>
  </si>
  <si>
    <t>Total proprietari de arme</t>
  </si>
  <si>
    <t>cu gaz</t>
  </si>
  <si>
    <t>cu ţeavă lisă</t>
  </si>
  <si>
    <t>cu ţeavă ghintuită</t>
  </si>
  <si>
    <t>Total arme</t>
  </si>
  <si>
    <t>Efectuate inspectări</t>
  </si>
  <si>
    <t>înaintate sesizări persoanelor juridice</t>
  </si>
  <si>
    <t>Întocmite procese-verbale</t>
  </si>
  <si>
    <t>pneumatice</t>
  </si>
  <si>
    <t>electrocutante</t>
  </si>
  <si>
    <t>muniţii</t>
  </si>
  <si>
    <t>grenade, mine</t>
  </si>
  <si>
    <t>materiale explozive</t>
  </si>
  <si>
    <t>la persoane fizice</t>
  </si>
  <si>
    <t>la persoane juridice</t>
  </si>
  <si>
    <t>în privinţa persoanelor fizice</t>
  </si>
  <si>
    <t>în privinţa persoanelor juridice</t>
  </si>
  <si>
    <t>Ciocana</t>
  </si>
  <si>
    <t>Botanica</t>
  </si>
  <si>
    <t>Buiucani</t>
  </si>
  <si>
    <t>Rîşcani</t>
  </si>
  <si>
    <t>DPT</t>
  </si>
  <si>
    <t>Total obiective la evidenţă</t>
  </si>
  <si>
    <t>Total arme, din ele</t>
  </si>
  <si>
    <t>Centru</t>
  </si>
  <si>
    <t>TOTAL</t>
  </si>
  <si>
    <t>Prelungite permise port-armă</t>
  </si>
  <si>
    <t xml:space="preserve">Suma amenzilor achitate </t>
  </si>
  <si>
    <t>Crime descoperite personal de către inspectorii grupelor autorizări</t>
  </si>
  <si>
    <t>CGP Chişinău</t>
  </si>
  <si>
    <t xml:space="preserve">Basarabeasca </t>
  </si>
  <si>
    <t xml:space="preserve">Teleneşti </t>
  </si>
  <si>
    <t xml:space="preserve">Sîngerei </t>
  </si>
  <si>
    <t xml:space="preserve">Anenii-Noi </t>
  </si>
  <si>
    <t xml:space="preserve">Bălţi </t>
  </si>
  <si>
    <t xml:space="preserve">Bender </t>
  </si>
  <si>
    <t xml:space="preserve">Briceni </t>
  </si>
  <si>
    <t xml:space="preserve">Cahul </t>
  </si>
  <si>
    <t xml:space="preserve">Călăraşi </t>
  </si>
  <si>
    <t xml:space="preserve">Cantemir </t>
  </si>
  <si>
    <t xml:space="preserve">Căuşeni </t>
  </si>
  <si>
    <t xml:space="preserve">Ciadîr-Lunga </t>
  </si>
  <si>
    <t xml:space="preserve">Criuleni </t>
  </si>
  <si>
    <t xml:space="preserve">Donduşeni </t>
  </si>
  <si>
    <t xml:space="preserve">Drochia </t>
  </si>
  <si>
    <t xml:space="preserve">Dubăsari </t>
  </si>
  <si>
    <t xml:space="preserve">Edineţ </t>
  </si>
  <si>
    <t xml:space="preserve">Făleşti </t>
  </si>
  <si>
    <t xml:space="preserve">Floreşti </t>
  </si>
  <si>
    <t xml:space="preserve">Glodeni </t>
  </si>
  <si>
    <t xml:space="preserve">Hînceşti </t>
  </si>
  <si>
    <t xml:space="preserve">Leova </t>
  </si>
  <si>
    <t xml:space="preserve">Nisporeni </t>
  </si>
  <si>
    <t xml:space="preserve">Ocniţa </t>
  </si>
  <si>
    <t xml:space="preserve">Orhei </t>
  </si>
  <si>
    <t xml:space="preserve">Rezina </t>
  </si>
  <si>
    <t xml:space="preserve">Şoldăneşti </t>
  </si>
  <si>
    <t xml:space="preserve">Soroca </t>
  </si>
  <si>
    <t xml:space="preserve">Ştefan-Vodă </t>
  </si>
  <si>
    <t xml:space="preserve">Străşeni </t>
  </si>
  <si>
    <t xml:space="preserve">Taraclia </t>
  </si>
  <si>
    <t xml:space="preserve">Ungheni </t>
  </si>
  <si>
    <t xml:space="preserve">Vulcăneşti </t>
  </si>
  <si>
    <t>arme ilegal deţinute</t>
  </si>
  <si>
    <t>Cimişlia</t>
  </si>
  <si>
    <t>Ialoveni</t>
  </si>
  <si>
    <t>Comrat</t>
  </si>
  <si>
    <t>Crime săvîrşite cu aplicarea armelor de foc</t>
  </si>
  <si>
    <t>Efectuate anchete de serviciu pe cazuri de incidente şi aplicare a armelor de foc</t>
  </si>
  <si>
    <t>Arme transmise la Comisia de evaluare, bonificare şi rebutare</t>
  </si>
  <si>
    <t>Permise portarmă cu termen de valabilitate expirat</t>
  </si>
  <si>
    <t>Permis general cu termen expirat</t>
  </si>
  <si>
    <t>SSCCA</t>
  </si>
  <si>
    <t>media</t>
  </si>
  <si>
    <t>din ele :</t>
  </si>
  <si>
    <t>Total arme în proprietatea persoanelor fizice</t>
  </si>
  <si>
    <t>total arme :</t>
  </si>
  <si>
    <t>Ianuarie 2012      
Subdiviziuni teritoriale</t>
  </si>
  <si>
    <t>Comparativ cu 2011 (+ -)</t>
  </si>
  <si>
    <t>Activitatea serviciului autorizări în perioada lunii ianuarie 2012</t>
  </si>
  <si>
    <t>februarie 2012      
Subdiviziuni teritoriale</t>
  </si>
  <si>
    <t>Activitatea serviciului autorizări în perioada lunii februarie 2012</t>
  </si>
  <si>
    <t>trei luni 2012      
Subdiviziuni teritoriale</t>
  </si>
  <si>
    <t>Activitatea serviciului autorizări în perioada trei luni 2012</t>
  </si>
  <si>
    <t>patru luni 2012      
Subdiviziuni teritoriale</t>
  </si>
  <si>
    <t>Activitatea serviciului autorizări în perioada patru luni 2012</t>
  </si>
  <si>
    <t>cinci luni 2012      
Subdiviziuni teritoriale</t>
  </si>
  <si>
    <t>Activitatea serviciului autorizări în perioada cinci luni 2012</t>
  </si>
  <si>
    <t>şase luni 2012      
Subdiviziuni teritoriale</t>
  </si>
  <si>
    <t xml:space="preserve"> Activitatea serviciului autorizări în perioada şase luni 2012</t>
  </si>
  <si>
    <t>Activitatea serviciului autorizări în perioada şapte luni 2012</t>
  </si>
  <si>
    <t>Şapte luni 2012      
Subdiviziuni teritoriale</t>
  </si>
  <si>
    <t>Opt luni 2012      
Subdiviziuni teritoriale</t>
  </si>
  <si>
    <t xml:space="preserve"> Activitatea serviciului autorizări în perioada opt luni 2012</t>
  </si>
  <si>
    <t>nouă luni 2012      
Subdiviziuni teritoriale</t>
  </si>
  <si>
    <t>Activitatea serviciului autorizări în perioada nouă luni 2012</t>
  </si>
  <si>
    <t>zece luni 2012      
Subdiviziuni teritoriale</t>
  </si>
  <si>
    <t>Activitatea serviciului autorizări în perioada zece luni 2012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</si>
</sst>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mmm/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;[Red]0"/>
    <numFmt numFmtId="177" formatCode="0.0;[Red]0.0"/>
    <numFmt numFmtId="178" formatCode="0_ ;\-0\ "/>
  </numFmts>
  <fonts count="58">
    <font>
      <sz val="12"/>
      <name val="Times New Roman CE"/>
      <family val="0"/>
    </font>
    <font>
      <b/>
      <sz val="12"/>
      <name val="Times New Roman CE"/>
      <family val="1"/>
    </font>
    <font>
      <sz val="13"/>
      <name val="Times New Roman CE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u val="single"/>
      <sz val="9"/>
      <color indexed="12"/>
      <name val="Times New Roman CE"/>
      <family val="0"/>
    </font>
    <font>
      <u val="single"/>
      <sz val="9"/>
      <color indexed="36"/>
      <name val="Times New Roman CE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8"/>
      <name val="Times New Roman CE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 CE"/>
      <family val="1"/>
    </font>
    <font>
      <sz val="12"/>
      <color indexed="55"/>
      <name val="Times New Roman"/>
      <family val="1"/>
    </font>
    <font>
      <sz val="12"/>
      <color indexed="9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529">
    <xf numFmtId="0" fontId="0" fillId="0" borderId="0" xfId="0" applyAlignment="1">
      <alignment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 horizontal="left"/>
      <protection/>
    </xf>
    <xf numFmtId="0" fontId="17" fillId="33" borderId="0" xfId="0" applyFont="1" applyFill="1" applyAlignment="1" applyProtection="1">
      <alignment horizontal="center" vertical="center" textRotation="90" wrapText="1"/>
      <protection/>
    </xf>
    <xf numFmtId="0" fontId="1" fillId="33" borderId="0" xfId="0" applyFont="1" applyFill="1" applyAlignment="1" applyProtection="1">
      <alignment wrapText="1"/>
      <protection/>
    </xf>
    <xf numFmtId="0" fontId="13" fillId="33" borderId="10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Alignment="1" applyProtection="1">
      <alignment/>
      <protection/>
    </xf>
    <xf numFmtId="0" fontId="22" fillId="33" borderId="0" xfId="0" applyFont="1" applyFill="1" applyAlignment="1" applyProtection="1">
      <alignment/>
      <protection/>
    </xf>
    <xf numFmtId="0" fontId="5" fillId="0" borderId="11" xfId="0" applyFont="1" applyFill="1" applyBorder="1" applyAlignment="1" applyProtection="1">
      <alignment horizontal="center" vertical="center" textRotation="90" wrapText="1"/>
      <protection/>
    </xf>
    <xf numFmtId="0" fontId="5" fillId="0" borderId="12" xfId="0" applyFont="1" applyFill="1" applyBorder="1" applyAlignment="1" applyProtection="1">
      <alignment horizontal="center" vertical="center" textRotation="90" wrapText="1"/>
      <protection/>
    </xf>
    <xf numFmtId="0" fontId="5" fillId="0" borderId="13" xfId="0" applyFont="1" applyFill="1" applyBorder="1" applyAlignment="1" applyProtection="1">
      <alignment horizontal="center" vertical="center" textRotation="90" wrapText="1"/>
      <protection/>
    </xf>
    <xf numFmtId="0" fontId="5" fillId="0" borderId="14" xfId="0" applyFont="1" applyFill="1" applyBorder="1" applyAlignment="1" applyProtection="1">
      <alignment horizontal="center" vertical="center" textRotation="90" wrapText="1"/>
      <protection/>
    </xf>
    <xf numFmtId="0" fontId="21" fillId="0" borderId="15" xfId="0" applyFont="1" applyFill="1" applyBorder="1" applyAlignment="1" applyProtection="1">
      <alignment horizontal="center" vertical="center" wrapText="1"/>
      <protection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12" fillId="0" borderId="17" xfId="0" applyFont="1" applyFill="1" applyBorder="1" applyAlignment="1" applyProtection="1">
      <alignment horizontal="center" vertical="center" wrapText="1"/>
      <protection/>
    </xf>
    <xf numFmtId="0" fontId="12" fillId="0" borderId="18" xfId="0" applyFont="1" applyFill="1" applyBorder="1" applyAlignment="1" applyProtection="1">
      <alignment horizontal="center" vertical="center" wrapText="1"/>
      <protection/>
    </xf>
    <xf numFmtId="0" fontId="12" fillId="0" borderId="19" xfId="0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2" fillId="0" borderId="21" xfId="0" applyFont="1" applyFill="1" applyBorder="1" applyAlignment="1" applyProtection="1">
      <alignment horizontal="center" vertical="center" wrapText="1"/>
      <protection/>
    </xf>
    <xf numFmtId="0" fontId="22" fillId="0" borderId="22" xfId="0" applyFont="1" applyFill="1" applyBorder="1" applyAlignment="1" applyProtection="1">
      <alignment horizontal="left" vertical="center" wrapText="1"/>
      <protection/>
    </xf>
    <xf numFmtId="0" fontId="3" fillId="0" borderId="23" xfId="0" applyFont="1" applyFill="1" applyBorder="1" applyAlignment="1" applyProtection="1">
      <alignment horizontal="right"/>
      <protection locked="0"/>
    </xf>
    <xf numFmtId="0" fontId="3" fillId="0" borderId="24" xfId="0" applyFont="1" applyFill="1" applyBorder="1" applyAlignment="1" applyProtection="1">
      <alignment horizontal="right"/>
      <protection locked="0"/>
    </xf>
    <xf numFmtId="0" fontId="3" fillId="0" borderId="25" xfId="0" applyFont="1" applyFill="1" applyBorder="1" applyAlignment="1" applyProtection="1">
      <alignment horizontal="right"/>
      <protection locked="0"/>
    </xf>
    <xf numFmtId="0" fontId="3" fillId="0" borderId="26" xfId="0" applyFont="1" applyFill="1" applyBorder="1" applyAlignment="1" applyProtection="1">
      <alignment horizontal="right"/>
      <protection locked="0"/>
    </xf>
    <xf numFmtId="0" fontId="3" fillId="0" borderId="11" xfId="0" applyFont="1" applyFill="1" applyBorder="1" applyAlignment="1" applyProtection="1">
      <alignment horizontal="right"/>
      <protection locked="0"/>
    </xf>
    <xf numFmtId="0" fontId="3" fillId="0" borderId="12" xfId="0" applyFont="1" applyFill="1" applyBorder="1" applyAlignment="1" applyProtection="1">
      <alignment horizontal="right"/>
      <protection locked="0"/>
    </xf>
    <xf numFmtId="0" fontId="3" fillId="0" borderId="13" xfId="0" applyFont="1" applyFill="1" applyBorder="1" applyAlignment="1" applyProtection="1">
      <alignment horizontal="right"/>
      <protection locked="0"/>
    </xf>
    <xf numFmtId="0" fontId="21" fillId="0" borderId="27" xfId="0" applyFont="1" applyFill="1" applyBorder="1" applyAlignment="1" applyProtection="1">
      <alignment horizontal="left" vertical="center" wrapText="1"/>
      <protection/>
    </xf>
    <xf numFmtId="0" fontId="5" fillId="0" borderId="28" xfId="0" applyFont="1" applyFill="1" applyBorder="1" applyAlignment="1" applyProtection="1">
      <alignment horizontal="right"/>
      <protection locked="0"/>
    </xf>
    <xf numFmtId="0" fontId="5" fillId="0" borderId="29" xfId="0" applyFont="1" applyFill="1" applyBorder="1" applyAlignment="1" applyProtection="1">
      <alignment horizontal="right"/>
      <protection locked="0"/>
    </xf>
    <xf numFmtId="0" fontId="5" fillId="0" borderId="30" xfId="0" applyFont="1" applyFill="1" applyBorder="1" applyAlignment="1" applyProtection="1">
      <alignment horizontal="right"/>
      <protection locked="0"/>
    </xf>
    <xf numFmtId="0" fontId="5" fillId="0" borderId="31" xfId="0" applyFont="1" applyFill="1" applyBorder="1" applyAlignment="1" applyProtection="1">
      <alignment horizontal="right"/>
      <protection locked="0"/>
    </xf>
    <xf numFmtId="0" fontId="5" fillId="0" borderId="32" xfId="0" applyFont="1" applyFill="1" applyBorder="1" applyAlignment="1" applyProtection="1">
      <alignment horizontal="right"/>
      <protection locked="0"/>
    </xf>
    <xf numFmtId="177" fontId="5" fillId="0" borderId="33" xfId="0" applyNumberFormat="1" applyFont="1" applyFill="1" applyBorder="1" applyAlignment="1" applyProtection="1">
      <alignment horizontal="right"/>
      <protection/>
    </xf>
    <xf numFmtId="0" fontId="5" fillId="0" borderId="29" xfId="0" applyFont="1" applyFill="1" applyBorder="1" applyAlignment="1" applyProtection="1">
      <alignment horizontal="right"/>
      <protection/>
    </xf>
    <xf numFmtId="0" fontId="5" fillId="0" borderId="33" xfId="0" applyFont="1" applyFill="1" applyBorder="1" applyAlignment="1" applyProtection="1">
      <alignment horizontal="right"/>
      <protection locked="0"/>
    </xf>
    <xf numFmtId="0" fontId="5" fillId="0" borderId="29" xfId="0" applyFont="1" applyFill="1" applyBorder="1" applyAlignment="1" applyProtection="1">
      <alignment horizontal="right" vertical="center"/>
      <protection locked="0"/>
    </xf>
    <xf numFmtId="0" fontId="5" fillId="0" borderId="31" xfId="0" applyFont="1" applyFill="1" applyBorder="1" applyAlignment="1" applyProtection="1">
      <alignment horizontal="right" vertical="center"/>
      <protection locked="0"/>
    </xf>
    <xf numFmtId="0" fontId="21" fillId="0" borderId="34" xfId="0" applyFont="1" applyFill="1" applyBorder="1" applyAlignment="1" applyProtection="1">
      <alignment horizontal="left"/>
      <protection/>
    </xf>
    <xf numFmtId="0" fontId="5" fillId="0" borderId="35" xfId="0" applyFont="1" applyFill="1" applyBorder="1" applyAlignment="1" applyProtection="1">
      <alignment horizontal="right"/>
      <protection/>
    </xf>
    <xf numFmtId="0" fontId="5" fillId="0" borderId="36" xfId="0" applyFont="1" applyFill="1" applyBorder="1" applyAlignment="1" applyProtection="1">
      <alignment horizontal="right"/>
      <protection/>
    </xf>
    <xf numFmtId="0" fontId="5" fillId="0" borderId="37" xfId="0" applyFont="1" applyFill="1" applyBorder="1" applyAlignment="1" applyProtection="1">
      <alignment horizontal="right"/>
      <protection/>
    </xf>
    <xf numFmtId="0" fontId="5" fillId="0" borderId="31" xfId="0" applyFont="1" applyFill="1" applyBorder="1" applyAlignment="1" applyProtection="1">
      <alignment horizontal="right"/>
      <protection/>
    </xf>
    <xf numFmtId="0" fontId="5" fillId="0" borderId="38" xfId="0" applyFont="1" applyFill="1" applyBorder="1" applyAlignment="1" applyProtection="1">
      <alignment horizontal="right"/>
      <protection/>
    </xf>
    <xf numFmtId="0" fontId="5" fillId="0" borderId="34" xfId="0" applyFont="1" applyFill="1" applyBorder="1" applyAlignment="1" applyProtection="1">
      <alignment horizontal="right"/>
      <protection/>
    </xf>
    <xf numFmtId="177" fontId="5" fillId="0" borderId="39" xfId="0" applyNumberFormat="1" applyFont="1" applyFill="1" applyBorder="1" applyAlignment="1" applyProtection="1">
      <alignment horizontal="right" vertical="center"/>
      <protection/>
    </xf>
    <xf numFmtId="0" fontId="5" fillId="0" borderId="36" xfId="0" applyFont="1" applyFill="1" applyBorder="1" applyAlignment="1" applyProtection="1">
      <alignment horizontal="right"/>
      <protection locked="0"/>
    </xf>
    <xf numFmtId="177" fontId="6" fillId="0" borderId="24" xfId="0" applyNumberFormat="1" applyFont="1" applyFill="1" applyBorder="1" applyAlignment="1" applyProtection="1">
      <alignment horizontal="right" vertical="center"/>
      <protection/>
    </xf>
    <xf numFmtId="0" fontId="5" fillId="0" borderId="40" xfId="0" applyFont="1" applyFill="1" applyBorder="1" applyAlignment="1" applyProtection="1">
      <alignment horizontal="right"/>
      <protection/>
    </xf>
    <xf numFmtId="0" fontId="22" fillId="0" borderId="34" xfId="0" applyFont="1" applyFill="1" applyBorder="1" applyAlignment="1" applyProtection="1">
      <alignment/>
      <protection/>
    </xf>
    <xf numFmtId="0" fontId="3" fillId="0" borderId="41" xfId="0" applyFont="1" applyFill="1" applyBorder="1" applyAlignment="1" applyProtection="1">
      <alignment/>
      <protection/>
    </xf>
    <xf numFmtId="176" fontId="5" fillId="0" borderId="41" xfId="0" applyNumberFormat="1" applyFont="1" applyFill="1" applyBorder="1" applyAlignment="1" applyProtection="1">
      <alignment/>
      <protection/>
    </xf>
    <xf numFmtId="0" fontId="5" fillId="0" borderId="41" xfId="0" applyFont="1" applyFill="1" applyBorder="1" applyAlignment="1" applyProtection="1">
      <alignment/>
      <protection/>
    </xf>
    <xf numFmtId="176" fontId="14" fillId="0" borderId="41" xfId="0" applyNumberFormat="1" applyFont="1" applyFill="1" applyBorder="1" applyAlignment="1" applyProtection="1">
      <alignment horizontal="center"/>
      <protection locked="0"/>
    </xf>
    <xf numFmtId="176" fontId="14" fillId="0" borderId="41" xfId="0" applyNumberFormat="1" applyFont="1" applyFill="1" applyBorder="1" applyAlignment="1" applyProtection="1">
      <alignment horizontal="center"/>
      <protection/>
    </xf>
    <xf numFmtId="176" fontId="3" fillId="0" borderId="41" xfId="0" applyNumberFormat="1" applyFont="1" applyFill="1" applyBorder="1" applyAlignment="1" applyProtection="1">
      <alignment horizontal="center"/>
      <protection/>
    </xf>
    <xf numFmtId="0" fontId="20" fillId="0" borderId="42" xfId="0" applyFont="1" applyFill="1" applyBorder="1" applyAlignment="1" applyProtection="1">
      <alignment horizontal="right"/>
      <protection/>
    </xf>
    <xf numFmtId="0" fontId="3" fillId="0" borderId="43" xfId="0" applyFont="1" applyFill="1" applyBorder="1" applyAlignment="1" applyProtection="1">
      <alignment horizontal="right"/>
      <protection/>
    </xf>
    <xf numFmtId="49" fontId="3" fillId="0" borderId="43" xfId="0" applyNumberFormat="1" applyFont="1" applyFill="1" applyBorder="1" applyAlignment="1" applyProtection="1">
      <alignment horizontal="right"/>
      <protection/>
    </xf>
    <xf numFmtId="0" fontId="3" fillId="0" borderId="44" xfId="0" applyFont="1" applyFill="1" applyBorder="1" applyAlignment="1" applyProtection="1">
      <alignment horizontal="right"/>
      <protection/>
    </xf>
    <xf numFmtId="0" fontId="3" fillId="0" borderId="42" xfId="0" applyFont="1" applyFill="1" applyBorder="1" applyAlignment="1" applyProtection="1">
      <alignment horizontal="right"/>
      <protection/>
    </xf>
    <xf numFmtId="0" fontId="3" fillId="0" borderId="45" xfId="0" applyFont="1" applyFill="1" applyBorder="1" applyAlignment="1" applyProtection="1">
      <alignment horizontal="right"/>
      <protection/>
    </xf>
    <xf numFmtId="0" fontId="3" fillId="0" borderId="43" xfId="0" applyFont="1" applyFill="1" applyBorder="1" applyAlignment="1" applyProtection="1">
      <alignment horizontal="right"/>
      <protection locked="0"/>
    </xf>
    <xf numFmtId="0" fontId="20" fillId="0" borderId="11" xfId="0" applyFont="1" applyFill="1" applyBorder="1" applyAlignment="1" applyProtection="1">
      <alignment horizontal="left"/>
      <protection locked="0"/>
    </xf>
    <xf numFmtId="0" fontId="5" fillId="0" borderId="12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right"/>
    </xf>
    <xf numFmtId="0" fontId="5" fillId="0" borderId="46" xfId="0" applyFont="1" applyFill="1" applyBorder="1" applyAlignment="1">
      <alignment horizontal="right"/>
    </xf>
    <xf numFmtId="177" fontId="5" fillId="0" borderId="12" xfId="0" applyNumberFormat="1" applyFont="1" applyFill="1" applyBorder="1" applyAlignment="1" applyProtection="1">
      <alignment horizontal="right" vertical="center"/>
      <protection locked="0"/>
    </xf>
    <xf numFmtId="177" fontId="6" fillId="0" borderId="12" xfId="0" applyNumberFormat="1" applyFont="1" applyFill="1" applyBorder="1" applyAlignment="1" applyProtection="1">
      <alignment horizontal="right" vertical="center"/>
      <protection locked="0"/>
    </xf>
    <xf numFmtId="176" fontId="5" fillId="0" borderId="29" xfId="0" applyNumberFormat="1" applyFont="1" applyFill="1" applyBorder="1" applyAlignment="1" applyProtection="1">
      <alignment horizontal="right"/>
      <protection locked="0"/>
    </xf>
    <xf numFmtId="178" fontId="3" fillId="0" borderId="43" xfId="0" applyNumberFormat="1" applyFont="1" applyFill="1" applyBorder="1" applyAlignment="1" applyProtection="1">
      <alignment horizontal="right"/>
      <protection/>
    </xf>
    <xf numFmtId="0" fontId="22" fillId="0" borderId="47" xfId="0" applyFont="1" applyFill="1" applyBorder="1" applyAlignment="1" applyProtection="1">
      <alignment horizontal="left" vertical="center" wrapText="1"/>
      <protection/>
    </xf>
    <xf numFmtId="177" fontId="15" fillId="0" borderId="48" xfId="0" applyNumberFormat="1" applyFont="1" applyFill="1" applyBorder="1" applyAlignment="1" applyProtection="1">
      <alignment horizontal="right" vertical="center"/>
      <protection/>
    </xf>
    <xf numFmtId="177" fontId="7" fillId="0" borderId="49" xfId="0" applyNumberFormat="1" applyFont="1" applyFill="1" applyBorder="1" applyAlignment="1" applyProtection="1">
      <alignment horizontal="right" vertical="center"/>
      <protection/>
    </xf>
    <xf numFmtId="0" fontId="6" fillId="0" borderId="50" xfId="0" applyFont="1" applyFill="1" applyBorder="1" applyAlignment="1" applyProtection="1">
      <alignment horizontal="right" vertical="center"/>
      <protection/>
    </xf>
    <xf numFmtId="0" fontId="5" fillId="0" borderId="50" xfId="0" applyFont="1" applyFill="1" applyBorder="1" applyAlignment="1" applyProtection="1">
      <alignment horizontal="right"/>
      <protection locked="0"/>
    </xf>
    <xf numFmtId="0" fontId="5" fillId="0" borderId="25" xfId="0" applyFont="1" applyFill="1" applyBorder="1" applyAlignment="1" applyProtection="1">
      <alignment horizontal="right"/>
      <protection locked="0"/>
    </xf>
    <xf numFmtId="0" fontId="3" fillId="0" borderId="51" xfId="0" applyFont="1" applyFill="1" applyBorder="1" applyAlignment="1" applyProtection="1">
      <alignment horizontal="right"/>
      <protection locked="0"/>
    </xf>
    <xf numFmtId="177" fontId="3" fillId="0" borderId="39" xfId="0" applyNumberFormat="1" applyFont="1" applyFill="1" applyBorder="1" applyAlignment="1" applyProtection="1">
      <alignment horizontal="right"/>
      <protection/>
    </xf>
    <xf numFmtId="0" fontId="3" fillId="0" borderId="24" xfId="0" applyFont="1" applyFill="1" applyBorder="1" applyAlignment="1" applyProtection="1">
      <alignment horizontal="right"/>
      <protection/>
    </xf>
    <xf numFmtId="0" fontId="3" fillId="0" borderId="39" xfId="0" applyFont="1" applyFill="1" applyBorder="1" applyAlignment="1" applyProtection="1">
      <alignment horizontal="right"/>
      <protection locked="0"/>
    </xf>
    <xf numFmtId="0" fontId="5" fillId="0" borderId="23" xfId="0" applyFont="1" applyFill="1" applyBorder="1" applyAlignment="1" applyProtection="1">
      <alignment horizontal="right"/>
      <protection locked="0"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0" fontId="5" fillId="0" borderId="30" xfId="0" applyFont="1" applyFill="1" applyBorder="1" applyAlignment="1" applyProtection="1">
      <alignment horizontal="right"/>
      <protection locked="0"/>
    </xf>
    <xf numFmtId="176" fontId="6" fillId="0" borderId="28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 applyProtection="1">
      <alignment/>
      <protection/>
    </xf>
    <xf numFmtId="0" fontId="5" fillId="0" borderId="37" xfId="0" applyFont="1" applyFill="1" applyBorder="1" applyAlignment="1" applyProtection="1">
      <alignment horizontal="right"/>
      <protection/>
    </xf>
    <xf numFmtId="0" fontId="4" fillId="0" borderId="28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32" xfId="0" applyFont="1" applyFill="1" applyBorder="1" applyAlignment="1" applyProtection="1">
      <alignment/>
      <protection/>
    </xf>
    <xf numFmtId="0" fontId="3" fillId="0" borderId="52" xfId="0" applyFont="1" applyFill="1" applyBorder="1" applyAlignment="1" applyProtection="1">
      <alignment horizontal="right"/>
      <protection/>
    </xf>
    <xf numFmtId="176" fontId="3" fillId="0" borderId="42" xfId="0" applyNumberFormat="1" applyFont="1" applyFill="1" applyBorder="1" applyAlignment="1" applyProtection="1">
      <alignment horizontal="right"/>
      <protection/>
    </xf>
    <xf numFmtId="0" fontId="3" fillId="0" borderId="53" xfId="0" applyFont="1" applyFill="1" applyBorder="1" applyAlignment="1" applyProtection="1">
      <alignment horizontal="right"/>
      <protection/>
    </xf>
    <xf numFmtId="0" fontId="5" fillId="0" borderId="54" xfId="0" applyFont="1" applyFill="1" applyBorder="1" applyAlignment="1">
      <alignment horizontal="right"/>
    </xf>
    <xf numFmtId="0" fontId="5" fillId="0" borderId="14" xfId="0" applyFont="1" applyFill="1" applyBorder="1" applyAlignment="1">
      <alignment horizontal="right"/>
    </xf>
    <xf numFmtId="0" fontId="5" fillId="0" borderId="12" xfId="0" applyFont="1" applyFill="1" applyBorder="1" applyAlignment="1" applyProtection="1">
      <alignment horizontal="center" vertical="center" textRotation="90" wrapText="1"/>
      <protection/>
    </xf>
    <xf numFmtId="0" fontId="12" fillId="0" borderId="17" xfId="0" applyFont="1" applyFill="1" applyBorder="1" applyAlignment="1" applyProtection="1">
      <alignment horizontal="center" vertical="center" wrapText="1"/>
      <protection/>
    </xf>
    <xf numFmtId="0" fontId="3" fillId="0" borderId="24" xfId="0" applyFont="1" applyFill="1" applyBorder="1" applyAlignment="1" applyProtection="1">
      <alignment horizontal="right"/>
      <protection locked="0"/>
    </xf>
    <xf numFmtId="0" fontId="5" fillId="0" borderId="29" xfId="0" applyFont="1" applyFill="1" applyBorder="1" applyAlignment="1" applyProtection="1">
      <alignment horizontal="right"/>
      <protection locked="0"/>
    </xf>
    <xf numFmtId="0" fontId="5" fillId="0" borderId="36" xfId="0" applyFont="1" applyFill="1" applyBorder="1" applyAlignment="1" applyProtection="1">
      <alignment horizontal="right"/>
      <protection/>
    </xf>
    <xf numFmtId="0" fontId="3" fillId="0" borderId="41" xfId="0" applyFont="1" applyFill="1" applyBorder="1" applyAlignment="1" applyProtection="1">
      <alignment/>
      <protection/>
    </xf>
    <xf numFmtId="0" fontId="3" fillId="0" borderId="43" xfId="0" applyFont="1" applyFill="1" applyBorder="1" applyAlignment="1" applyProtection="1">
      <alignment horizontal="right"/>
      <protection/>
    </xf>
    <xf numFmtId="0" fontId="5" fillId="0" borderId="12" xfId="0" applyFont="1" applyFill="1" applyBorder="1" applyAlignment="1">
      <alignment horizontal="right"/>
    </xf>
    <xf numFmtId="0" fontId="3" fillId="33" borderId="0" xfId="0" applyFont="1" applyFill="1" applyAlignment="1" applyProtection="1">
      <alignment/>
      <protection/>
    </xf>
    <xf numFmtId="0" fontId="12" fillId="0" borderId="17" xfId="0" applyFont="1" applyFill="1" applyBorder="1" applyAlignment="1" applyProtection="1">
      <alignment horizontal="right" vertical="center" wrapText="1"/>
      <protection/>
    </xf>
    <xf numFmtId="177" fontId="3" fillId="0" borderId="24" xfId="0" applyNumberFormat="1" applyFont="1" applyFill="1" applyBorder="1" applyAlignment="1" applyProtection="1">
      <alignment horizontal="right"/>
      <protection/>
    </xf>
    <xf numFmtId="177" fontId="5" fillId="0" borderId="29" xfId="0" applyNumberFormat="1" applyFont="1" applyFill="1" applyBorder="1" applyAlignment="1" applyProtection="1">
      <alignment horizontal="right"/>
      <protection/>
    </xf>
    <xf numFmtId="177" fontId="5" fillId="0" borderId="36" xfId="0" applyNumberFormat="1" applyFont="1" applyFill="1" applyBorder="1" applyAlignment="1" applyProtection="1">
      <alignment horizontal="right"/>
      <protection/>
    </xf>
    <xf numFmtId="177" fontId="5" fillId="0" borderId="41" xfId="0" applyNumberFormat="1" applyFont="1" applyFill="1" applyBorder="1" applyAlignment="1" applyProtection="1">
      <alignment horizontal="right"/>
      <protection/>
    </xf>
    <xf numFmtId="177" fontId="3" fillId="0" borderId="43" xfId="0" applyNumberFormat="1" applyFont="1" applyFill="1" applyBorder="1" applyAlignment="1" applyProtection="1">
      <alignment horizontal="right"/>
      <protection/>
    </xf>
    <xf numFmtId="177" fontId="3" fillId="0" borderId="12" xfId="0" applyNumberFormat="1" applyFont="1" applyFill="1" applyBorder="1" applyAlignment="1" applyProtection="1">
      <alignment horizontal="right"/>
      <protection locked="0"/>
    </xf>
    <xf numFmtId="0" fontId="3" fillId="33" borderId="0" xfId="0" applyFont="1" applyFill="1" applyAlignment="1" applyProtection="1">
      <alignment horizontal="right"/>
      <protection/>
    </xf>
    <xf numFmtId="0" fontId="22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8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/>
      <protection/>
    </xf>
    <xf numFmtId="176" fontId="19" fillId="0" borderId="0" xfId="0" applyNumberFormat="1" applyFont="1" applyFill="1" applyAlignment="1" applyProtection="1">
      <alignment/>
      <protection/>
    </xf>
    <xf numFmtId="0" fontId="5" fillId="0" borderId="28" xfId="0" applyFont="1" applyFill="1" applyBorder="1" applyAlignment="1" applyProtection="1">
      <alignment horizontal="right"/>
      <protection/>
    </xf>
    <xf numFmtId="176" fontId="3" fillId="0" borderId="0" xfId="0" applyNumberFormat="1" applyFont="1" applyFill="1" applyAlignment="1" applyProtection="1">
      <alignment/>
      <protection/>
    </xf>
    <xf numFmtId="0" fontId="7" fillId="0" borderId="50" xfId="0" applyFont="1" applyFill="1" applyBorder="1" applyAlignment="1" applyProtection="1">
      <alignment horizontal="right"/>
      <protection locked="0"/>
    </xf>
    <xf numFmtId="0" fontId="7" fillId="0" borderId="49" xfId="0" applyFont="1" applyFill="1" applyBorder="1" applyAlignment="1" applyProtection="1">
      <alignment horizontal="right"/>
      <protection locked="0"/>
    </xf>
    <xf numFmtId="0" fontId="6" fillId="0" borderId="55" xfId="0" applyFont="1" applyFill="1" applyBorder="1" applyAlignment="1" applyProtection="1">
      <alignment horizontal="right"/>
      <protection locked="0"/>
    </xf>
    <xf numFmtId="0" fontId="7" fillId="0" borderId="56" xfId="0" applyFont="1" applyFill="1" applyBorder="1" applyAlignment="1" applyProtection="1">
      <alignment horizontal="right"/>
      <protection locked="0"/>
    </xf>
    <xf numFmtId="0" fontId="7" fillId="0" borderId="57" xfId="0" applyFont="1" applyFill="1" applyBorder="1" applyAlignment="1" applyProtection="1">
      <alignment horizontal="right"/>
      <protection locked="0"/>
    </xf>
    <xf numFmtId="177" fontId="7" fillId="0" borderId="49" xfId="0" applyNumberFormat="1" applyFont="1" applyFill="1" applyBorder="1" applyAlignment="1" applyProtection="1">
      <alignment horizontal="right"/>
      <protection/>
    </xf>
    <xf numFmtId="0" fontId="7" fillId="0" borderId="48" xfId="0" applyFont="1" applyFill="1" applyBorder="1" applyAlignment="1" applyProtection="1">
      <alignment horizontal="right"/>
      <protection locked="0"/>
    </xf>
    <xf numFmtId="0" fontId="7" fillId="0" borderId="49" xfId="0" applyFont="1" applyFill="1" applyBorder="1" applyAlignment="1" applyProtection="1">
      <alignment horizontal="right"/>
      <protection locked="0"/>
    </xf>
    <xf numFmtId="0" fontId="7" fillId="0" borderId="55" xfId="0" applyFont="1" applyFill="1" applyBorder="1" applyAlignment="1" applyProtection="1">
      <alignment horizontal="right"/>
      <protection locked="0"/>
    </xf>
    <xf numFmtId="0" fontId="2" fillId="34" borderId="0" xfId="0" applyFont="1" applyFill="1" applyAlignment="1" applyProtection="1">
      <alignment horizontal="left"/>
      <protection/>
    </xf>
    <xf numFmtId="0" fontId="2" fillId="34" borderId="0" xfId="0" applyFont="1" applyFill="1" applyAlignment="1" applyProtection="1">
      <alignment horizontal="left"/>
      <protection locked="0"/>
    </xf>
    <xf numFmtId="0" fontId="2" fillId="34" borderId="0" xfId="0" applyFont="1" applyFill="1" applyAlignment="1" applyProtection="1">
      <alignment horizontal="left" vertical="center"/>
      <protection/>
    </xf>
    <xf numFmtId="0" fontId="2" fillId="34" borderId="0" xfId="0" applyFont="1" applyFill="1" applyAlignment="1" applyProtection="1">
      <alignment horizontal="left" vertical="center"/>
      <protection locked="0"/>
    </xf>
    <xf numFmtId="0" fontId="2" fillId="34" borderId="0" xfId="0" applyFont="1" applyFill="1" applyBorder="1" applyAlignment="1" applyProtection="1">
      <alignment horizontal="left"/>
      <protection/>
    </xf>
    <xf numFmtId="0" fontId="2" fillId="34" borderId="0" xfId="0" applyFont="1" applyFill="1" applyBorder="1" applyAlignment="1" applyProtection="1">
      <alignment horizontal="left"/>
      <protection locked="0"/>
    </xf>
    <xf numFmtId="0" fontId="22" fillId="0" borderId="58" xfId="0" applyFont="1" applyFill="1" applyBorder="1" applyAlignment="1" applyProtection="1">
      <alignment horizontal="left" vertical="center" wrapText="1"/>
      <protection/>
    </xf>
    <xf numFmtId="0" fontId="7" fillId="0" borderId="59" xfId="0" applyFont="1" applyFill="1" applyBorder="1" applyAlignment="1" applyProtection="1">
      <alignment horizontal="right" vertical="center"/>
      <protection locked="0"/>
    </xf>
    <xf numFmtId="0" fontId="7" fillId="0" borderId="60" xfId="0" applyFont="1" applyFill="1" applyBorder="1" applyAlignment="1" applyProtection="1">
      <alignment horizontal="right" vertical="center"/>
      <protection locked="0"/>
    </xf>
    <xf numFmtId="0" fontId="7" fillId="0" borderId="61" xfId="0" applyFont="1" applyFill="1" applyBorder="1" applyAlignment="1" applyProtection="1">
      <alignment horizontal="right" vertical="center"/>
      <protection locked="0"/>
    </xf>
    <xf numFmtId="0" fontId="6" fillId="0" borderId="59" xfId="0" applyFont="1" applyFill="1" applyBorder="1" applyAlignment="1" applyProtection="1">
      <alignment horizontal="right" vertical="center"/>
      <protection/>
    </xf>
    <xf numFmtId="0" fontId="7" fillId="0" borderId="62" xfId="0" applyFont="1" applyFill="1" applyBorder="1" applyAlignment="1" applyProtection="1">
      <alignment horizontal="right" vertical="center"/>
      <protection locked="0"/>
    </xf>
    <xf numFmtId="0" fontId="7" fillId="0" borderId="10" xfId="0" applyFont="1" applyFill="1" applyBorder="1" applyAlignment="1" applyProtection="1">
      <alignment horizontal="right" vertical="center"/>
      <protection locked="0"/>
    </xf>
    <xf numFmtId="177" fontId="7" fillId="0" borderId="63" xfId="0" applyNumberFormat="1" applyFont="1" applyFill="1" applyBorder="1" applyAlignment="1" applyProtection="1">
      <alignment horizontal="right" vertical="center"/>
      <protection/>
    </xf>
    <xf numFmtId="0" fontId="7" fillId="0" borderId="60" xfId="0" applyFont="1" applyFill="1" applyBorder="1" applyAlignment="1" applyProtection="1">
      <alignment horizontal="right" vertical="center"/>
      <protection/>
    </xf>
    <xf numFmtId="0" fontId="7" fillId="0" borderId="60" xfId="0" applyFont="1" applyFill="1" applyBorder="1" applyAlignment="1" applyProtection="1">
      <alignment horizontal="right" vertical="center"/>
      <protection/>
    </xf>
    <xf numFmtId="0" fontId="7" fillId="0" borderId="63" xfId="0" applyFont="1" applyFill="1" applyBorder="1" applyAlignment="1" applyProtection="1">
      <alignment horizontal="right" vertical="center"/>
      <protection locked="0"/>
    </xf>
    <xf numFmtId="0" fontId="7" fillId="0" borderId="60" xfId="0" applyFont="1" applyFill="1" applyBorder="1" applyAlignment="1" applyProtection="1">
      <alignment horizontal="right" vertical="center"/>
      <protection locked="0"/>
    </xf>
    <xf numFmtId="0" fontId="5" fillId="0" borderId="59" xfId="0" applyFont="1" applyFill="1" applyBorder="1" applyAlignment="1" applyProtection="1">
      <alignment horizontal="right"/>
      <protection locked="0"/>
    </xf>
    <xf numFmtId="0" fontId="6" fillId="0" borderId="61" xfId="0" applyFont="1" applyFill="1" applyBorder="1" applyAlignment="1" applyProtection="1">
      <alignment horizontal="right" vertical="center"/>
      <protection locked="0"/>
    </xf>
    <xf numFmtId="177" fontId="15" fillId="0" borderId="63" xfId="0" applyNumberFormat="1" applyFont="1" applyFill="1" applyBorder="1" applyAlignment="1" applyProtection="1">
      <alignment horizontal="right" vertical="center"/>
      <protection/>
    </xf>
    <xf numFmtId="177" fontId="7" fillId="0" borderId="60" xfId="0" applyNumberFormat="1" applyFont="1" applyFill="1" applyBorder="1" applyAlignment="1" applyProtection="1">
      <alignment horizontal="right" vertical="center"/>
      <protection/>
    </xf>
    <xf numFmtId="177" fontId="7" fillId="0" borderId="60" xfId="0" applyNumberFormat="1" applyFont="1" applyFill="1" applyBorder="1" applyAlignment="1" applyProtection="1">
      <alignment horizontal="right" vertical="center"/>
      <protection/>
    </xf>
    <xf numFmtId="0" fontId="7" fillId="0" borderId="50" xfId="0" applyFont="1" applyFill="1" applyBorder="1" applyAlignment="1" applyProtection="1">
      <alignment horizontal="right" vertical="center"/>
      <protection locked="0"/>
    </xf>
    <xf numFmtId="0" fontId="7" fillId="0" borderId="49" xfId="0" applyFont="1" applyFill="1" applyBorder="1" applyAlignment="1" applyProtection="1">
      <alignment horizontal="right" vertical="center"/>
      <protection locked="0"/>
    </xf>
    <xf numFmtId="0" fontId="6" fillId="0" borderId="55" xfId="0" applyFont="1" applyFill="1" applyBorder="1" applyAlignment="1" applyProtection="1">
      <alignment horizontal="right" vertical="center"/>
      <protection locked="0"/>
    </xf>
    <xf numFmtId="0" fontId="7" fillId="0" borderId="56" xfId="0" applyFont="1" applyFill="1" applyBorder="1" applyAlignment="1" applyProtection="1">
      <alignment horizontal="right" vertical="center"/>
      <protection locked="0"/>
    </xf>
    <xf numFmtId="0" fontId="7" fillId="0" borderId="57" xfId="0" applyFont="1" applyFill="1" applyBorder="1" applyAlignment="1" applyProtection="1">
      <alignment horizontal="right" vertical="center"/>
      <protection locked="0"/>
    </xf>
    <xf numFmtId="177" fontId="7" fillId="0" borderId="49" xfId="0" applyNumberFormat="1" applyFont="1" applyFill="1" applyBorder="1" applyAlignment="1" applyProtection="1">
      <alignment horizontal="right" vertical="center"/>
      <protection/>
    </xf>
    <xf numFmtId="0" fontId="7" fillId="0" borderId="48" xfId="0" applyFont="1" applyFill="1" applyBorder="1" applyAlignment="1" applyProtection="1">
      <alignment horizontal="right" vertical="center"/>
      <protection locked="0"/>
    </xf>
    <xf numFmtId="0" fontId="7" fillId="0" borderId="49" xfId="0" applyFont="1" applyFill="1" applyBorder="1" applyAlignment="1" applyProtection="1">
      <alignment horizontal="right" vertical="center"/>
      <protection locked="0"/>
    </xf>
    <xf numFmtId="0" fontId="7" fillId="0" borderId="55" xfId="0" applyFont="1" applyFill="1" applyBorder="1" applyAlignment="1" applyProtection="1">
      <alignment horizontal="right" vertical="center"/>
      <protection locked="0"/>
    </xf>
    <xf numFmtId="0" fontId="22" fillId="0" borderId="64" xfId="0" applyFont="1" applyFill="1" applyBorder="1" applyAlignment="1" applyProtection="1">
      <alignment horizontal="left" vertical="center" wrapText="1"/>
      <protection/>
    </xf>
    <xf numFmtId="0" fontId="7" fillId="0" borderId="65" xfId="0" applyFont="1" applyFill="1" applyBorder="1" applyAlignment="1" applyProtection="1">
      <alignment horizontal="right" vertical="center"/>
      <protection locked="0"/>
    </xf>
    <xf numFmtId="0" fontId="7" fillId="0" borderId="66" xfId="0" applyFont="1" applyFill="1" applyBorder="1" applyAlignment="1" applyProtection="1">
      <alignment horizontal="right" vertical="center"/>
      <protection locked="0"/>
    </xf>
    <xf numFmtId="0" fontId="6" fillId="0" borderId="67" xfId="0" applyFont="1" applyFill="1" applyBorder="1" applyAlignment="1" applyProtection="1">
      <alignment horizontal="right" vertical="center"/>
      <protection locked="0"/>
    </xf>
    <xf numFmtId="0" fontId="6" fillId="0" borderId="65" xfId="0" applyFont="1" applyFill="1" applyBorder="1" applyAlignment="1" applyProtection="1">
      <alignment horizontal="right" vertical="center"/>
      <protection/>
    </xf>
    <xf numFmtId="0" fontId="7" fillId="0" borderId="68" xfId="0" applyFont="1" applyFill="1" applyBorder="1" applyAlignment="1" applyProtection="1">
      <alignment horizontal="right" vertical="center"/>
      <protection locked="0"/>
    </xf>
    <xf numFmtId="0" fontId="7" fillId="0" borderId="69" xfId="0" applyFont="1" applyFill="1" applyBorder="1" applyAlignment="1" applyProtection="1">
      <alignment horizontal="right" vertical="center"/>
      <protection locked="0"/>
    </xf>
    <xf numFmtId="177" fontId="15" fillId="0" borderId="66" xfId="0" applyNumberFormat="1" applyFont="1" applyFill="1" applyBorder="1" applyAlignment="1" applyProtection="1">
      <alignment horizontal="right" vertical="center"/>
      <protection/>
    </xf>
    <xf numFmtId="177" fontId="7" fillId="0" borderId="66" xfId="0" applyNumberFormat="1" applyFont="1" applyFill="1" applyBorder="1" applyAlignment="1" applyProtection="1">
      <alignment horizontal="right" vertical="center"/>
      <protection/>
    </xf>
    <xf numFmtId="177" fontId="7" fillId="0" borderId="66" xfId="0" applyNumberFormat="1" applyFont="1" applyFill="1" applyBorder="1" applyAlignment="1" applyProtection="1">
      <alignment horizontal="right" vertical="center"/>
      <protection/>
    </xf>
    <xf numFmtId="0" fontId="7" fillId="0" borderId="70" xfId="0" applyFont="1" applyFill="1" applyBorder="1" applyAlignment="1" applyProtection="1">
      <alignment horizontal="right" vertical="center"/>
      <protection locked="0"/>
    </xf>
    <xf numFmtId="0" fontId="7" fillId="0" borderId="66" xfId="0" applyFont="1" applyFill="1" applyBorder="1" applyAlignment="1" applyProtection="1">
      <alignment horizontal="right" vertical="center"/>
      <protection locked="0"/>
    </xf>
    <xf numFmtId="0" fontId="7" fillId="0" borderId="67" xfId="0" applyFont="1" applyFill="1" applyBorder="1" applyAlignment="1" applyProtection="1">
      <alignment horizontal="right" vertical="center"/>
      <protection locked="0"/>
    </xf>
    <xf numFmtId="0" fontId="5" fillId="0" borderId="65" xfId="0" applyFont="1" applyFill="1" applyBorder="1" applyAlignment="1" applyProtection="1">
      <alignment horizontal="right"/>
      <protection locked="0"/>
    </xf>
    <xf numFmtId="176" fontId="6" fillId="0" borderId="55" xfId="0" applyNumberFormat="1" applyFont="1" applyFill="1" applyBorder="1" applyAlignment="1" applyProtection="1">
      <alignment horizontal="right" vertical="center"/>
      <protection locked="0"/>
    </xf>
    <xf numFmtId="176" fontId="7" fillId="0" borderId="49" xfId="0" applyNumberFormat="1" applyFont="1" applyFill="1" applyBorder="1" applyAlignment="1" applyProtection="1">
      <alignment horizontal="right" vertical="center"/>
      <protection locked="0"/>
    </xf>
    <xf numFmtId="176" fontId="7" fillId="0" borderId="56" xfId="0" applyNumberFormat="1" applyFont="1" applyFill="1" applyBorder="1" applyAlignment="1" applyProtection="1">
      <alignment horizontal="right" vertical="center"/>
      <protection locked="0"/>
    </xf>
    <xf numFmtId="176" fontId="7" fillId="0" borderId="56" xfId="0" applyNumberFormat="1" applyFont="1" applyFill="1" applyBorder="1" applyAlignment="1" applyProtection="1">
      <alignment horizontal="right"/>
      <protection locked="0"/>
    </xf>
    <xf numFmtId="0" fontId="22" fillId="33" borderId="58" xfId="0" applyFont="1" applyFill="1" applyBorder="1" applyAlignment="1" applyProtection="1">
      <alignment horizontal="left" vertical="center" wrapText="1"/>
      <protection/>
    </xf>
    <xf numFmtId="0" fontId="7" fillId="33" borderId="59" xfId="0" applyFont="1" applyFill="1" applyBorder="1" applyAlignment="1" applyProtection="1">
      <alignment horizontal="right" vertical="center"/>
      <protection locked="0"/>
    </xf>
    <xf numFmtId="0" fontId="7" fillId="33" borderId="60" xfId="0" applyFont="1" applyFill="1" applyBorder="1" applyAlignment="1" applyProtection="1">
      <alignment horizontal="right" vertical="center"/>
      <protection locked="0"/>
    </xf>
    <xf numFmtId="0" fontId="7" fillId="33" borderId="61" xfId="0" applyFont="1" applyFill="1" applyBorder="1" applyAlignment="1" applyProtection="1">
      <alignment horizontal="right" vertical="center"/>
      <protection locked="0"/>
    </xf>
    <xf numFmtId="0" fontId="6" fillId="33" borderId="59" xfId="0" applyFont="1" applyFill="1" applyBorder="1" applyAlignment="1" applyProtection="1">
      <alignment horizontal="right" vertical="center"/>
      <protection/>
    </xf>
    <xf numFmtId="0" fontId="7" fillId="33" borderId="62" xfId="0" applyFont="1" applyFill="1" applyBorder="1" applyAlignment="1" applyProtection="1">
      <alignment horizontal="right" vertical="center"/>
      <protection locked="0"/>
    </xf>
    <xf numFmtId="0" fontId="7" fillId="33" borderId="10" xfId="0" applyFont="1" applyFill="1" applyBorder="1" applyAlignment="1" applyProtection="1">
      <alignment horizontal="right" vertical="center"/>
      <protection locked="0"/>
    </xf>
    <xf numFmtId="177" fontId="7" fillId="33" borderId="63" xfId="0" applyNumberFormat="1" applyFont="1" applyFill="1" applyBorder="1" applyAlignment="1" applyProtection="1">
      <alignment horizontal="right" vertical="center"/>
      <protection/>
    </xf>
    <xf numFmtId="0" fontId="7" fillId="33" borderId="60" xfId="0" applyFont="1" applyFill="1" applyBorder="1" applyAlignment="1" applyProtection="1">
      <alignment horizontal="right" vertical="center"/>
      <protection/>
    </xf>
    <xf numFmtId="0" fontId="7" fillId="33" borderId="60" xfId="0" applyFont="1" applyFill="1" applyBorder="1" applyAlignment="1" applyProtection="1">
      <alignment horizontal="right" vertical="center"/>
      <protection/>
    </xf>
    <xf numFmtId="0" fontId="7" fillId="33" borderId="63" xfId="0" applyFont="1" applyFill="1" applyBorder="1" applyAlignment="1" applyProtection="1">
      <alignment horizontal="right" vertical="center"/>
      <protection locked="0"/>
    </xf>
    <xf numFmtId="0" fontId="7" fillId="33" borderId="60" xfId="0" applyFont="1" applyFill="1" applyBorder="1" applyAlignment="1" applyProtection="1">
      <alignment horizontal="right" vertical="center"/>
      <protection locked="0"/>
    </xf>
    <xf numFmtId="0" fontId="5" fillId="33" borderId="59" xfId="0" applyFont="1" applyFill="1" applyBorder="1" applyAlignment="1" applyProtection="1">
      <alignment horizontal="right"/>
      <protection locked="0"/>
    </xf>
    <xf numFmtId="0" fontId="2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 locked="0"/>
    </xf>
    <xf numFmtId="0" fontId="22" fillId="33" borderId="47" xfId="0" applyFont="1" applyFill="1" applyBorder="1" applyAlignment="1" applyProtection="1">
      <alignment horizontal="left" vertical="center" wrapText="1"/>
      <protection/>
    </xf>
    <xf numFmtId="0" fontId="7" fillId="33" borderId="50" xfId="0" applyFont="1" applyFill="1" applyBorder="1" applyAlignment="1" applyProtection="1">
      <alignment horizontal="right" vertical="center"/>
      <protection locked="0"/>
    </xf>
    <xf numFmtId="0" fontId="7" fillId="33" borderId="49" xfId="0" applyFont="1" applyFill="1" applyBorder="1" applyAlignment="1" applyProtection="1">
      <alignment horizontal="right" vertical="center"/>
      <protection locked="0"/>
    </xf>
    <xf numFmtId="0" fontId="6" fillId="33" borderId="55" xfId="0" applyFont="1" applyFill="1" applyBorder="1" applyAlignment="1" applyProtection="1">
      <alignment horizontal="right" vertical="center"/>
      <protection locked="0"/>
    </xf>
    <xf numFmtId="0" fontId="6" fillId="33" borderId="50" xfId="0" applyFont="1" applyFill="1" applyBorder="1" applyAlignment="1" applyProtection="1">
      <alignment horizontal="right" vertical="center"/>
      <protection/>
    </xf>
    <xf numFmtId="0" fontId="7" fillId="33" borderId="56" xfId="0" applyFont="1" applyFill="1" applyBorder="1" applyAlignment="1" applyProtection="1">
      <alignment horizontal="right" vertical="center"/>
      <protection locked="0"/>
    </xf>
    <xf numFmtId="0" fontId="7" fillId="33" borderId="57" xfId="0" applyFont="1" applyFill="1" applyBorder="1" applyAlignment="1" applyProtection="1">
      <alignment horizontal="right" vertical="center"/>
      <protection locked="0"/>
    </xf>
    <xf numFmtId="177" fontId="15" fillId="33" borderId="48" xfId="0" applyNumberFormat="1" applyFont="1" applyFill="1" applyBorder="1" applyAlignment="1" applyProtection="1">
      <alignment horizontal="right" vertical="center"/>
      <protection/>
    </xf>
    <xf numFmtId="177" fontId="7" fillId="33" borderId="49" xfId="0" applyNumberFormat="1" applyFont="1" applyFill="1" applyBorder="1" applyAlignment="1" applyProtection="1">
      <alignment horizontal="right" vertical="center"/>
      <protection/>
    </xf>
    <xf numFmtId="177" fontId="7" fillId="33" borderId="49" xfId="0" applyNumberFormat="1" applyFont="1" applyFill="1" applyBorder="1" applyAlignment="1" applyProtection="1">
      <alignment horizontal="right" vertical="center"/>
      <protection/>
    </xf>
    <xf numFmtId="0" fontId="7" fillId="33" borderId="48" xfId="0" applyFont="1" applyFill="1" applyBorder="1" applyAlignment="1" applyProtection="1">
      <alignment horizontal="right" vertical="center"/>
      <protection locked="0"/>
    </xf>
    <xf numFmtId="0" fontId="7" fillId="33" borderId="49" xfId="0" applyFont="1" applyFill="1" applyBorder="1" applyAlignment="1" applyProtection="1">
      <alignment horizontal="right" vertical="center"/>
      <protection locked="0"/>
    </xf>
    <xf numFmtId="0" fontId="7" fillId="33" borderId="55" xfId="0" applyFont="1" applyFill="1" applyBorder="1" applyAlignment="1" applyProtection="1">
      <alignment horizontal="right" vertical="center"/>
      <protection locked="0"/>
    </xf>
    <xf numFmtId="0" fontId="5" fillId="33" borderId="50" xfId="0" applyFont="1" applyFill="1" applyBorder="1" applyAlignment="1" applyProtection="1">
      <alignment horizontal="right"/>
      <protection locked="0"/>
    </xf>
    <xf numFmtId="0" fontId="22" fillId="33" borderId="64" xfId="0" applyFont="1" applyFill="1" applyBorder="1" applyAlignment="1" applyProtection="1">
      <alignment horizontal="left" vertical="center" wrapText="1"/>
      <protection/>
    </xf>
    <xf numFmtId="0" fontId="7" fillId="33" borderId="65" xfId="0" applyFont="1" applyFill="1" applyBorder="1" applyAlignment="1" applyProtection="1">
      <alignment horizontal="right" vertical="center"/>
      <protection locked="0"/>
    </xf>
    <xf numFmtId="0" fontId="7" fillId="33" borderId="66" xfId="0" applyFont="1" applyFill="1" applyBorder="1" applyAlignment="1" applyProtection="1">
      <alignment horizontal="right" vertical="center"/>
      <protection locked="0"/>
    </xf>
    <xf numFmtId="0" fontId="6" fillId="33" borderId="67" xfId="0" applyFont="1" applyFill="1" applyBorder="1" applyAlignment="1" applyProtection="1">
      <alignment horizontal="right" vertical="center"/>
      <protection locked="0"/>
    </xf>
    <xf numFmtId="0" fontId="6" fillId="33" borderId="65" xfId="0" applyFont="1" applyFill="1" applyBorder="1" applyAlignment="1" applyProtection="1">
      <alignment horizontal="right" vertical="center"/>
      <protection/>
    </xf>
    <xf numFmtId="0" fontId="7" fillId="33" borderId="68" xfId="0" applyFont="1" applyFill="1" applyBorder="1" applyAlignment="1" applyProtection="1">
      <alignment horizontal="right" vertical="center"/>
      <protection locked="0"/>
    </xf>
    <xf numFmtId="0" fontId="7" fillId="33" borderId="69" xfId="0" applyFont="1" applyFill="1" applyBorder="1" applyAlignment="1" applyProtection="1">
      <alignment horizontal="right" vertical="center"/>
      <protection locked="0"/>
    </xf>
    <xf numFmtId="177" fontId="15" fillId="33" borderId="66" xfId="0" applyNumberFormat="1" applyFont="1" applyFill="1" applyBorder="1" applyAlignment="1" applyProtection="1">
      <alignment horizontal="right" vertical="center"/>
      <protection/>
    </xf>
    <xf numFmtId="177" fontId="7" fillId="33" borderId="66" xfId="0" applyNumberFormat="1" applyFont="1" applyFill="1" applyBorder="1" applyAlignment="1" applyProtection="1">
      <alignment horizontal="right" vertical="center"/>
      <protection/>
    </xf>
    <xf numFmtId="177" fontId="7" fillId="33" borderId="66" xfId="0" applyNumberFormat="1" applyFont="1" applyFill="1" applyBorder="1" applyAlignment="1" applyProtection="1">
      <alignment horizontal="right" vertical="center"/>
      <protection/>
    </xf>
    <xf numFmtId="0" fontId="7" fillId="33" borderId="70" xfId="0" applyFont="1" applyFill="1" applyBorder="1" applyAlignment="1" applyProtection="1">
      <alignment horizontal="right" vertical="center"/>
      <protection locked="0"/>
    </xf>
    <xf numFmtId="0" fontId="7" fillId="33" borderId="66" xfId="0" applyFont="1" applyFill="1" applyBorder="1" applyAlignment="1" applyProtection="1">
      <alignment horizontal="right" vertical="center"/>
      <protection locked="0"/>
    </xf>
    <xf numFmtId="0" fontId="7" fillId="33" borderId="67" xfId="0" applyFont="1" applyFill="1" applyBorder="1" applyAlignment="1" applyProtection="1">
      <alignment horizontal="right" vertical="center"/>
      <protection locked="0"/>
    </xf>
    <xf numFmtId="0" fontId="5" fillId="33" borderId="65" xfId="0" applyFont="1" applyFill="1" applyBorder="1" applyAlignment="1" applyProtection="1">
      <alignment horizontal="right"/>
      <protection locked="0"/>
    </xf>
    <xf numFmtId="0" fontId="6" fillId="33" borderId="61" xfId="0" applyFont="1" applyFill="1" applyBorder="1" applyAlignment="1" applyProtection="1">
      <alignment horizontal="right" vertical="center"/>
      <protection locked="0"/>
    </xf>
    <xf numFmtId="177" fontId="15" fillId="33" borderId="63" xfId="0" applyNumberFormat="1" applyFont="1" applyFill="1" applyBorder="1" applyAlignment="1" applyProtection="1">
      <alignment horizontal="right" vertical="center"/>
      <protection/>
    </xf>
    <xf numFmtId="177" fontId="7" fillId="33" borderId="60" xfId="0" applyNumberFormat="1" applyFont="1" applyFill="1" applyBorder="1" applyAlignment="1" applyProtection="1">
      <alignment horizontal="right" vertical="center"/>
      <protection/>
    </xf>
    <xf numFmtId="177" fontId="7" fillId="33" borderId="60" xfId="0" applyNumberFormat="1" applyFont="1" applyFill="1" applyBorder="1" applyAlignment="1" applyProtection="1">
      <alignment horizontal="right" vertical="center"/>
      <protection/>
    </xf>
    <xf numFmtId="0" fontId="7" fillId="33" borderId="50" xfId="0" applyFont="1" applyFill="1" applyBorder="1" applyAlignment="1" applyProtection="1">
      <alignment horizontal="right"/>
      <protection locked="0"/>
    </xf>
    <xf numFmtId="0" fontId="7" fillId="33" borderId="49" xfId="0" applyFont="1" applyFill="1" applyBorder="1" applyAlignment="1" applyProtection="1">
      <alignment horizontal="right"/>
      <protection locked="0"/>
    </xf>
    <xf numFmtId="0" fontId="6" fillId="33" borderId="55" xfId="0" applyFont="1" applyFill="1" applyBorder="1" applyAlignment="1" applyProtection="1">
      <alignment horizontal="right"/>
      <protection locked="0"/>
    </xf>
    <xf numFmtId="0" fontId="7" fillId="33" borderId="56" xfId="0" applyFont="1" applyFill="1" applyBorder="1" applyAlignment="1" applyProtection="1">
      <alignment horizontal="right"/>
      <protection locked="0"/>
    </xf>
    <xf numFmtId="0" fontId="7" fillId="33" borderId="57" xfId="0" applyFont="1" applyFill="1" applyBorder="1" applyAlignment="1" applyProtection="1">
      <alignment horizontal="right"/>
      <protection locked="0"/>
    </xf>
    <xf numFmtId="177" fontId="7" fillId="33" borderId="49" xfId="0" applyNumberFormat="1" applyFont="1" applyFill="1" applyBorder="1" applyAlignment="1" applyProtection="1">
      <alignment horizontal="right"/>
      <protection/>
    </xf>
    <xf numFmtId="0" fontId="7" fillId="33" borderId="48" xfId="0" applyFont="1" applyFill="1" applyBorder="1" applyAlignment="1" applyProtection="1">
      <alignment horizontal="right"/>
      <protection locked="0"/>
    </xf>
    <xf numFmtId="0" fontId="7" fillId="33" borderId="49" xfId="0" applyFont="1" applyFill="1" applyBorder="1" applyAlignment="1" applyProtection="1">
      <alignment horizontal="right"/>
      <protection locked="0"/>
    </xf>
    <xf numFmtId="0" fontId="7" fillId="33" borderId="55" xfId="0" applyFont="1" applyFill="1" applyBorder="1" applyAlignment="1" applyProtection="1">
      <alignment horizontal="right"/>
      <protection locked="0"/>
    </xf>
    <xf numFmtId="0" fontId="2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 locked="0"/>
    </xf>
    <xf numFmtId="176" fontId="6" fillId="33" borderId="55" xfId="0" applyNumberFormat="1" applyFont="1" applyFill="1" applyBorder="1" applyAlignment="1" applyProtection="1">
      <alignment horizontal="right" vertical="center"/>
      <protection locked="0"/>
    </xf>
    <xf numFmtId="176" fontId="7" fillId="33" borderId="49" xfId="0" applyNumberFormat="1" applyFont="1" applyFill="1" applyBorder="1" applyAlignment="1" applyProtection="1">
      <alignment horizontal="right" vertical="center"/>
      <protection locked="0"/>
    </xf>
    <xf numFmtId="176" fontId="7" fillId="33" borderId="56" xfId="0" applyNumberFormat="1" applyFont="1" applyFill="1" applyBorder="1" applyAlignment="1" applyProtection="1">
      <alignment horizontal="right" vertical="center"/>
      <protection locked="0"/>
    </xf>
    <xf numFmtId="0" fontId="2" fillId="33" borderId="0" xfId="0" applyFont="1" applyFill="1" applyBorder="1" applyAlignment="1" applyProtection="1">
      <alignment horizontal="left"/>
      <protection/>
    </xf>
    <xf numFmtId="0" fontId="2" fillId="33" borderId="0" xfId="0" applyFont="1" applyFill="1" applyBorder="1" applyAlignment="1" applyProtection="1">
      <alignment horizontal="left"/>
      <protection locked="0"/>
    </xf>
    <xf numFmtId="176" fontId="7" fillId="33" borderId="56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Alignment="1" applyProtection="1">
      <alignment horizontal="left"/>
      <protection/>
    </xf>
    <xf numFmtId="0" fontId="17" fillId="0" borderId="0" xfId="0" applyFont="1" applyFill="1" applyAlignment="1" applyProtection="1">
      <alignment horizontal="center" vertical="center" textRotation="90" wrapText="1"/>
      <protection/>
    </xf>
    <xf numFmtId="0" fontId="1" fillId="0" borderId="0" xfId="0" applyFont="1" applyFill="1" applyAlignment="1" applyProtection="1">
      <alignment wrapText="1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left"/>
      <protection locked="0"/>
    </xf>
    <xf numFmtId="0" fontId="5" fillId="0" borderId="11" xfId="0" applyFont="1" applyFill="1" applyBorder="1" applyAlignment="1" applyProtection="1">
      <alignment horizontal="center" vertical="center" textRotation="90" wrapText="1"/>
      <protection/>
    </xf>
    <xf numFmtId="0" fontId="5" fillId="0" borderId="13" xfId="0" applyFont="1" applyFill="1" applyBorder="1" applyAlignment="1" applyProtection="1">
      <alignment horizontal="center" vertical="center" textRotation="90" wrapText="1"/>
      <protection/>
    </xf>
    <xf numFmtId="0" fontId="5" fillId="0" borderId="14" xfId="0" applyFont="1" applyFill="1" applyBorder="1" applyAlignment="1" applyProtection="1">
      <alignment horizontal="center" vertical="center" textRotation="90" wrapText="1"/>
      <protection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12" fillId="0" borderId="18" xfId="0" applyFont="1" applyFill="1" applyBorder="1" applyAlignment="1" applyProtection="1">
      <alignment horizontal="center" vertical="center" wrapText="1"/>
      <protection/>
    </xf>
    <xf numFmtId="0" fontId="12" fillId="0" borderId="19" xfId="0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2" fillId="0" borderId="21" xfId="0" applyFont="1" applyFill="1" applyBorder="1" applyAlignment="1" applyProtection="1">
      <alignment horizontal="center" vertical="center" wrapText="1"/>
      <protection/>
    </xf>
    <xf numFmtId="0" fontId="21" fillId="0" borderId="58" xfId="0" applyFont="1" applyFill="1" applyBorder="1" applyAlignment="1" applyProtection="1">
      <alignment horizontal="left" vertical="center" wrapText="1"/>
      <protection/>
    </xf>
    <xf numFmtId="0" fontId="6" fillId="0" borderId="59" xfId="0" applyFont="1" applyFill="1" applyBorder="1" applyAlignment="1" applyProtection="1">
      <alignment horizontal="right" vertical="center"/>
      <protection locked="0"/>
    </xf>
    <xf numFmtId="0" fontId="6" fillId="0" borderId="60" xfId="0" applyFont="1" applyFill="1" applyBorder="1" applyAlignment="1" applyProtection="1">
      <alignment horizontal="right" vertical="center"/>
      <protection locked="0"/>
    </xf>
    <xf numFmtId="0" fontId="6" fillId="0" borderId="59" xfId="0" applyFont="1" applyFill="1" applyBorder="1" applyAlignment="1" applyProtection="1">
      <alignment horizontal="right" vertical="center"/>
      <protection/>
    </xf>
    <xf numFmtId="0" fontId="6" fillId="0" borderId="62" xfId="0" applyFont="1" applyFill="1" applyBorder="1" applyAlignment="1" applyProtection="1">
      <alignment horizontal="right" vertical="center"/>
      <protection locked="0"/>
    </xf>
    <xf numFmtId="0" fontId="6" fillId="0" borderId="10" xfId="0" applyFont="1" applyFill="1" applyBorder="1" applyAlignment="1" applyProtection="1">
      <alignment horizontal="right" vertical="center"/>
      <protection locked="0"/>
    </xf>
    <xf numFmtId="177" fontId="6" fillId="0" borderId="63" xfId="0" applyNumberFormat="1" applyFont="1" applyFill="1" applyBorder="1" applyAlignment="1" applyProtection="1">
      <alignment horizontal="right" vertical="center"/>
      <protection/>
    </xf>
    <xf numFmtId="0" fontId="6" fillId="0" borderId="60" xfId="0" applyFont="1" applyFill="1" applyBorder="1" applyAlignment="1" applyProtection="1">
      <alignment horizontal="right" vertical="center"/>
      <protection/>
    </xf>
    <xf numFmtId="0" fontId="6" fillId="0" borderId="63" xfId="0" applyFont="1" applyFill="1" applyBorder="1" applyAlignment="1" applyProtection="1">
      <alignment horizontal="right" vertical="center"/>
      <protection locked="0"/>
    </xf>
    <xf numFmtId="0" fontId="5" fillId="0" borderId="59" xfId="0" applyFont="1" applyFill="1" applyBorder="1" applyAlignment="1" applyProtection="1">
      <alignment horizontal="right"/>
      <protection locked="0"/>
    </xf>
    <xf numFmtId="0" fontId="21" fillId="0" borderId="47" xfId="0" applyFont="1" applyFill="1" applyBorder="1" applyAlignment="1" applyProtection="1">
      <alignment horizontal="left" vertical="center" wrapText="1"/>
      <protection/>
    </xf>
    <xf numFmtId="0" fontId="6" fillId="0" borderId="50" xfId="0" applyFont="1" applyFill="1" applyBorder="1" applyAlignment="1" applyProtection="1">
      <alignment horizontal="right" vertical="center"/>
      <protection locked="0"/>
    </xf>
    <xf numFmtId="0" fontId="6" fillId="0" borderId="49" xfId="0" applyFont="1" applyFill="1" applyBorder="1" applyAlignment="1" applyProtection="1">
      <alignment horizontal="right" vertical="center"/>
      <protection locked="0"/>
    </xf>
    <xf numFmtId="0" fontId="6" fillId="0" borderId="50" xfId="0" applyFont="1" applyFill="1" applyBorder="1" applyAlignment="1" applyProtection="1">
      <alignment horizontal="right" vertical="center"/>
      <protection/>
    </xf>
    <xf numFmtId="0" fontId="6" fillId="0" borderId="56" xfId="0" applyFont="1" applyFill="1" applyBorder="1" applyAlignment="1" applyProtection="1">
      <alignment horizontal="right" vertical="center"/>
      <protection locked="0"/>
    </xf>
    <xf numFmtId="0" fontId="6" fillId="0" borderId="57" xfId="0" applyFont="1" applyFill="1" applyBorder="1" applyAlignment="1" applyProtection="1">
      <alignment horizontal="right" vertical="center"/>
      <protection locked="0"/>
    </xf>
    <xf numFmtId="177" fontId="23" fillId="0" borderId="48" xfId="0" applyNumberFormat="1" applyFont="1" applyFill="1" applyBorder="1" applyAlignment="1" applyProtection="1">
      <alignment horizontal="right" vertical="center"/>
      <protection/>
    </xf>
    <xf numFmtId="177" fontId="6" fillId="0" borderId="49" xfId="0" applyNumberFormat="1" applyFont="1" applyFill="1" applyBorder="1" applyAlignment="1" applyProtection="1">
      <alignment horizontal="right" vertical="center"/>
      <protection/>
    </xf>
    <xf numFmtId="0" fontId="6" fillId="0" borderId="48" xfId="0" applyFont="1" applyFill="1" applyBorder="1" applyAlignment="1" applyProtection="1">
      <alignment horizontal="right" vertical="center"/>
      <protection locked="0"/>
    </xf>
    <xf numFmtId="0" fontId="5" fillId="0" borderId="50" xfId="0" applyFont="1" applyFill="1" applyBorder="1" applyAlignment="1" applyProtection="1">
      <alignment horizontal="right"/>
      <protection locked="0"/>
    </xf>
    <xf numFmtId="0" fontId="21" fillId="0" borderId="64" xfId="0" applyFont="1" applyFill="1" applyBorder="1" applyAlignment="1" applyProtection="1">
      <alignment horizontal="left" vertical="center" wrapText="1"/>
      <protection/>
    </xf>
    <xf numFmtId="0" fontId="6" fillId="0" borderId="65" xfId="0" applyFont="1" applyFill="1" applyBorder="1" applyAlignment="1" applyProtection="1">
      <alignment horizontal="right" vertical="center"/>
      <protection locked="0"/>
    </xf>
    <xf numFmtId="0" fontId="6" fillId="0" borderId="66" xfId="0" applyFont="1" applyFill="1" applyBorder="1" applyAlignment="1" applyProtection="1">
      <alignment horizontal="right" vertical="center"/>
      <protection locked="0"/>
    </xf>
    <xf numFmtId="0" fontId="6" fillId="0" borderId="65" xfId="0" applyFont="1" applyFill="1" applyBorder="1" applyAlignment="1" applyProtection="1">
      <alignment horizontal="right" vertical="center"/>
      <protection/>
    </xf>
    <xf numFmtId="0" fontId="6" fillId="0" borderId="68" xfId="0" applyFont="1" applyFill="1" applyBorder="1" applyAlignment="1" applyProtection="1">
      <alignment horizontal="right" vertical="center"/>
      <protection locked="0"/>
    </xf>
    <xf numFmtId="0" fontId="6" fillId="0" borderId="69" xfId="0" applyFont="1" applyFill="1" applyBorder="1" applyAlignment="1" applyProtection="1">
      <alignment horizontal="right" vertical="center"/>
      <protection locked="0"/>
    </xf>
    <xf numFmtId="177" fontId="23" fillId="0" borderId="66" xfId="0" applyNumberFormat="1" applyFont="1" applyFill="1" applyBorder="1" applyAlignment="1" applyProtection="1">
      <alignment horizontal="right" vertical="center"/>
      <protection/>
    </xf>
    <xf numFmtId="177" fontId="6" fillId="0" borderId="66" xfId="0" applyNumberFormat="1" applyFont="1" applyFill="1" applyBorder="1" applyAlignment="1" applyProtection="1">
      <alignment horizontal="right" vertical="center"/>
      <protection/>
    </xf>
    <xf numFmtId="0" fontId="6" fillId="0" borderId="70" xfId="0" applyFont="1" applyFill="1" applyBorder="1" applyAlignment="1" applyProtection="1">
      <alignment horizontal="right" vertical="center"/>
      <protection locked="0"/>
    </xf>
    <xf numFmtId="0" fontId="5" fillId="0" borderId="65" xfId="0" applyFont="1" applyFill="1" applyBorder="1" applyAlignment="1" applyProtection="1">
      <alignment horizontal="right"/>
      <protection locked="0"/>
    </xf>
    <xf numFmtId="177" fontId="23" fillId="0" borderId="63" xfId="0" applyNumberFormat="1" applyFont="1" applyFill="1" applyBorder="1" applyAlignment="1" applyProtection="1">
      <alignment horizontal="right" vertical="center"/>
      <protection/>
    </xf>
    <xf numFmtId="177" fontId="6" fillId="0" borderId="60" xfId="0" applyNumberFormat="1" applyFont="1" applyFill="1" applyBorder="1" applyAlignment="1" applyProtection="1">
      <alignment horizontal="right" vertical="center"/>
      <protection/>
    </xf>
    <xf numFmtId="0" fontId="6" fillId="0" borderId="50" xfId="0" applyFont="1" applyFill="1" applyBorder="1" applyAlignment="1" applyProtection="1">
      <alignment horizontal="right"/>
      <protection locked="0"/>
    </xf>
    <xf numFmtId="0" fontId="6" fillId="0" borderId="49" xfId="0" applyFont="1" applyFill="1" applyBorder="1" applyAlignment="1" applyProtection="1">
      <alignment horizontal="right"/>
      <protection locked="0"/>
    </xf>
    <xf numFmtId="0" fontId="6" fillId="0" borderId="56" xfId="0" applyFont="1" applyFill="1" applyBorder="1" applyAlignment="1" applyProtection="1">
      <alignment horizontal="right"/>
      <protection locked="0"/>
    </xf>
    <xf numFmtId="0" fontId="6" fillId="0" borderId="57" xfId="0" applyFont="1" applyFill="1" applyBorder="1" applyAlignment="1" applyProtection="1">
      <alignment horizontal="right"/>
      <protection locked="0"/>
    </xf>
    <xf numFmtId="177" fontId="6" fillId="0" borderId="49" xfId="0" applyNumberFormat="1" applyFont="1" applyFill="1" applyBorder="1" applyAlignment="1" applyProtection="1">
      <alignment horizontal="right"/>
      <protection/>
    </xf>
    <xf numFmtId="0" fontId="6" fillId="0" borderId="48" xfId="0" applyFont="1" applyFill="1" applyBorder="1" applyAlignment="1" applyProtection="1">
      <alignment horizontal="right"/>
      <protection locked="0"/>
    </xf>
    <xf numFmtId="176" fontId="6" fillId="0" borderId="49" xfId="0" applyNumberFormat="1" applyFont="1" applyFill="1" applyBorder="1" applyAlignment="1" applyProtection="1">
      <alignment horizontal="right" vertical="center"/>
      <protection locked="0"/>
    </xf>
    <xf numFmtId="176" fontId="6" fillId="0" borderId="56" xfId="0" applyNumberFormat="1" applyFont="1" applyFill="1" applyBorder="1" applyAlignment="1" applyProtection="1">
      <alignment horizontal="right" vertical="center"/>
      <protection locked="0"/>
    </xf>
    <xf numFmtId="176" fontId="6" fillId="0" borderId="56" xfId="0" applyNumberFormat="1" applyFont="1" applyFill="1" applyBorder="1" applyAlignment="1" applyProtection="1">
      <alignment horizontal="right"/>
      <protection locked="0"/>
    </xf>
    <xf numFmtId="0" fontId="21" fillId="0" borderId="22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right"/>
      <protection locked="0"/>
    </xf>
    <xf numFmtId="0" fontId="5" fillId="0" borderId="24" xfId="0" applyFont="1" applyFill="1" applyBorder="1" applyAlignment="1" applyProtection="1">
      <alignment horizontal="right"/>
      <protection locked="0"/>
    </xf>
    <xf numFmtId="0" fontId="5" fillId="0" borderId="26" xfId="0" applyFont="1" applyFill="1" applyBorder="1" applyAlignment="1" applyProtection="1">
      <alignment horizontal="right"/>
      <protection locked="0"/>
    </xf>
    <xf numFmtId="0" fontId="5" fillId="0" borderId="51" xfId="0" applyFont="1" applyFill="1" applyBorder="1" applyAlignment="1" applyProtection="1">
      <alignment horizontal="right"/>
      <protection locked="0"/>
    </xf>
    <xf numFmtId="177" fontId="5" fillId="0" borderId="39" xfId="0" applyNumberFormat="1" applyFont="1" applyFill="1" applyBorder="1" applyAlignment="1" applyProtection="1">
      <alignment horizontal="right"/>
      <protection/>
    </xf>
    <xf numFmtId="0" fontId="5" fillId="0" borderId="24" xfId="0" applyFont="1" applyFill="1" applyBorder="1" applyAlignment="1" applyProtection="1">
      <alignment horizontal="right"/>
      <protection/>
    </xf>
    <xf numFmtId="177" fontId="5" fillId="0" borderId="24" xfId="0" applyNumberFormat="1" applyFont="1" applyFill="1" applyBorder="1" applyAlignment="1" applyProtection="1">
      <alignment horizontal="right"/>
      <protection/>
    </xf>
    <xf numFmtId="0" fontId="5" fillId="0" borderId="39" xfId="0" applyFont="1" applyFill="1" applyBorder="1" applyAlignment="1" applyProtection="1">
      <alignment horizontal="right"/>
      <protection locked="0"/>
    </xf>
    <xf numFmtId="0" fontId="5" fillId="0" borderId="11" xfId="0" applyFont="1" applyFill="1" applyBorder="1" applyAlignment="1" applyProtection="1">
      <alignment horizontal="right"/>
      <protection locked="0"/>
    </xf>
    <xf numFmtId="0" fontId="5" fillId="0" borderId="12" xfId="0" applyFont="1" applyFill="1" applyBorder="1" applyAlignment="1" applyProtection="1">
      <alignment horizontal="right"/>
      <protection locked="0"/>
    </xf>
    <xf numFmtId="0" fontId="5" fillId="0" borderId="13" xfId="0" applyFont="1" applyFill="1" applyBorder="1" applyAlignment="1" applyProtection="1">
      <alignment horizontal="right"/>
      <protection locked="0"/>
    </xf>
    <xf numFmtId="0" fontId="5" fillId="0" borderId="28" xfId="0" applyFont="1" applyFill="1" applyBorder="1" applyAlignment="1" applyProtection="1">
      <alignment horizontal="right"/>
      <protection locked="0"/>
    </xf>
    <xf numFmtId="176" fontId="5" fillId="0" borderId="29" xfId="0" applyNumberFormat="1" applyFont="1" applyFill="1" applyBorder="1" applyAlignment="1" applyProtection="1">
      <alignment horizontal="right"/>
      <protection locked="0"/>
    </xf>
    <xf numFmtId="176" fontId="6" fillId="0" borderId="28" xfId="0" applyNumberFormat="1" applyFont="1" applyFill="1" applyBorder="1" applyAlignment="1" applyProtection="1">
      <alignment horizontal="right" vertical="center"/>
      <protection/>
    </xf>
    <xf numFmtId="0" fontId="5" fillId="0" borderId="31" xfId="0" applyFont="1" applyFill="1" applyBorder="1" applyAlignment="1" applyProtection="1">
      <alignment horizontal="right"/>
      <protection locked="0"/>
    </xf>
    <xf numFmtId="0" fontId="5" fillId="0" borderId="32" xfId="0" applyFont="1" applyFill="1" applyBorder="1" applyAlignment="1" applyProtection="1">
      <alignment horizontal="right"/>
      <protection locked="0"/>
    </xf>
    <xf numFmtId="177" fontId="5" fillId="0" borderId="33" xfId="0" applyNumberFormat="1" applyFont="1" applyFill="1" applyBorder="1" applyAlignment="1" applyProtection="1">
      <alignment horizontal="right"/>
      <protection/>
    </xf>
    <xf numFmtId="0" fontId="5" fillId="0" borderId="29" xfId="0" applyFont="1" applyFill="1" applyBorder="1" applyAlignment="1" applyProtection="1">
      <alignment horizontal="right"/>
      <protection/>
    </xf>
    <xf numFmtId="0" fontId="5" fillId="0" borderId="33" xfId="0" applyFont="1" applyFill="1" applyBorder="1" applyAlignment="1" applyProtection="1">
      <alignment horizontal="right"/>
      <protection locked="0"/>
    </xf>
    <xf numFmtId="0" fontId="5" fillId="0" borderId="29" xfId="0" applyFont="1" applyFill="1" applyBorder="1" applyAlignment="1" applyProtection="1">
      <alignment horizontal="right" vertical="center"/>
      <protection locked="0"/>
    </xf>
    <xf numFmtId="0" fontId="5" fillId="0" borderId="31" xfId="0" applyFont="1" applyFill="1" applyBorder="1" applyAlignment="1" applyProtection="1">
      <alignment horizontal="right" vertical="center"/>
      <protection locked="0"/>
    </xf>
    <xf numFmtId="0" fontId="5" fillId="0" borderId="35" xfId="0" applyFont="1" applyFill="1" applyBorder="1" applyAlignment="1" applyProtection="1">
      <alignment horizontal="right"/>
      <protection/>
    </xf>
    <xf numFmtId="0" fontId="4" fillId="0" borderId="28" xfId="0" applyFont="1" applyFill="1" applyBorder="1" applyAlignment="1" applyProtection="1">
      <alignment horizontal="right"/>
      <protection/>
    </xf>
    <xf numFmtId="0" fontId="5" fillId="0" borderId="31" xfId="0" applyFont="1" applyFill="1" applyBorder="1" applyAlignment="1" applyProtection="1">
      <alignment horizontal="right"/>
      <protection/>
    </xf>
    <xf numFmtId="0" fontId="5" fillId="0" borderId="38" xfId="0" applyFont="1" applyFill="1" applyBorder="1" applyAlignment="1" applyProtection="1">
      <alignment horizontal="right"/>
      <protection/>
    </xf>
    <xf numFmtId="0" fontId="5" fillId="0" borderId="34" xfId="0" applyFont="1" applyFill="1" applyBorder="1" applyAlignment="1" applyProtection="1">
      <alignment horizontal="right"/>
      <protection/>
    </xf>
    <xf numFmtId="177" fontId="5" fillId="0" borderId="39" xfId="0" applyNumberFormat="1" applyFont="1" applyFill="1" applyBorder="1" applyAlignment="1" applyProtection="1">
      <alignment horizontal="right" vertical="center"/>
      <protection/>
    </xf>
    <xf numFmtId="0" fontId="5" fillId="0" borderId="36" xfId="0" applyFont="1" applyFill="1" applyBorder="1" applyAlignment="1" applyProtection="1">
      <alignment horizontal="right"/>
      <protection locked="0"/>
    </xf>
    <xf numFmtId="177" fontId="6" fillId="0" borderId="24" xfId="0" applyNumberFormat="1" applyFont="1" applyFill="1" applyBorder="1" applyAlignment="1" applyProtection="1">
      <alignment horizontal="right" vertical="center"/>
      <protection/>
    </xf>
    <xf numFmtId="0" fontId="5" fillId="0" borderId="40" xfId="0" applyFont="1" applyFill="1" applyBorder="1" applyAlignment="1" applyProtection="1">
      <alignment horizontal="right"/>
      <protection/>
    </xf>
    <xf numFmtId="0" fontId="21" fillId="0" borderId="34" xfId="0" applyFont="1" applyFill="1" applyBorder="1" applyAlignment="1" applyProtection="1">
      <alignment/>
      <protection/>
    </xf>
    <xf numFmtId="0" fontId="5" fillId="0" borderId="41" xfId="0" applyFont="1" applyFill="1" applyBorder="1" applyAlignment="1" applyProtection="1">
      <alignment/>
      <protection/>
    </xf>
    <xf numFmtId="176" fontId="11" fillId="0" borderId="41" xfId="0" applyNumberFormat="1" applyFont="1" applyFill="1" applyBorder="1" applyAlignment="1" applyProtection="1">
      <alignment horizontal="center"/>
      <protection locked="0"/>
    </xf>
    <xf numFmtId="176" fontId="11" fillId="0" borderId="41" xfId="0" applyNumberFormat="1" applyFont="1" applyFill="1" applyBorder="1" applyAlignment="1" applyProtection="1">
      <alignment horizontal="center"/>
      <protection/>
    </xf>
    <xf numFmtId="176" fontId="5" fillId="0" borderId="41" xfId="0" applyNumberFormat="1" applyFont="1" applyFill="1" applyBorder="1" applyAlignment="1" applyProtection="1">
      <alignment horizontal="center"/>
      <protection/>
    </xf>
    <xf numFmtId="0" fontId="4" fillId="0" borderId="42" xfId="0" applyFont="1" applyFill="1" applyBorder="1" applyAlignment="1" applyProtection="1">
      <alignment horizontal="right"/>
      <protection/>
    </xf>
    <xf numFmtId="0" fontId="5" fillId="0" borderId="43" xfId="0" applyFont="1" applyFill="1" applyBorder="1" applyAlignment="1" applyProtection="1">
      <alignment horizontal="right"/>
      <protection/>
    </xf>
    <xf numFmtId="178" fontId="5" fillId="0" borderId="43" xfId="0" applyNumberFormat="1" applyFont="1" applyFill="1" applyBorder="1" applyAlignment="1" applyProtection="1">
      <alignment horizontal="right"/>
      <protection/>
    </xf>
    <xf numFmtId="49" fontId="5" fillId="0" borderId="43" xfId="0" applyNumberFormat="1" applyFont="1" applyFill="1" applyBorder="1" applyAlignment="1" applyProtection="1">
      <alignment horizontal="right"/>
      <protection/>
    </xf>
    <xf numFmtId="0" fontId="5" fillId="0" borderId="52" xfId="0" applyFont="1" applyFill="1" applyBorder="1" applyAlignment="1" applyProtection="1">
      <alignment horizontal="right"/>
      <protection/>
    </xf>
    <xf numFmtId="176" fontId="5" fillId="0" borderId="42" xfId="0" applyNumberFormat="1" applyFont="1" applyFill="1" applyBorder="1" applyAlignment="1" applyProtection="1">
      <alignment horizontal="right"/>
      <protection/>
    </xf>
    <xf numFmtId="0" fontId="5" fillId="0" borderId="44" xfId="0" applyFont="1" applyFill="1" applyBorder="1" applyAlignment="1" applyProtection="1">
      <alignment horizontal="right"/>
      <protection/>
    </xf>
    <xf numFmtId="0" fontId="5" fillId="0" borderId="42" xfId="0" applyFont="1" applyFill="1" applyBorder="1" applyAlignment="1" applyProtection="1">
      <alignment horizontal="right"/>
      <protection/>
    </xf>
    <xf numFmtId="0" fontId="5" fillId="0" borderId="45" xfId="0" applyFont="1" applyFill="1" applyBorder="1" applyAlignment="1" applyProtection="1">
      <alignment horizontal="right"/>
      <protection/>
    </xf>
    <xf numFmtId="0" fontId="5" fillId="0" borderId="43" xfId="0" applyFont="1" applyFill="1" applyBorder="1" applyAlignment="1" applyProtection="1">
      <alignment horizontal="right"/>
      <protection locked="0"/>
    </xf>
    <xf numFmtId="177" fontId="5" fillId="0" borderId="43" xfId="0" applyNumberFormat="1" applyFont="1" applyFill="1" applyBorder="1" applyAlignment="1" applyProtection="1">
      <alignment horizontal="right"/>
      <protection/>
    </xf>
    <xf numFmtId="0" fontId="5" fillId="0" borderId="53" xfId="0" applyFont="1" applyFill="1" applyBorder="1" applyAlignment="1" applyProtection="1">
      <alignment horizontal="right"/>
      <protection/>
    </xf>
    <xf numFmtId="0" fontId="4" fillId="0" borderId="11" xfId="0" applyFont="1" applyFill="1" applyBorder="1" applyAlignment="1" applyProtection="1">
      <alignment horizontal="left"/>
      <protection locked="0"/>
    </xf>
    <xf numFmtId="0" fontId="5" fillId="0" borderId="54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right"/>
    </xf>
    <xf numFmtId="0" fontId="5" fillId="0" borderId="46" xfId="0" applyFont="1" applyFill="1" applyBorder="1" applyAlignment="1">
      <alignment horizontal="right"/>
    </xf>
    <xf numFmtId="177" fontId="5" fillId="0" borderId="12" xfId="0" applyNumberFormat="1" applyFont="1" applyFill="1" applyBorder="1" applyAlignment="1" applyProtection="1">
      <alignment horizontal="right" vertical="center"/>
      <protection locked="0"/>
    </xf>
    <xf numFmtId="177" fontId="6" fillId="0" borderId="12" xfId="0" applyNumberFormat="1" applyFont="1" applyFill="1" applyBorder="1" applyAlignment="1" applyProtection="1">
      <alignment horizontal="right" vertical="center"/>
      <protection locked="0"/>
    </xf>
    <xf numFmtId="177" fontId="5" fillId="0" borderId="12" xfId="0" applyNumberFormat="1" applyFont="1" applyFill="1" applyBorder="1" applyAlignment="1" applyProtection="1">
      <alignment horizontal="right"/>
      <protection locked="0"/>
    </xf>
    <xf numFmtId="0" fontId="5" fillId="0" borderId="14" xfId="0" applyFont="1" applyFill="1" applyBorder="1" applyAlignment="1">
      <alignment horizontal="right"/>
    </xf>
    <xf numFmtId="0" fontId="5" fillId="0" borderId="44" xfId="0" applyFont="1" applyFill="1" applyBorder="1" applyAlignment="1" applyProtection="1">
      <alignment horizontal="center" vertical="center" textRotation="90" wrapText="1"/>
      <protection/>
    </xf>
    <xf numFmtId="0" fontId="5" fillId="0" borderId="56" xfId="0" applyFont="1" applyFill="1" applyBorder="1" applyAlignment="1" applyProtection="1">
      <alignment horizontal="center" vertical="center" textRotation="90" wrapText="1"/>
      <protection/>
    </xf>
    <xf numFmtId="0" fontId="5" fillId="0" borderId="13" xfId="0" applyFont="1" applyFill="1" applyBorder="1" applyAlignment="1" applyProtection="1">
      <alignment horizontal="center" vertical="center" textRotation="90" wrapText="1"/>
      <protection/>
    </xf>
    <xf numFmtId="0" fontId="5" fillId="0" borderId="42" xfId="0" applyFont="1" applyFill="1" applyBorder="1" applyAlignment="1" applyProtection="1">
      <alignment horizontal="center" vertical="center" textRotation="90" wrapText="1"/>
      <protection/>
    </xf>
    <xf numFmtId="0" fontId="5" fillId="0" borderId="50" xfId="0" applyFont="1" applyFill="1" applyBorder="1" applyAlignment="1" applyProtection="1">
      <alignment horizontal="center" vertical="center" textRotation="90" wrapText="1"/>
      <protection/>
    </xf>
    <xf numFmtId="0" fontId="5" fillId="0" borderId="11" xfId="0" applyFont="1" applyFill="1" applyBorder="1" applyAlignment="1" applyProtection="1">
      <alignment horizontal="center" vertical="center" textRotation="90" wrapText="1"/>
      <protection/>
    </xf>
    <xf numFmtId="0" fontId="21" fillId="0" borderId="71" xfId="0" applyFont="1" applyFill="1" applyBorder="1" applyAlignment="1" applyProtection="1">
      <alignment horizontal="center" vertical="center" wrapText="1"/>
      <protection locked="0"/>
    </xf>
    <xf numFmtId="0" fontId="21" fillId="0" borderId="72" xfId="0" applyFont="1" applyFill="1" applyBorder="1" applyAlignment="1" applyProtection="1">
      <alignment horizontal="center" vertical="center" wrapText="1"/>
      <protection locked="0"/>
    </xf>
    <xf numFmtId="0" fontId="5" fillId="0" borderId="47" xfId="0" applyFont="1" applyFill="1" applyBorder="1" applyAlignment="1" applyProtection="1">
      <alignment horizontal="center" vertical="center" wrapText="1"/>
      <protection/>
    </xf>
    <xf numFmtId="0" fontId="5" fillId="0" borderId="57" xfId="0" applyFont="1" applyFill="1" applyBorder="1" applyAlignment="1" applyProtection="1">
      <alignment horizontal="center" vertical="center" wrapText="1"/>
      <protection/>
    </xf>
    <xf numFmtId="0" fontId="5" fillId="0" borderId="48" xfId="0" applyFont="1" applyFill="1" applyBorder="1" applyAlignment="1" applyProtection="1">
      <alignment horizontal="center" vertical="center" wrapText="1"/>
      <protection/>
    </xf>
    <xf numFmtId="0" fontId="5" fillId="0" borderId="73" xfId="0" applyFont="1" applyFill="1" applyBorder="1" applyAlignment="1" applyProtection="1">
      <alignment horizontal="center" vertical="center" textRotation="90" wrapText="1"/>
      <protection/>
    </xf>
    <xf numFmtId="0" fontId="5" fillId="0" borderId="18" xfId="0" applyFont="1" applyFill="1" applyBorder="1" applyAlignment="1" applyProtection="1">
      <alignment horizontal="center" vertical="center" textRotation="90" wrapText="1"/>
      <protection/>
    </xf>
    <xf numFmtId="0" fontId="4" fillId="0" borderId="74" xfId="0" applyFont="1" applyFill="1" applyBorder="1" applyAlignment="1" applyProtection="1">
      <alignment horizontal="center" vertical="center" textRotation="90" wrapText="1"/>
      <protection/>
    </xf>
    <xf numFmtId="0" fontId="4" fillId="0" borderId="16" xfId="0" applyFont="1" applyFill="1" applyBorder="1" applyAlignment="1" applyProtection="1">
      <alignment horizontal="center" vertical="center" textRotation="90" wrapText="1"/>
      <protection/>
    </xf>
    <xf numFmtId="0" fontId="5" fillId="0" borderId="49" xfId="0" applyFont="1" applyFill="1" applyBorder="1" applyAlignment="1" applyProtection="1">
      <alignment horizontal="center" vertical="center" wrapText="1"/>
      <protection/>
    </xf>
    <xf numFmtId="0" fontId="5" fillId="0" borderId="56" xfId="0" applyFont="1" applyFill="1" applyBorder="1" applyAlignment="1" applyProtection="1">
      <alignment horizontal="center" vertical="center" wrapText="1"/>
      <protection/>
    </xf>
    <xf numFmtId="0" fontId="5" fillId="0" borderId="42" xfId="0" applyFont="1" applyFill="1" applyBorder="1" applyAlignment="1" applyProtection="1">
      <alignment horizontal="center" vertical="center" wrapText="1"/>
      <protection/>
    </xf>
    <xf numFmtId="0" fontId="5" fillId="0" borderId="53" xfId="0" applyFont="1" applyFill="1" applyBorder="1" applyAlignment="1" applyProtection="1">
      <alignment horizontal="center" vertical="center" wrapText="1"/>
      <protection/>
    </xf>
    <xf numFmtId="0" fontId="5" fillId="0" borderId="43" xfId="0" applyFont="1" applyFill="1" applyBorder="1" applyAlignment="1" applyProtection="1">
      <alignment horizontal="center" vertical="center" wrapText="1"/>
      <protection/>
    </xf>
    <xf numFmtId="0" fontId="5" fillId="0" borderId="44" xfId="0" applyFont="1" applyFill="1" applyBorder="1" applyAlignment="1" applyProtection="1">
      <alignment horizontal="center" vertical="center" wrapText="1"/>
      <protection/>
    </xf>
    <xf numFmtId="0" fontId="5" fillId="0" borderId="49" xfId="0" applyFont="1" applyFill="1" applyBorder="1" applyAlignment="1" applyProtection="1">
      <alignment horizontal="center" vertical="center" textRotation="90" wrapText="1"/>
      <protection/>
    </xf>
    <xf numFmtId="0" fontId="5" fillId="0" borderId="12" xfId="0" applyFont="1" applyFill="1" applyBorder="1" applyAlignment="1" applyProtection="1">
      <alignment horizontal="center" vertical="center" textRotation="90" wrapText="1"/>
      <protection/>
    </xf>
    <xf numFmtId="0" fontId="5" fillId="0" borderId="43" xfId="0" applyFont="1" applyFill="1" applyBorder="1" applyAlignment="1" applyProtection="1">
      <alignment horizontal="center" vertical="center" textRotation="90" wrapText="1"/>
      <protection/>
    </xf>
    <xf numFmtId="0" fontId="5" fillId="0" borderId="52" xfId="0" applyFont="1" applyFill="1" applyBorder="1" applyAlignment="1" applyProtection="1">
      <alignment horizontal="center" vertical="center" textRotation="90" wrapText="1"/>
      <protection/>
    </xf>
    <xf numFmtId="0" fontId="5" fillId="0" borderId="55" xfId="0" applyFont="1" applyFill="1" applyBorder="1" applyAlignment="1" applyProtection="1">
      <alignment horizontal="center" vertical="center" textRotation="90" wrapText="1"/>
      <protection/>
    </xf>
    <xf numFmtId="0" fontId="5" fillId="0" borderId="54" xfId="0" applyFont="1" applyFill="1" applyBorder="1" applyAlignment="1" applyProtection="1">
      <alignment horizontal="center" vertical="center" textRotation="90" wrapText="1"/>
      <protection/>
    </xf>
    <xf numFmtId="0" fontId="5" fillId="0" borderId="50" xfId="0" applyFont="1" applyFill="1" applyBorder="1" applyAlignment="1" applyProtection="1">
      <alignment horizontal="center" textRotation="90" wrapText="1"/>
      <protection/>
    </xf>
    <xf numFmtId="0" fontId="5" fillId="0" borderId="11" xfId="0" applyFont="1" applyFill="1" applyBorder="1" applyAlignment="1" applyProtection="1">
      <alignment horizontal="center" textRotation="90" wrapText="1"/>
      <protection/>
    </xf>
    <xf numFmtId="0" fontId="8" fillId="0" borderId="0" xfId="0" applyFont="1" applyFill="1" applyBorder="1" applyAlignment="1" applyProtection="1">
      <alignment horizontal="center"/>
      <protection locked="0"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29" xfId="0" applyFont="1" applyFill="1" applyBorder="1" applyAlignment="1" applyProtection="1">
      <alignment horizontal="center" vertical="center" wrapText="1"/>
      <protection/>
    </xf>
    <xf numFmtId="0" fontId="5" fillId="0" borderId="31" xfId="0" applyFont="1" applyFill="1" applyBorder="1" applyAlignment="1" applyProtection="1">
      <alignment horizontal="center" vertical="center" wrapText="1"/>
      <protection/>
    </xf>
    <xf numFmtId="0" fontId="5" fillId="0" borderId="60" xfId="0" applyFont="1" applyFill="1" applyBorder="1" applyAlignment="1" applyProtection="1">
      <alignment horizontal="center" vertical="center" textRotation="90" wrapText="1"/>
      <protection/>
    </xf>
    <xf numFmtId="0" fontId="5" fillId="0" borderId="60" xfId="0" applyFont="1" applyFill="1" applyBorder="1" applyAlignment="1" applyProtection="1">
      <alignment horizontal="center" vertical="center" wrapText="1"/>
      <protection/>
    </xf>
    <xf numFmtId="0" fontId="5" fillId="0" borderId="59" xfId="0" applyFont="1" applyFill="1" applyBorder="1" applyAlignment="1" applyProtection="1">
      <alignment horizontal="center" vertical="center" textRotation="90" wrapText="1"/>
      <protection/>
    </xf>
    <xf numFmtId="0" fontId="11" fillId="0" borderId="43" xfId="0" applyFont="1" applyFill="1" applyBorder="1" applyAlignment="1" applyProtection="1">
      <alignment horizontal="center" vertical="center" textRotation="90" wrapText="1"/>
      <protection/>
    </xf>
    <xf numFmtId="0" fontId="5" fillId="0" borderId="41" xfId="0" applyFont="1" applyFill="1" applyBorder="1" applyAlignment="1" applyProtection="1">
      <alignment horizontal="right"/>
      <protection/>
    </xf>
    <xf numFmtId="176" fontId="5" fillId="0" borderId="41" xfId="0" applyNumberFormat="1" applyFont="1" applyFill="1" applyBorder="1" applyAlignment="1" applyProtection="1">
      <alignment horizontal="right"/>
      <protection/>
    </xf>
    <xf numFmtId="0" fontId="5" fillId="0" borderId="61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75" xfId="0" applyFont="1" applyFill="1" applyBorder="1" applyAlignment="1" applyProtection="1">
      <alignment horizontal="center" vertical="center" wrapText="1"/>
      <protection/>
    </xf>
    <xf numFmtId="0" fontId="5" fillId="0" borderId="53" xfId="0" applyFont="1" applyFill="1" applyBorder="1" applyAlignment="1" applyProtection="1">
      <alignment horizontal="center" vertical="center" textRotation="90" wrapText="1"/>
      <protection/>
    </xf>
    <xf numFmtId="0" fontId="5" fillId="0" borderId="48" xfId="0" applyFont="1" applyFill="1" applyBorder="1" applyAlignment="1" applyProtection="1">
      <alignment horizontal="center" vertical="center" textRotation="90" wrapText="1"/>
      <protection/>
    </xf>
    <xf numFmtId="0" fontId="5" fillId="0" borderId="14" xfId="0" applyFont="1" applyFill="1" applyBorder="1" applyAlignment="1" applyProtection="1">
      <alignment horizontal="center" vertical="center" textRotation="90" wrapText="1"/>
      <protection/>
    </xf>
    <xf numFmtId="0" fontId="5" fillId="0" borderId="76" xfId="0" applyFont="1" applyFill="1" applyBorder="1" applyAlignment="1" applyProtection="1">
      <alignment horizontal="center" vertical="center" textRotation="90" wrapText="1"/>
      <protection/>
    </xf>
    <xf numFmtId="0" fontId="5" fillId="0" borderId="17" xfId="0" applyFont="1" applyFill="1" applyBorder="1" applyAlignment="1" applyProtection="1">
      <alignment horizontal="center" vertical="center" textRotation="90" wrapText="1"/>
      <protection/>
    </xf>
    <xf numFmtId="0" fontId="5" fillId="0" borderId="43" xfId="0" applyFont="1" applyFill="1" applyBorder="1" applyAlignment="1" applyProtection="1">
      <alignment horizontal="center" vertical="center" textRotation="90" wrapText="1"/>
      <protection/>
    </xf>
    <xf numFmtId="0" fontId="5" fillId="0" borderId="49" xfId="0" applyFont="1" applyFill="1" applyBorder="1" applyAlignment="1" applyProtection="1">
      <alignment horizontal="center" vertical="center" textRotation="90" wrapText="1"/>
      <protection/>
    </xf>
    <xf numFmtId="0" fontId="5" fillId="0" borderId="12" xfId="0" applyFont="1" applyFill="1" applyBorder="1" applyAlignment="1" applyProtection="1">
      <alignment horizontal="center" vertical="center" textRotation="90" wrapText="1"/>
      <protection/>
    </xf>
    <xf numFmtId="0" fontId="5" fillId="0" borderId="45" xfId="0" applyFont="1" applyFill="1" applyBorder="1" applyAlignment="1" applyProtection="1">
      <alignment horizontal="left" vertical="center" textRotation="90" wrapText="1"/>
      <protection/>
    </xf>
    <xf numFmtId="0" fontId="5" fillId="0" borderId="57" xfId="0" applyFont="1" applyFill="1" applyBorder="1" applyAlignment="1" applyProtection="1">
      <alignment horizontal="left" vertical="center" textRotation="90" wrapText="1"/>
      <protection/>
    </xf>
    <xf numFmtId="0" fontId="5" fillId="0" borderId="46" xfId="0" applyFont="1" applyFill="1" applyBorder="1" applyAlignment="1" applyProtection="1">
      <alignment horizontal="left" vertical="center" textRotation="90" wrapText="1"/>
      <protection/>
    </xf>
    <xf numFmtId="0" fontId="8" fillId="0" borderId="0" xfId="0" applyFont="1" applyFill="1" applyAlignment="1" applyProtection="1">
      <alignment horizontal="center"/>
      <protection/>
    </xf>
    <xf numFmtId="0" fontId="5" fillId="0" borderId="56" xfId="0" applyFont="1" applyFill="1" applyBorder="1" applyAlignment="1" applyProtection="1">
      <alignment horizontal="center" vertical="center" textRotation="90" wrapText="1"/>
      <protection/>
    </xf>
    <xf numFmtId="0" fontId="5" fillId="0" borderId="13" xfId="0" applyFont="1" applyFill="1" applyBorder="1" applyAlignment="1" applyProtection="1">
      <alignment horizontal="center" vertical="center" textRotation="90" wrapText="1"/>
      <protection/>
    </xf>
    <xf numFmtId="176" fontId="5" fillId="0" borderId="41" xfId="0" applyNumberFormat="1" applyFont="1" applyFill="1" applyBorder="1" applyAlignment="1" applyProtection="1">
      <alignment horizontal="right"/>
      <protection/>
    </xf>
    <xf numFmtId="0" fontId="5" fillId="0" borderId="49" xfId="0" applyFont="1" applyFill="1" applyBorder="1" applyAlignment="1" applyProtection="1">
      <alignment horizontal="center" vertical="center" wrapText="1"/>
      <protection/>
    </xf>
    <xf numFmtId="0" fontId="5" fillId="0" borderId="56" xfId="0" applyFont="1" applyFill="1" applyBorder="1" applyAlignment="1" applyProtection="1">
      <alignment horizontal="center" vertical="center" wrapText="1"/>
      <protection/>
    </xf>
    <xf numFmtId="0" fontId="5" fillId="0" borderId="50" xfId="0" applyFont="1" applyFill="1" applyBorder="1" applyAlignment="1" applyProtection="1">
      <alignment horizontal="center" textRotation="90" wrapText="1"/>
      <protection/>
    </xf>
    <xf numFmtId="0" fontId="5" fillId="0" borderId="11" xfId="0" applyFont="1" applyFill="1" applyBorder="1" applyAlignment="1" applyProtection="1">
      <alignment horizontal="center" textRotation="90" wrapText="1"/>
      <protection/>
    </xf>
    <xf numFmtId="0" fontId="5" fillId="0" borderId="47" xfId="0" applyFont="1" applyFill="1" applyBorder="1" applyAlignment="1" applyProtection="1">
      <alignment horizontal="center" vertical="center" wrapText="1"/>
      <protection/>
    </xf>
    <xf numFmtId="0" fontId="5" fillId="0" borderId="57" xfId="0" applyFont="1" applyFill="1" applyBorder="1" applyAlignment="1" applyProtection="1">
      <alignment horizontal="center" vertical="center" wrapText="1"/>
      <protection/>
    </xf>
    <xf numFmtId="0" fontId="5" fillId="0" borderId="48" xfId="0" applyFont="1" applyFill="1" applyBorder="1" applyAlignment="1" applyProtection="1">
      <alignment horizontal="center" vertical="center" wrapText="1"/>
      <protection/>
    </xf>
    <xf numFmtId="0" fontId="5" fillId="0" borderId="76" xfId="0" applyFont="1" applyFill="1" applyBorder="1" applyAlignment="1" applyProtection="1">
      <alignment horizontal="center" vertical="center" textRotation="90" wrapText="1"/>
      <protection/>
    </xf>
    <xf numFmtId="0" fontId="5" fillId="0" borderId="17" xfId="0" applyFont="1" applyFill="1" applyBorder="1" applyAlignment="1" applyProtection="1">
      <alignment horizontal="center" vertical="center" textRotation="90" wrapText="1"/>
      <protection/>
    </xf>
    <xf numFmtId="0" fontId="5" fillId="0" borderId="73" xfId="0" applyFont="1" applyFill="1" applyBorder="1" applyAlignment="1" applyProtection="1">
      <alignment horizontal="center" vertical="center" textRotation="90" wrapText="1"/>
      <protection/>
    </xf>
    <xf numFmtId="0" fontId="5" fillId="0" borderId="18" xfId="0" applyFont="1" applyFill="1" applyBorder="1" applyAlignment="1" applyProtection="1">
      <alignment horizontal="center" vertical="center" textRotation="90" wrapText="1"/>
      <protection/>
    </xf>
    <xf numFmtId="0" fontId="5" fillId="0" borderId="61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75" xfId="0" applyFont="1" applyFill="1" applyBorder="1" applyAlignment="1" applyProtection="1">
      <alignment horizontal="center" vertical="center" wrapText="1"/>
      <protection/>
    </xf>
    <xf numFmtId="0" fontId="5" fillId="0" borderId="50" xfId="0" applyFont="1" applyFill="1" applyBorder="1" applyAlignment="1" applyProtection="1">
      <alignment horizontal="center" vertical="center" textRotation="90" wrapText="1"/>
      <protection/>
    </xf>
    <xf numFmtId="0" fontId="5" fillId="0" borderId="11" xfId="0" applyFont="1" applyFill="1" applyBorder="1" applyAlignment="1" applyProtection="1">
      <alignment horizontal="center" vertical="center" textRotation="90" wrapText="1"/>
      <protection/>
    </xf>
    <xf numFmtId="0" fontId="5" fillId="0" borderId="59" xfId="0" applyFont="1" applyFill="1" applyBorder="1" applyAlignment="1" applyProtection="1">
      <alignment horizontal="center" vertical="center" textRotation="90" wrapText="1"/>
      <protection/>
    </xf>
    <xf numFmtId="0" fontId="5" fillId="0" borderId="60" xfId="0" applyFont="1" applyFill="1" applyBorder="1" applyAlignment="1" applyProtection="1">
      <alignment horizontal="center" vertical="center" textRotation="90" wrapText="1"/>
      <protection/>
    </xf>
    <xf numFmtId="0" fontId="5" fillId="0" borderId="60" xfId="0" applyFont="1" applyFill="1" applyBorder="1" applyAlignment="1" applyProtection="1">
      <alignment horizontal="center" vertical="center" wrapText="1"/>
      <protection/>
    </xf>
    <xf numFmtId="0" fontId="5" fillId="0" borderId="52" xfId="0" applyFont="1" applyFill="1" applyBorder="1" applyAlignment="1" applyProtection="1">
      <alignment horizontal="center" vertical="center" textRotation="90" wrapText="1"/>
      <protection/>
    </xf>
    <xf numFmtId="0" fontId="5" fillId="0" borderId="55" xfId="0" applyFont="1" applyFill="1" applyBorder="1" applyAlignment="1" applyProtection="1">
      <alignment horizontal="center" vertical="center" textRotation="90" wrapText="1"/>
      <protection/>
    </xf>
    <xf numFmtId="0" fontId="5" fillId="0" borderId="54" xfId="0" applyFont="1" applyFill="1" applyBorder="1" applyAlignment="1" applyProtection="1">
      <alignment horizontal="center" vertical="center" textRotation="90" wrapText="1"/>
      <protection/>
    </xf>
    <xf numFmtId="0" fontId="5" fillId="0" borderId="42" xfId="0" applyFont="1" applyFill="1" applyBorder="1" applyAlignment="1" applyProtection="1">
      <alignment horizontal="center" vertical="center" wrapText="1"/>
      <protection/>
    </xf>
    <xf numFmtId="0" fontId="5" fillId="0" borderId="43" xfId="0" applyFont="1" applyFill="1" applyBorder="1" applyAlignment="1" applyProtection="1">
      <alignment horizontal="center" vertical="center" wrapText="1"/>
      <protection/>
    </xf>
    <xf numFmtId="0" fontId="5" fillId="0" borderId="44" xfId="0" applyFont="1" applyFill="1" applyBorder="1" applyAlignment="1" applyProtection="1">
      <alignment horizontal="center" vertical="center" wrapText="1"/>
      <protection/>
    </xf>
    <xf numFmtId="0" fontId="5" fillId="0" borderId="42" xfId="0" applyFont="1" applyFill="1" applyBorder="1" applyAlignment="1" applyProtection="1">
      <alignment horizontal="center" vertical="center" textRotation="90" wrapText="1"/>
      <protection/>
    </xf>
    <xf numFmtId="0" fontId="5" fillId="0" borderId="44" xfId="0" applyFont="1" applyFill="1" applyBorder="1" applyAlignment="1" applyProtection="1">
      <alignment horizontal="center" vertical="center" textRotation="90" wrapText="1"/>
      <protection/>
    </xf>
    <xf numFmtId="0" fontId="8" fillId="0" borderId="0" xfId="0" applyFont="1" applyFill="1" applyBorder="1" applyAlignment="1" applyProtection="1">
      <alignment horizontal="center"/>
      <protection locked="0"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29" xfId="0" applyFont="1" applyFill="1" applyBorder="1" applyAlignment="1" applyProtection="1">
      <alignment horizontal="center" vertical="center" wrapText="1"/>
      <protection/>
    </xf>
    <xf numFmtId="0" fontId="5" fillId="0" borderId="31" xfId="0" applyFont="1" applyFill="1" applyBorder="1" applyAlignment="1" applyProtection="1">
      <alignment horizontal="center" vertical="center" wrapText="1"/>
      <protection/>
    </xf>
    <xf numFmtId="0" fontId="5" fillId="0" borderId="45" xfId="0" applyFont="1" applyFill="1" applyBorder="1" applyAlignment="1" applyProtection="1">
      <alignment horizontal="left" vertical="center" textRotation="90" wrapText="1"/>
      <protection/>
    </xf>
    <xf numFmtId="0" fontId="5" fillId="0" borderId="57" xfId="0" applyFont="1" applyFill="1" applyBorder="1" applyAlignment="1" applyProtection="1">
      <alignment horizontal="left" vertical="center" textRotation="90" wrapText="1"/>
      <protection/>
    </xf>
    <xf numFmtId="0" fontId="5" fillId="0" borderId="46" xfId="0" applyFont="1" applyFill="1" applyBorder="1" applyAlignment="1" applyProtection="1">
      <alignment horizontal="left" vertical="center" textRotation="90" wrapText="1"/>
      <protection/>
    </xf>
    <xf numFmtId="0" fontId="5" fillId="0" borderId="53" xfId="0" applyFont="1" applyFill="1" applyBorder="1" applyAlignment="1" applyProtection="1">
      <alignment horizontal="center" vertical="center" wrapText="1"/>
      <protection/>
    </xf>
    <xf numFmtId="0" fontId="5" fillId="0" borderId="53" xfId="0" applyFont="1" applyFill="1" applyBorder="1" applyAlignment="1" applyProtection="1">
      <alignment horizontal="center" vertical="center" textRotation="90" wrapText="1"/>
      <protection/>
    </xf>
    <xf numFmtId="0" fontId="5" fillId="0" borderId="48" xfId="0" applyFont="1" applyFill="1" applyBorder="1" applyAlignment="1" applyProtection="1">
      <alignment horizontal="center" vertical="center" textRotation="90" wrapText="1"/>
      <protection/>
    </xf>
    <xf numFmtId="0" fontId="5" fillId="0" borderId="14" xfId="0" applyFont="1" applyFill="1" applyBorder="1" applyAlignment="1" applyProtection="1">
      <alignment horizontal="center" vertical="center" textRotation="90" wrapText="1"/>
      <protection/>
    </xf>
    <xf numFmtId="0" fontId="11" fillId="0" borderId="43" xfId="0" applyFont="1" applyFill="1" applyBorder="1" applyAlignment="1" applyProtection="1">
      <alignment horizontal="center" vertical="center" textRotation="90" wrapText="1"/>
      <protection/>
    </xf>
    <xf numFmtId="0" fontId="21" fillId="35" borderId="58" xfId="0" applyFont="1" applyFill="1" applyBorder="1" applyAlignment="1" applyProtection="1">
      <alignment horizontal="left" vertical="center" wrapText="1"/>
      <protection/>
    </xf>
    <xf numFmtId="0" fontId="6" fillId="35" borderId="59" xfId="0" applyFont="1" applyFill="1" applyBorder="1" applyAlignment="1" applyProtection="1">
      <alignment horizontal="right" vertical="center"/>
      <protection locked="0"/>
    </xf>
    <xf numFmtId="0" fontId="6" fillId="35" borderId="60" xfId="0" applyFont="1" applyFill="1" applyBorder="1" applyAlignment="1" applyProtection="1">
      <alignment horizontal="right" vertical="center"/>
      <protection locked="0"/>
    </xf>
    <xf numFmtId="0" fontId="6" fillId="35" borderId="61" xfId="0" applyFont="1" applyFill="1" applyBorder="1" applyAlignment="1" applyProtection="1">
      <alignment horizontal="right" vertical="center"/>
      <protection locked="0"/>
    </xf>
    <xf numFmtId="0" fontId="6" fillId="35" borderId="59" xfId="0" applyFont="1" applyFill="1" applyBorder="1" applyAlignment="1" applyProtection="1">
      <alignment horizontal="right" vertical="center"/>
      <protection/>
    </xf>
    <xf numFmtId="0" fontId="6" fillId="35" borderId="62" xfId="0" applyFont="1" applyFill="1" applyBorder="1" applyAlignment="1" applyProtection="1">
      <alignment horizontal="right" vertical="center"/>
      <protection locked="0"/>
    </xf>
    <xf numFmtId="0" fontId="6" fillId="35" borderId="10" xfId="0" applyFont="1" applyFill="1" applyBorder="1" applyAlignment="1" applyProtection="1">
      <alignment horizontal="right" vertical="center"/>
      <protection locked="0"/>
    </xf>
    <xf numFmtId="177" fontId="6" fillId="35" borderId="63" xfId="0" applyNumberFormat="1" applyFont="1" applyFill="1" applyBorder="1" applyAlignment="1" applyProtection="1">
      <alignment horizontal="right" vertical="center"/>
      <protection/>
    </xf>
    <xf numFmtId="0" fontId="6" fillId="35" borderId="60" xfId="0" applyFont="1" applyFill="1" applyBorder="1" applyAlignment="1" applyProtection="1">
      <alignment horizontal="right" vertical="center"/>
      <protection/>
    </xf>
    <xf numFmtId="0" fontId="6" fillId="35" borderId="63" xfId="0" applyFont="1" applyFill="1" applyBorder="1" applyAlignment="1" applyProtection="1">
      <alignment horizontal="right" vertical="center"/>
      <protection locked="0"/>
    </xf>
    <xf numFmtId="0" fontId="5" fillId="35" borderId="59" xfId="0" applyFont="1" applyFill="1" applyBorder="1" applyAlignment="1" applyProtection="1">
      <alignment horizontal="right"/>
      <protection locked="0"/>
    </xf>
    <xf numFmtId="0" fontId="2" fillId="35" borderId="0" xfId="0" applyFont="1" applyFill="1" applyAlignment="1" applyProtection="1">
      <alignment horizontal="left" vertical="center"/>
      <protection/>
    </xf>
    <xf numFmtId="0" fontId="2" fillId="35" borderId="0" xfId="0" applyFont="1" applyFill="1" applyAlignment="1" applyProtection="1">
      <alignment horizontal="left" vertical="center"/>
      <protection locked="0"/>
    </xf>
    <xf numFmtId="0" fontId="21" fillId="35" borderId="47" xfId="0" applyFont="1" applyFill="1" applyBorder="1" applyAlignment="1" applyProtection="1">
      <alignment horizontal="left" vertical="center" wrapText="1"/>
      <protection/>
    </xf>
    <xf numFmtId="0" fontId="6" fillId="35" borderId="50" xfId="0" applyFont="1" applyFill="1" applyBorder="1" applyAlignment="1" applyProtection="1">
      <alignment horizontal="right" vertical="center"/>
      <protection locked="0"/>
    </xf>
    <xf numFmtId="0" fontId="6" fillId="35" borderId="49" xfId="0" applyFont="1" applyFill="1" applyBorder="1" applyAlignment="1" applyProtection="1">
      <alignment horizontal="right" vertical="center"/>
      <protection locked="0"/>
    </xf>
    <xf numFmtId="0" fontId="6" fillId="35" borderId="55" xfId="0" applyFont="1" applyFill="1" applyBorder="1" applyAlignment="1" applyProtection="1">
      <alignment horizontal="right" vertical="center"/>
      <protection locked="0"/>
    </xf>
    <xf numFmtId="0" fontId="6" fillId="35" borderId="50" xfId="0" applyFont="1" applyFill="1" applyBorder="1" applyAlignment="1" applyProtection="1">
      <alignment horizontal="right" vertical="center"/>
      <protection/>
    </xf>
    <xf numFmtId="0" fontId="6" fillId="35" borderId="56" xfId="0" applyFont="1" applyFill="1" applyBorder="1" applyAlignment="1" applyProtection="1">
      <alignment horizontal="right" vertical="center"/>
      <protection locked="0"/>
    </xf>
    <xf numFmtId="0" fontId="6" fillId="35" borderId="57" xfId="0" applyFont="1" applyFill="1" applyBorder="1" applyAlignment="1" applyProtection="1">
      <alignment horizontal="right" vertical="center"/>
      <protection locked="0"/>
    </xf>
    <xf numFmtId="177" fontId="23" fillId="35" borderId="48" xfId="0" applyNumberFormat="1" applyFont="1" applyFill="1" applyBorder="1" applyAlignment="1" applyProtection="1">
      <alignment horizontal="right" vertical="center"/>
      <protection/>
    </xf>
    <xf numFmtId="177" fontId="6" fillId="35" borderId="49" xfId="0" applyNumberFormat="1" applyFont="1" applyFill="1" applyBorder="1" applyAlignment="1" applyProtection="1">
      <alignment horizontal="right" vertical="center"/>
      <protection/>
    </xf>
    <xf numFmtId="0" fontId="6" fillId="35" borderId="48" xfId="0" applyFont="1" applyFill="1" applyBorder="1" applyAlignment="1" applyProtection="1">
      <alignment horizontal="right" vertical="center"/>
      <protection locked="0"/>
    </xf>
    <xf numFmtId="0" fontId="5" fillId="35" borderId="50" xfId="0" applyFont="1" applyFill="1" applyBorder="1" applyAlignment="1" applyProtection="1">
      <alignment horizontal="right"/>
      <protection locked="0"/>
    </xf>
    <xf numFmtId="0" fontId="21" fillId="35" borderId="64" xfId="0" applyFont="1" applyFill="1" applyBorder="1" applyAlignment="1" applyProtection="1">
      <alignment horizontal="left" vertical="center" wrapText="1"/>
      <protection/>
    </xf>
    <xf numFmtId="0" fontId="6" fillId="35" borderId="65" xfId="0" applyFont="1" applyFill="1" applyBorder="1" applyAlignment="1" applyProtection="1">
      <alignment horizontal="right" vertical="center"/>
      <protection locked="0"/>
    </xf>
    <xf numFmtId="0" fontId="6" fillId="35" borderId="66" xfId="0" applyFont="1" applyFill="1" applyBorder="1" applyAlignment="1" applyProtection="1">
      <alignment horizontal="right" vertical="center"/>
      <protection locked="0"/>
    </xf>
    <xf numFmtId="0" fontId="6" fillId="35" borderId="67" xfId="0" applyFont="1" applyFill="1" applyBorder="1" applyAlignment="1" applyProtection="1">
      <alignment horizontal="right" vertical="center"/>
      <protection locked="0"/>
    </xf>
    <xf numFmtId="0" fontId="6" fillId="35" borderId="65" xfId="0" applyFont="1" applyFill="1" applyBorder="1" applyAlignment="1" applyProtection="1">
      <alignment horizontal="right" vertical="center"/>
      <protection/>
    </xf>
    <xf numFmtId="0" fontId="6" fillId="35" borderId="68" xfId="0" applyFont="1" applyFill="1" applyBorder="1" applyAlignment="1" applyProtection="1">
      <alignment horizontal="right" vertical="center"/>
      <protection locked="0"/>
    </xf>
    <xf numFmtId="0" fontId="6" fillId="35" borderId="69" xfId="0" applyFont="1" applyFill="1" applyBorder="1" applyAlignment="1" applyProtection="1">
      <alignment horizontal="right" vertical="center"/>
      <protection locked="0"/>
    </xf>
    <xf numFmtId="177" fontId="23" fillId="35" borderId="66" xfId="0" applyNumberFormat="1" applyFont="1" applyFill="1" applyBorder="1" applyAlignment="1" applyProtection="1">
      <alignment horizontal="right" vertical="center"/>
      <protection/>
    </xf>
    <xf numFmtId="177" fontId="6" fillId="35" borderId="66" xfId="0" applyNumberFormat="1" applyFont="1" applyFill="1" applyBorder="1" applyAlignment="1" applyProtection="1">
      <alignment horizontal="right" vertical="center"/>
      <protection/>
    </xf>
    <xf numFmtId="0" fontId="6" fillId="35" borderId="70" xfId="0" applyFont="1" applyFill="1" applyBorder="1" applyAlignment="1" applyProtection="1">
      <alignment horizontal="right" vertical="center"/>
      <protection locked="0"/>
    </xf>
    <xf numFmtId="0" fontId="5" fillId="35" borderId="65" xfId="0" applyFont="1" applyFill="1" applyBorder="1" applyAlignment="1" applyProtection="1">
      <alignment horizontal="right"/>
      <protection locked="0"/>
    </xf>
    <xf numFmtId="177" fontId="23" fillId="35" borderId="63" xfId="0" applyNumberFormat="1" applyFont="1" applyFill="1" applyBorder="1" applyAlignment="1" applyProtection="1">
      <alignment horizontal="right" vertical="center"/>
      <protection/>
    </xf>
    <xf numFmtId="177" fontId="6" fillId="35" borderId="60" xfId="0" applyNumberFormat="1" applyFont="1" applyFill="1" applyBorder="1" applyAlignment="1" applyProtection="1">
      <alignment horizontal="right" vertical="center"/>
      <protection/>
    </xf>
    <xf numFmtId="0" fontId="6" fillId="35" borderId="50" xfId="0" applyFont="1" applyFill="1" applyBorder="1" applyAlignment="1" applyProtection="1">
      <alignment horizontal="right"/>
      <protection locked="0"/>
    </xf>
    <xf numFmtId="0" fontId="6" fillId="35" borderId="49" xfId="0" applyFont="1" applyFill="1" applyBorder="1" applyAlignment="1" applyProtection="1">
      <alignment horizontal="right"/>
      <protection locked="0"/>
    </xf>
    <xf numFmtId="0" fontId="6" fillId="35" borderId="55" xfId="0" applyFont="1" applyFill="1" applyBorder="1" applyAlignment="1" applyProtection="1">
      <alignment horizontal="right"/>
      <protection locked="0"/>
    </xf>
    <xf numFmtId="0" fontId="6" fillId="35" borderId="56" xfId="0" applyFont="1" applyFill="1" applyBorder="1" applyAlignment="1" applyProtection="1">
      <alignment horizontal="right"/>
      <protection locked="0"/>
    </xf>
    <xf numFmtId="0" fontId="6" fillId="35" borderId="57" xfId="0" applyFont="1" applyFill="1" applyBorder="1" applyAlignment="1" applyProtection="1">
      <alignment horizontal="right"/>
      <protection locked="0"/>
    </xf>
    <xf numFmtId="177" fontId="6" fillId="35" borderId="49" xfId="0" applyNumberFormat="1" applyFont="1" applyFill="1" applyBorder="1" applyAlignment="1" applyProtection="1">
      <alignment horizontal="right"/>
      <protection/>
    </xf>
    <xf numFmtId="0" fontId="6" fillId="35" borderId="48" xfId="0" applyFont="1" applyFill="1" applyBorder="1" applyAlignment="1" applyProtection="1">
      <alignment horizontal="right"/>
      <protection locked="0"/>
    </xf>
    <xf numFmtId="0" fontId="2" fillId="35" borderId="0" xfId="0" applyFont="1" applyFill="1" applyAlignment="1" applyProtection="1">
      <alignment horizontal="left"/>
      <protection/>
    </xf>
    <xf numFmtId="0" fontId="2" fillId="35" borderId="0" xfId="0" applyFont="1" applyFill="1" applyAlignment="1" applyProtection="1">
      <alignment horizontal="left"/>
      <protection locked="0"/>
    </xf>
    <xf numFmtId="176" fontId="6" fillId="35" borderId="55" xfId="0" applyNumberFormat="1" applyFont="1" applyFill="1" applyBorder="1" applyAlignment="1" applyProtection="1">
      <alignment horizontal="right" vertical="center"/>
      <protection locked="0"/>
    </xf>
    <xf numFmtId="176" fontId="6" fillId="35" borderId="49" xfId="0" applyNumberFormat="1" applyFont="1" applyFill="1" applyBorder="1" applyAlignment="1" applyProtection="1">
      <alignment horizontal="right" vertical="center"/>
      <protection locked="0"/>
    </xf>
    <xf numFmtId="176" fontId="6" fillId="35" borderId="56" xfId="0" applyNumberFormat="1" applyFont="1" applyFill="1" applyBorder="1" applyAlignment="1" applyProtection="1">
      <alignment horizontal="right" vertical="center"/>
      <protection locked="0"/>
    </xf>
    <xf numFmtId="0" fontId="2" fillId="35" borderId="0" xfId="0" applyFont="1" applyFill="1" applyBorder="1" applyAlignment="1" applyProtection="1">
      <alignment horizontal="left"/>
      <protection/>
    </xf>
    <xf numFmtId="0" fontId="2" fillId="35" borderId="0" xfId="0" applyFont="1" applyFill="1" applyBorder="1" applyAlignment="1" applyProtection="1">
      <alignment horizontal="left"/>
      <protection locked="0"/>
    </xf>
    <xf numFmtId="176" fontId="6" fillId="35" borderId="56" xfId="0" applyNumberFormat="1" applyFont="1" applyFill="1" applyBorder="1" applyAlignment="1" applyProtection="1">
      <alignment horizontal="right"/>
      <protection locked="0"/>
    </xf>
    <xf numFmtId="0" fontId="4" fillId="34" borderId="42" xfId="0" applyFont="1" applyFill="1" applyBorder="1" applyAlignment="1" applyProtection="1">
      <alignment horizontal="right"/>
      <protection/>
    </xf>
    <xf numFmtId="0" fontId="5" fillId="34" borderId="43" xfId="0" applyFont="1" applyFill="1" applyBorder="1" applyAlignment="1" applyProtection="1">
      <alignment horizontal="right"/>
      <protection/>
    </xf>
    <xf numFmtId="178" fontId="5" fillId="34" borderId="43" xfId="0" applyNumberFormat="1" applyFont="1" applyFill="1" applyBorder="1" applyAlignment="1" applyProtection="1">
      <alignment horizontal="right"/>
      <protection/>
    </xf>
    <xf numFmtId="49" fontId="5" fillId="34" borderId="43" xfId="0" applyNumberFormat="1" applyFont="1" applyFill="1" applyBorder="1" applyAlignment="1" applyProtection="1">
      <alignment horizontal="right"/>
      <protection/>
    </xf>
    <xf numFmtId="0" fontId="5" fillId="34" borderId="52" xfId="0" applyFont="1" applyFill="1" applyBorder="1" applyAlignment="1" applyProtection="1">
      <alignment horizontal="right"/>
      <protection/>
    </xf>
    <xf numFmtId="176" fontId="5" fillId="34" borderId="42" xfId="0" applyNumberFormat="1" applyFont="1" applyFill="1" applyBorder="1" applyAlignment="1" applyProtection="1">
      <alignment horizontal="right"/>
      <protection/>
    </xf>
    <xf numFmtId="0" fontId="5" fillId="34" borderId="44" xfId="0" applyFont="1" applyFill="1" applyBorder="1" applyAlignment="1" applyProtection="1">
      <alignment horizontal="right"/>
      <protection/>
    </xf>
    <xf numFmtId="0" fontId="5" fillId="34" borderId="42" xfId="0" applyFont="1" applyFill="1" applyBorder="1" applyAlignment="1" applyProtection="1">
      <alignment horizontal="right"/>
      <protection/>
    </xf>
    <xf numFmtId="0" fontId="5" fillId="34" borderId="45" xfId="0" applyFont="1" applyFill="1" applyBorder="1" applyAlignment="1" applyProtection="1">
      <alignment horizontal="right"/>
      <protection/>
    </xf>
    <xf numFmtId="0" fontId="5" fillId="34" borderId="43" xfId="0" applyFont="1" applyFill="1" applyBorder="1" applyAlignment="1" applyProtection="1">
      <alignment horizontal="right"/>
      <protection locked="0"/>
    </xf>
    <xf numFmtId="177" fontId="5" fillId="34" borderId="43" xfId="0" applyNumberFormat="1" applyFont="1" applyFill="1" applyBorder="1" applyAlignment="1" applyProtection="1">
      <alignment horizontal="right"/>
      <protection/>
    </xf>
    <xf numFmtId="0" fontId="5" fillId="34" borderId="53" xfId="0" applyFont="1" applyFill="1" applyBorder="1" applyAlignment="1" applyProtection="1">
      <alignment horizontal="right"/>
      <protection/>
    </xf>
    <xf numFmtId="0" fontId="0" fillId="34" borderId="0" xfId="0" applyFont="1" applyFill="1" applyAlignment="1" applyProtection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posta%20DIEO\dgpop\10%20luni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иаграмма1"/>
      <sheetName val="20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69"/>
  <sheetViews>
    <sheetView showZeros="0" view="pageBreakPreview" zoomScale="85" zoomScaleNormal="40" zoomScaleSheetLayoutView="85" zoomScalePageLayoutView="0" workbookViewId="0" topLeftCell="A1">
      <pane xSplit="1" ySplit="5" topLeftCell="L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E4" sqref="AE4"/>
    </sheetView>
  </sheetViews>
  <sheetFormatPr defaultColWidth="8.796875" defaultRowHeight="16.5" customHeight="1"/>
  <cols>
    <col min="1" max="1" width="18.5" style="7" customWidth="1"/>
    <col min="2" max="2" width="8.09765625" style="6" customWidth="1"/>
    <col min="3" max="3" width="6.59765625" style="6" customWidth="1"/>
    <col min="4" max="4" width="5.59765625" style="6" customWidth="1"/>
    <col min="5" max="5" width="8.19921875" style="6" customWidth="1"/>
    <col min="6" max="6" width="6.3984375" style="6" customWidth="1"/>
    <col min="7" max="7" width="6" style="6" customWidth="1"/>
    <col min="8" max="8" width="8.8984375" style="6" customWidth="1"/>
    <col min="9" max="9" width="5.8984375" style="6" customWidth="1"/>
    <col min="10" max="10" width="5.59765625" style="6" customWidth="1"/>
    <col min="11" max="11" width="7.69921875" style="6" customWidth="1"/>
    <col min="12" max="12" width="7.19921875" style="6" customWidth="1"/>
    <col min="13" max="13" width="8.59765625" style="6" customWidth="1"/>
    <col min="14" max="14" width="6.59765625" style="6" bestFit="1" customWidth="1"/>
    <col min="15" max="15" width="7.69921875" style="6" customWidth="1"/>
    <col min="16" max="16" width="6.19921875" style="6" customWidth="1"/>
    <col min="17" max="17" width="5.59765625" style="6" customWidth="1"/>
    <col min="18" max="18" width="4.09765625" style="6" customWidth="1"/>
    <col min="19" max="19" width="3.09765625" style="6" customWidth="1"/>
    <col min="20" max="20" width="4.5" style="6" customWidth="1"/>
    <col min="21" max="21" width="6.19921875" style="6" customWidth="1"/>
    <col min="22" max="22" width="3.59765625" style="6" customWidth="1"/>
    <col min="23" max="23" width="5" style="6" customWidth="1"/>
    <col min="24" max="25" width="6.5" style="6" customWidth="1"/>
    <col min="26" max="26" width="6.8984375" style="6" customWidth="1"/>
    <col min="27" max="27" width="5.09765625" style="6" customWidth="1"/>
    <col min="28" max="31" width="5.59765625" style="6" customWidth="1"/>
    <col min="32" max="32" width="5.59765625" style="113" customWidth="1"/>
    <col min="33" max="33" width="5.59765625" style="6" customWidth="1"/>
    <col min="34" max="34" width="7.59765625" style="6" customWidth="1"/>
    <col min="35" max="35" width="5.59765625" style="6" customWidth="1"/>
    <col min="36" max="36" width="6.59765625" style="6" customWidth="1"/>
    <col min="37" max="37" width="5.59765625" style="105" customWidth="1"/>
    <col min="38" max="39" width="5.59765625" style="6" customWidth="1"/>
    <col min="40" max="40" width="5.09765625" style="6" customWidth="1"/>
    <col min="41" max="41" width="6.09765625" style="6" customWidth="1"/>
    <col min="42" max="42" width="3.5" style="6" customWidth="1"/>
    <col min="43" max="43" width="2.59765625" style="6" customWidth="1"/>
    <col min="44" max="44" width="5.3984375" style="6" customWidth="1"/>
    <col min="45" max="45" width="4.3984375" style="6" customWidth="1"/>
    <col min="46" max="46" width="4.8984375" style="6" customWidth="1"/>
    <col min="47" max="47" width="5.69921875" style="6" customWidth="1"/>
    <col min="48" max="48" width="4.5" style="6" customWidth="1"/>
    <col min="49" max="49" width="4.19921875" style="6" customWidth="1"/>
    <col min="50" max="51" width="4.8984375" style="6" customWidth="1"/>
    <col min="52" max="52" width="6" style="6" customWidth="1"/>
    <col min="53" max="53" width="0.8984375" style="1" hidden="1" customWidth="1"/>
    <col min="54" max="16384" width="9" style="1" customWidth="1"/>
  </cols>
  <sheetData>
    <row r="1" spans="1:52" s="2" customFormat="1" ht="22.5" customHeight="1" thickBot="1">
      <c r="A1" s="397" t="s">
        <v>93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  <c r="X1" s="397"/>
      <c r="Y1" s="397"/>
      <c r="Z1" s="397"/>
      <c r="AA1" s="397"/>
      <c r="AB1" s="397"/>
      <c r="AC1" s="397"/>
      <c r="AD1" s="397"/>
      <c r="AE1" s="397"/>
      <c r="AF1" s="397"/>
      <c r="AG1" s="397"/>
      <c r="AH1" s="397"/>
      <c r="AI1" s="397"/>
      <c r="AJ1" s="397"/>
      <c r="AK1" s="397"/>
      <c r="AL1" s="397"/>
      <c r="AM1" s="397"/>
      <c r="AN1" s="397"/>
      <c r="AO1" s="397"/>
      <c r="AP1" s="397"/>
      <c r="AQ1" s="397"/>
      <c r="AR1" s="397"/>
      <c r="AS1" s="397"/>
      <c r="AT1" s="397"/>
      <c r="AU1" s="397"/>
      <c r="AV1" s="397"/>
      <c r="AW1" s="397"/>
      <c r="AX1" s="397"/>
      <c r="AY1" s="397"/>
      <c r="AZ1" s="397"/>
    </row>
    <row r="2" spans="1:53" s="4" customFormat="1" ht="31.5" customHeight="1" thickBot="1">
      <c r="A2" s="374" t="s">
        <v>91</v>
      </c>
      <c r="B2" s="398" t="s">
        <v>0</v>
      </c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400"/>
      <c r="Q2" s="385" t="s">
        <v>1</v>
      </c>
      <c r="R2" s="387"/>
      <c r="S2" s="387"/>
      <c r="T2" s="387"/>
      <c r="U2" s="387"/>
      <c r="V2" s="387"/>
      <c r="W2" s="387"/>
      <c r="X2" s="388"/>
      <c r="Y2" s="418" t="s">
        <v>85</v>
      </c>
      <c r="Z2" s="385" t="s">
        <v>2</v>
      </c>
      <c r="AA2" s="386"/>
      <c r="AB2" s="387"/>
      <c r="AC2" s="387"/>
      <c r="AD2" s="387"/>
      <c r="AE2" s="387"/>
      <c r="AF2" s="387"/>
      <c r="AG2" s="387"/>
      <c r="AH2" s="388"/>
      <c r="AI2" s="410" t="s">
        <v>3</v>
      </c>
      <c r="AJ2" s="404" t="s">
        <v>82</v>
      </c>
      <c r="AK2" s="415" t="s">
        <v>81</v>
      </c>
      <c r="AL2" s="391" t="s">
        <v>4</v>
      </c>
      <c r="AM2" s="392" t="s">
        <v>42</v>
      </c>
      <c r="AN2" s="385" t="s">
        <v>5</v>
      </c>
      <c r="AO2" s="387"/>
      <c r="AP2" s="387"/>
      <c r="AQ2" s="387"/>
      <c r="AR2" s="387"/>
      <c r="AS2" s="387"/>
      <c r="AT2" s="387"/>
      <c r="AU2" s="387"/>
      <c r="AV2" s="387"/>
      <c r="AW2" s="388"/>
      <c r="AX2" s="371" t="s">
        <v>6</v>
      </c>
      <c r="AY2" s="391" t="s">
        <v>83</v>
      </c>
      <c r="AZ2" s="368" t="s">
        <v>7</v>
      </c>
      <c r="BA2" s="3"/>
    </row>
    <row r="3" spans="1:53" s="4" customFormat="1" ht="29.25" customHeight="1">
      <c r="A3" s="375"/>
      <c r="B3" s="403" t="s">
        <v>8</v>
      </c>
      <c r="C3" s="401" t="s">
        <v>9</v>
      </c>
      <c r="D3" s="402" t="s">
        <v>10</v>
      </c>
      <c r="E3" s="402"/>
      <c r="F3" s="402"/>
      <c r="G3" s="401" t="s">
        <v>40</v>
      </c>
      <c r="H3" s="401" t="s">
        <v>11</v>
      </c>
      <c r="I3" s="401" t="s">
        <v>12</v>
      </c>
      <c r="J3" s="413" t="s">
        <v>13</v>
      </c>
      <c r="K3" s="413" t="s">
        <v>84</v>
      </c>
      <c r="L3" s="379" t="s">
        <v>14</v>
      </c>
      <c r="M3" s="381" t="s">
        <v>89</v>
      </c>
      <c r="N3" s="407" t="s">
        <v>88</v>
      </c>
      <c r="O3" s="408"/>
      <c r="P3" s="409"/>
      <c r="Q3" s="372"/>
      <c r="R3" s="383" t="s">
        <v>10</v>
      </c>
      <c r="S3" s="383"/>
      <c r="T3" s="383"/>
      <c r="U3" s="389" t="s">
        <v>11</v>
      </c>
      <c r="V3" s="389" t="s">
        <v>12</v>
      </c>
      <c r="W3" s="389" t="s">
        <v>36</v>
      </c>
      <c r="X3" s="369" t="s">
        <v>18</v>
      </c>
      <c r="Y3" s="419"/>
      <c r="Z3" s="376" t="s">
        <v>19</v>
      </c>
      <c r="AA3" s="377"/>
      <c r="AB3" s="377"/>
      <c r="AC3" s="378"/>
      <c r="AD3" s="389" t="s">
        <v>20</v>
      </c>
      <c r="AE3" s="383" t="s">
        <v>21</v>
      </c>
      <c r="AF3" s="383"/>
      <c r="AG3" s="383"/>
      <c r="AH3" s="384"/>
      <c r="AI3" s="411"/>
      <c r="AJ3" s="389"/>
      <c r="AK3" s="416"/>
      <c r="AL3" s="389"/>
      <c r="AM3" s="393"/>
      <c r="AN3" s="395" t="s">
        <v>37</v>
      </c>
      <c r="AO3" s="389" t="s">
        <v>15</v>
      </c>
      <c r="AP3" s="389" t="s">
        <v>22</v>
      </c>
      <c r="AQ3" s="389" t="s">
        <v>23</v>
      </c>
      <c r="AR3" s="389" t="s">
        <v>16</v>
      </c>
      <c r="AS3" s="389" t="s">
        <v>17</v>
      </c>
      <c r="AT3" s="389" t="s">
        <v>77</v>
      </c>
      <c r="AU3" s="389" t="s">
        <v>24</v>
      </c>
      <c r="AV3" s="389" t="s">
        <v>25</v>
      </c>
      <c r="AW3" s="369" t="s">
        <v>26</v>
      </c>
      <c r="AX3" s="372"/>
      <c r="AY3" s="389"/>
      <c r="AZ3" s="369"/>
      <c r="BA3" s="3"/>
    </row>
    <row r="4" spans="1:53" s="4" customFormat="1" ht="120.75" customHeight="1" thickBot="1">
      <c r="A4" s="375"/>
      <c r="B4" s="373"/>
      <c r="C4" s="390"/>
      <c r="D4" s="9" t="s">
        <v>15</v>
      </c>
      <c r="E4" s="9" t="s">
        <v>16</v>
      </c>
      <c r="F4" s="9" t="s">
        <v>17</v>
      </c>
      <c r="G4" s="390"/>
      <c r="H4" s="390"/>
      <c r="I4" s="390"/>
      <c r="J4" s="414"/>
      <c r="K4" s="414"/>
      <c r="L4" s="380"/>
      <c r="M4" s="382"/>
      <c r="N4" s="9" t="s">
        <v>15</v>
      </c>
      <c r="O4" s="9" t="s">
        <v>16</v>
      </c>
      <c r="P4" s="10" t="s">
        <v>17</v>
      </c>
      <c r="Q4" s="373"/>
      <c r="R4" s="9" t="s">
        <v>15</v>
      </c>
      <c r="S4" s="9" t="s">
        <v>16</v>
      </c>
      <c r="T4" s="9" t="s">
        <v>17</v>
      </c>
      <c r="U4" s="390"/>
      <c r="V4" s="390"/>
      <c r="W4" s="390"/>
      <c r="X4" s="370"/>
      <c r="Y4" s="420"/>
      <c r="Z4" s="8" t="s">
        <v>27</v>
      </c>
      <c r="AA4" s="11" t="s">
        <v>87</v>
      </c>
      <c r="AB4" s="9" t="s">
        <v>28</v>
      </c>
      <c r="AC4" s="9" t="s">
        <v>87</v>
      </c>
      <c r="AD4" s="390"/>
      <c r="AE4" s="9" t="s">
        <v>29</v>
      </c>
      <c r="AF4" s="97" t="s">
        <v>87</v>
      </c>
      <c r="AG4" s="9" t="s">
        <v>30</v>
      </c>
      <c r="AH4" s="10" t="s">
        <v>41</v>
      </c>
      <c r="AI4" s="412"/>
      <c r="AJ4" s="390"/>
      <c r="AK4" s="417"/>
      <c r="AL4" s="390"/>
      <c r="AM4" s="394"/>
      <c r="AN4" s="396"/>
      <c r="AO4" s="390"/>
      <c r="AP4" s="390"/>
      <c r="AQ4" s="390"/>
      <c r="AR4" s="390"/>
      <c r="AS4" s="390"/>
      <c r="AT4" s="390"/>
      <c r="AU4" s="390"/>
      <c r="AV4" s="390"/>
      <c r="AW4" s="370"/>
      <c r="AX4" s="373"/>
      <c r="AY4" s="390"/>
      <c r="AZ4" s="370"/>
      <c r="BA4" s="3"/>
    </row>
    <row r="5" spans="1:52" s="5" customFormat="1" ht="13.5" customHeight="1" thickBot="1">
      <c r="A5" s="12">
        <v>0</v>
      </c>
      <c r="B5" s="13">
        <v>1</v>
      </c>
      <c r="C5" s="14">
        <v>2</v>
      </c>
      <c r="D5" s="14">
        <v>3</v>
      </c>
      <c r="E5" s="14">
        <v>4</v>
      </c>
      <c r="F5" s="14">
        <v>5</v>
      </c>
      <c r="G5" s="14">
        <v>6</v>
      </c>
      <c r="H5" s="14">
        <v>7</v>
      </c>
      <c r="I5" s="14">
        <v>8</v>
      </c>
      <c r="J5" s="14">
        <v>9</v>
      </c>
      <c r="K5" s="14">
        <v>10</v>
      </c>
      <c r="L5" s="15">
        <v>11</v>
      </c>
      <c r="M5" s="13">
        <v>12</v>
      </c>
      <c r="N5" s="14">
        <v>13</v>
      </c>
      <c r="O5" s="14">
        <v>14</v>
      </c>
      <c r="P5" s="16">
        <v>15</v>
      </c>
      <c r="Q5" s="13">
        <v>16</v>
      </c>
      <c r="R5" s="14">
        <v>17</v>
      </c>
      <c r="S5" s="14">
        <v>18</v>
      </c>
      <c r="T5" s="14">
        <v>19</v>
      </c>
      <c r="U5" s="14">
        <v>20</v>
      </c>
      <c r="V5" s="14">
        <v>21</v>
      </c>
      <c r="W5" s="14">
        <v>22</v>
      </c>
      <c r="X5" s="16">
        <v>23</v>
      </c>
      <c r="Y5" s="17">
        <v>25</v>
      </c>
      <c r="Z5" s="13">
        <v>26</v>
      </c>
      <c r="AA5" s="18"/>
      <c r="AB5" s="14">
        <v>27</v>
      </c>
      <c r="AC5" s="14"/>
      <c r="AD5" s="14">
        <v>28</v>
      </c>
      <c r="AE5" s="14">
        <v>29</v>
      </c>
      <c r="AF5" s="106"/>
      <c r="AG5" s="14">
        <v>30</v>
      </c>
      <c r="AH5" s="16">
        <v>31</v>
      </c>
      <c r="AI5" s="18">
        <v>32</v>
      </c>
      <c r="AJ5" s="14">
        <v>33</v>
      </c>
      <c r="AK5" s="98">
        <v>34</v>
      </c>
      <c r="AL5" s="14">
        <v>35</v>
      </c>
      <c r="AM5" s="15">
        <v>36</v>
      </c>
      <c r="AN5" s="13">
        <v>37</v>
      </c>
      <c r="AO5" s="14">
        <v>38</v>
      </c>
      <c r="AP5" s="14">
        <v>39</v>
      </c>
      <c r="AQ5" s="14">
        <v>40</v>
      </c>
      <c r="AR5" s="14">
        <v>41</v>
      </c>
      <c r="AS5" s="14">
        <v>42</v>
      </c>
      <c r="AT5" s="14">
        <v>43</v>
      </c>
      <c r="AU5" s="14">
        <v>44</v>
      </c>
      <c r="AV5" s="14">
        <v>45</v>
      </c>
      <c r="AW5" s="16">
        <v>46</v>
      </c>
      <c r="AX5" s="13">
        <v>47</v>
      </c>
      <c r="AY5" s="14">
        <v>48</v>
      </c>
      <c r="AZ5" s="16">
        <v>45</v>
      </c>
    </row>
    <row r="6" spans="1:57" s="140" customFormat="1" ht="19.5" customHeight="1">
      <c r="A6" s="144" t="s">
        <v>43</v>
      </c>
      <c r="B6" s="145">
        <v>4</v>
      </c>
      <c r="C6" s="146"/>
      <c r="D6" s="146"/>
      <c r="E6" s="146"/>
      <c r="F6" s="146"/>
      <c r="G6" s="146">
        <v>3</v>
      </c>
      <c r="H6" s="146"/>
      <c r="I6" s="146"/>
      <c r="J6" s="146"/>
      <c r="K6" s="146">
        <v>0</v>
      </c>
      <c r="L6" s="147">
        <v>0</v>
      </c>
      <c r="M6" s="148">
        <f>SUM(N6:P6)</f>
        <v>0</v>
      </c>
      <c r="N6" s="146">
        <v>0</v>
      </c>
      <c r="O6" s="146">
        <v>0</v>
      </c>
      <c r="P6" s="149"/>
      <c r="Q6" s="145"/>
      <c r="R6" s="146"/>
      <c r="S6" s="146"/>
      <c r="T6" s="146"/>
      <c r="U6" s="146"/>
      <c r="V6" s="146">
        <v>0</v>
      </c>
      <c r="W6" s="146">
        <v>8</v>
      </c>
      <c r="X6" s="149">
        <v>321</v>
      </c>
      <c r="Y6" s="150"/>
      <c r="Z6" s="145">
        <v>7</v>
      </c>
      <c r="AA6" s="151">
        <v>34</v>
      </c>
      <c r="AB6" s="146">
        <v>1</v>
      </c>
      <c r="AC6" s="152"/>
      <c r="AD6" s="146"/>
      <c r="AE6" s="146">
        <v>1</v>
      </c>
      <c r="AF6" s="153"/>
      <c r="AG6" s="146"/>
      <c r="AH6" s="149">
        <v>100</v>
      </c>
      <c r="AI6" s="154"/>
      <c r="AJ6" s="146">
        <v>0</v>
      </c>
      <c r="AK6" s="155"/>
      <c r="AL6" s="146"/>
      <c r="AM6" s="147"/>
      <c r="AN6" s="156"/>
      <c r="AO6" s="146"/>
      <c r="AP6" s="146"/>
      <c r="AQ6" s="146"/>
      <c r="AR6" s="146"/>
      <c r="AS6" s="146"/>
      <c r="AT6" s="146"/>
      <c r="AU6" s="146"/>
      <c r="AV6" s="146"/>
      <c r="AW6" s="149"/>
      <c r="AX6" s="145"/>
      <c r="AY6" s="146"/>
      <c r="AZ6" s="149">
        <v>4</v>
      </c>
      <c r="BB6" s="141"/>
      <c r="BC6" s="141"/>
      <c r="BD6" s="141"/>
      <c r="BE6" s="141"/>
    </row>
    <row r="7" spans="1:57" s="140" customFormat="1" ht="19.5" customHeight="1">
      <c r="A7" s="72" t="s">
        <v>31</v>
      </c>
      <c r="B7" s="161">
        <v>43</v>
      </c>
      <c r="C7" s="162">
        <v>8</v>
      </c>
      <c r="D7" s="162">
        <v>1</v>
      </c>
      <c r="E7" s="162">
        <v>15</v>
      </c>
      <c r="F7" s="162"/>
      <c r="G7" s="162">
        <v>23</v>
      </c>
      <c r="H7" s="162"/>
      <c r="I7" s="162"/>
      <c r="J7" s="162">
        <v>7</v>
      </c>
      <c r="K7" s="162">
        <v>445</v>
      </c>
      <c r="L7" s="163">
        <v>1459</v>
      </c>
      <c r="M7" s="75">
        <v>1807</v>
      </c>
      <c r="N7" s="162">
        <v>638</v>
      </c>
      <c r="O7" s="162">
        <v>1362</v>
      </c>
      <c r="P7" s="164"/>
      <c r="Q7" s="161"/>
      <c r="R7" s="162"/>
      <c r="S7" s="162"/>
      <c r="T7" s="162"/>
      <c r="U7" s="162"/>
      <c r="V7" s="162">
        <v>0</v>
      </c>
      <c r="W7" s="162">
        <v>9</v>
      </c>
      <c r="X7" s="164">
        <v>268</v>
      </c>
      <c r="Y7" s="165"/>
      <c r="Z7" s="161">
        <v>95</v>
      </c>
      <c r="AA7" s="73">
        <f aca="true" t="shared" si="0" ref="AA7:AA19">Z7/L7</f>
        <v>0.06511309115832763</v>
      </c>
      <c r="AB7" s="162"/>
      <c r="AC7" s="74">
        <f>AB7/W7</f>
        <v>0</v>
      </c>
      <c r="AD7" s="162"/>
      <c r="AE7" s="162">
        <v>9</v>
      </c>
      <c r="AF7" s="166">
        <f>AE7/L7*100</f>
        <v>0.616860863605209</v>
      </c>
      <c r="AG7" s="162"/>
      <c r="AH7" s="164">
        <v>1500</v>
      </c>
      <c r="AI7" s="167"/>
      <c r="AJ7" s="162"/>
      <c r="AK7" s="168"/>
      <c r="AL7" s="162"/>
      <c r="AM7" s="169"/>
      <c r="AN7" s="76">
        <v>4</v>
      </c>
      <c r="AO7" s="162">
        <v>2</v>
      </c>
      <c r="AP7" s="162"/>
      <c r="AQ7" s="162"/>
      <c r="AR7" s="162">
        <v>1</v>
      </c>
      <c r="AS7" s="162">
        <v>1</v>
      </c>
      <c r="AT7" s="162"/>
      <c r="AU7" s="162"/>
      <c r="AV7" s="162"/>
      <c r="AW7" s="164"/>
      <c r="AX7" s="161">
        <v>1</v>
      </c>
      <c r="AY7" s="162"/>
      <c r="AZ7" s="164">
        <v>10</v>
      </c>
      <c r="BB7" s="141"/>
      <c r="BC7" s="141"/>
      <c r="BD7" s="141"/>
      <c r="BE7" s="141"/>
    </row>
    <row r="8" spans="1:57" s="140" customFormat="1" ht="19.5" customHeight="1">
      <c r="A8" s="72" t="s">
        <v>38</v>
      </c>
      <c r="B8" s="161">
        <v>84</v>
      </c>
      <c r="C8" s="162">
        <v>10</v>
      </c>
      <c r="D8" s="162"/>
      <c r="E8" s="162">
        <v>10</v>
      </c>
      <c r="F8" s="162"/>
      <c r="G8" s="162">
        <v>39</v>
      </c>
      <c r="H8" s="162"/>
      <c r="I8" s="162"/>
      <c r="J8" s="162">
        <v>9</v>
      </c>
      <c r="K8" s="162">
        <v>129</v>
      </c>
      <c r="L8" s="163">
        <v>1236</v>
      </c>
      <c r="M8" s="75">
        <v>1817</v>
      </c>
      <c r="N8" s="162">
        <v>465</v>
      </c>
      <c r="O8" s="162">
        <v>1486</v>
      </c>
      <c r="P8" s="164"/>
      <c r="Q8" s="161"/>
      <c r="R8" s="162"/>
      <c r="S8" s="162"/>
      <c r="T8" s="162"/>
      <c r="U8" s="162"/>
      <c r="V8" s="162">
        <v>0</v>
      </c>
      <c r="W8" s="162">
        <v>22</v>
      </c>
      <c r="X8" s="164">
        <v>295</v>
      </c>
      <c r="Y8" s="165"/>
      <c r="Z8" s="161">
        <v>125</v>
      </c>
      <c r="AA8" s="73">
        <f t="shared" si="0"/>
        <v>0.1011326860841424</v>
      </c>
      <c r="AB8" s="162">
        <v>3</v>
      </c>
      <c r="AC8" s="74">
        <f aca="true" t="shared" si="1" ref="AC8:AC48">AB8/W8</f>
        <v>0.13636363636363635</v>
      </c>
      <c r="AD8" s="162"/>
      <c r="AE8" s="162">
        <v>16</v>
      </c>
      <c r="AF8" s="166">
        <f aca="true" t="shared" si="2" ref="AF8:AF54">AE8/L8*100</f>
        <v>1.2944983818770228</v>
      </c>
      <c r="AG8" s="162"/>
      <c r="AH8" s="164">
        <v>1500</v>
      </c>
      <c r="AI8" s="167">
        <v>2</v>
      </c>
      <c r="AJ8" s="162">
        <v>2</v>
      </c>
      <c r="AK8" s="168"/>
      <c r="AL8" s="162"/>
      <c r="AM8" s="169"/>
      <c r="AN8" s="76">
        <v>9</v>
      </c>
      <c r="AO8" s="162">
        <v>3</v>
      </c>
      <c r="AP8" s="162"/>
      <c r="AQ8" s="162"/>
      <c r="AR8" s="162">
        <v>4</v>
      </c>
      <c r="AS8" s="162">
        <v>2</v>
      </c>
      <c r="AT8" s="162"/>
      <c r="AU8" s="162"/>
      <c r="AV8" s="162"/>
      <c r="AW8" s="164"/>
      <c r="AX8" s="161">
        <v>16</v>
      </c>
      <c r="AY8" s="162">
        <v>2</v>
      </c>
      <c r="AZ8" s="164">
        <v>7</v>
      </c>
      <c r="BB8" s="141"/>
      <c r="BC8" s="141"/>
      <c r="BD8" s="141"/>
      <c r="BE8" s="141"/>
    </row>
    <row r="9" spans="1:57" s="140" customFormat="1" ht="19.5" customHeight="1">
      <c r="A9" s="72" t="s">
        <v>34</v>
      </c>
      <c r="B9" s="161">
        <v>51</v>
      </c>
      <c r="C9" s="162">
        <v>11</v>
      </c>
      <c r="D9" s="162"/>
      <c r="E9" s="162">
        <v>2</v>
      </c>
      <c r="F9" s="162"/>
      <c r="G9" s="162">
        <v>39</v>
      </c>
      <c r="H9" s="162"/>
      <c r="I9" s="162"/>
      <c r="J9" s="162"/>
      <c r="K9" s="162">
        <v>211</v>
      </c>
      <c r="L9" s="163">
        <v>2502</v>
      </c>
      <c r="M9" s="75">
        <v>2899</v>
      </c>
      <c r="N9" s="162">
        <v>657</v>
      </c>
      <c r="O9" s="162">
        <v>2076</v>
      </c>
      <c r="P9" s="164"/>
      <c r="Q9" s="161"/>
      <c r="R9" s="162"/>
      <c r="S9" s="162"/>
      <c r="T9" s="162"/>
      <c r="U9" s="162"/>
      <c r="V9" s="162">
        <v>0</v>
      </c>
      <c r="W9" s="162">
        <v>11</v>
      </c>
      <c r="X9" s="164">
        <v>375</v>
      </c>
      <c r="Y9" s="165"/>
      <c r="Z9" s="161">
        <v>113</v>
      </c>
      <c r="AA9" s="73">
        <f t="shared" si="0"/>
        <v>0.0451638689048761</v>
      </c>
      <c r="AB9" s="162">
        <v>2</v>
      </c>
      <c r="AC9" s="74">
        <f t="shared" si="1"/>
        <v>0.18181818181818182</v>
      </c>
      <c r="AD9" s="162"/>
      <c r="AE9" s="162">
        <v>15</v>
      </c>
      <c r="AF9" s="166">
        <f t="shared" si="2"/>
        <v>0.5995203836930456</v>
      </c>
      <c r="AG9" s="162"/>
      <c r="AH9" s="164">
        <v>1900</v>
      </c>
      <c r="AI9" s="167">
        <v>1</v>
      </c>
      <c r="AJ9" s="162">
        <v>1</v>
      </c>
      <c r="AK9" s="168">
        <v>2</v>
      </c>
      <c r="AL9" s="162"/>
      <c r="AM9" s="169"/>
      <c r="AN9" s="76">
        <v>5</v>
      </c>
      <c r="AO9" s="162"/>
      <c r="AP9" s="162"/>
      <c r="AQ9" s="162"/>
      <c r="AR9" s="162"/>
      <c r="AS9" s="162">
        <v>1</v>
      </c>
      <c r="AT9" s="162">
        <v>3</v>
      </c>
      <c r="AU9" s="162"/>
      <c r="AV9" s="162"/>
      <c r="AW9" s="164"/>
      <c r="AX9" s="161">
        <v>4</v>
      </c>
      <c r="AY9" s="162"/>
      <c r="AZ9" s="164">
        <v>6</v>
      </c>
      <c r="BB9" s="141"/>
      <c r="BC9" s="141"/>
      <c r="BD9" s="141"/>
      <c r="BE9" s="141"/>
    </row>
    <row r="10" spans="1:57" s="140" customFormat="1" ht="19.5" customHeight="1">
      <c r="A10" s="72" t="s">
        <v>32</v>
      </c>
      <c r="B10" s="161">
        <v>12</v>
      </c>
      <c r="C10" s="162"/>
      <c r="D10" s="162"/>
      <c r="E10" s="162">
        <v>2</v>
      </c>
      <c r="F10" s="162"/>
      <c r="G10" s="162">
        <v>12</v>
      </c>
      <c r="H10" s="162"/>
      <c r="I10" s="162">
        <v>1</v>
      </c>
      <c r="J10" s="162">
        <v>2</v>
      </c>
      <c r="K10" s="162">
        <v>284</v>
      </c>
      <c r="L10" s="163">
        <v>2775</v>
      </c>
      <c r="M10" s="75">
        <f>SUM(N10:P10)</f>
        <v>2335</v>
      </c>
      <c r="N10" s="162">
        <v>534</v>
      </c>
      <c r="O10" s="162">
        <v>1801</v>
      </c>
      <c r="P10" s="164"/>
      <c r="Q10" s="161"/>
      <c r="R10" s="162"/>
      <c r="S10" s="162"/>
      <c r="T10" s="162"/>
      <c r="U10" s="162"/>
      <c r="V10" s="162">
        <v>0</v>
      </c>
      <c r="W10" s="162">
        <v>13</v>
      </c>
      <c r="X10" s="164">
        <v>53</v>
      </c>
      <c r="Y10" s="165"/>
      <c r="Z10" s="161">
        <v>156</v>
      </c>
      <c r="AA10" s="73">
        <f t="shared" si="0"/>
        <v>0.05621621621621622</v>
      </c>
      <c r="AB10" s="162">
        <v>1</v>
      </c>
      <c r="AC10" s="74">
        <f t="shared" si="1"/>
        <v>0.07692307692307693</v>
      </c>
      <c r="AD10" s="162"/>
      <c r="AE10" s="162">
        <v>11</v>
      </c>
      <c r="AF10" s="166">
        <f t="shared" si="2"/>
        <v>0.3963963963963964</v>
      </c>
      <c r="AG10" s="162"/>
      <c r="AH10" s="164">
        <v>600</v>
      </c>
      <c r="AI10" s="167"/>
      <c r="AJ10" s="162"/>
      <c r="AK10" s="168"/>
      <c r="AL10" s="162"/>
      <c r="AM10" s="169"/>
      <c r="AN10" s="76">
        <v>4</v>
      </c>
      <c r="AO10" s="162">
        <v>2</v>
      </c>
      <c r="AP10" s="162"/>
      <c r="AQ10" s="162"/>
      <c r="AR10" s="162">
        <v>1</v>
      </c>
      <c r="AS10" s="162">
        <v>1</v>
      </c>
      <c r="AT10" s="162">
        <v>1</v>
      </c>
      <c r="AU10" s="162"/>
      <c r="AV10" s="162"/>
      <c r="AW10" s="164"/>
      <c r="AX10" s="161"/>
      <c r="AY10" s="162"/>
      <c r="AZ10" s="164">
        <v>2</v>
      </c>
      <c r="BB10" s="141"/>
      <c r="BC10" s="141"/>
      <c r="BD10" s="141"/>
      <c r="BE10" s="141"/>
    </row>
    <row r="11" spans="1:57" s="140" customFormat="1" ht="19.5" customHeight="1" thickBot="1">
      <c r="A11" s="170" t="s">
        <v>33</v>
      </c>
      <c r="B11" s="171">
        <v>48</v>
      </c>
      <c r="C11" s="172">
        <v>7</v>
      </c>
      <c r="D11" s="172">
        <v>1</v>
      </c>
      <c r="E11" s="172">
        <v>6</v>
      </c>
      <c r="F11" s="172"/>
      <c r="G11" s="172">
        <v>25</v>
      </c>
      <c r="H11" s="172"/>
      <c r="I11" s="172"/>
      <c r="J11" s="172">
        <v>11</v>
      </c>
      <c r="K11" s="172">
        <v>264</v>
      </c>
      <c r="L11" s="173">
        <v>2236</v>
      </c>
      <c r="M11" s="174">
        <v>2766</v>
      </c>
      <c r="N11" s="172">
        <v>920</v>
      </c>
      <c r="O11" s="172">
        <v>1910</v>
      </c>
      <c r="P11" s="175"/>
      <c r="Q11" s="171"/>
      <c r="R11" s="172"/>
      <c r="S11" s="172"/>
      <c r="T11" s="172"/>
      <c r="U11" s="172"/>
      <c r="V11" s="172">
        <v>0</v>
      </c>
      <c r="W11" s="172">
        <v>7</v>
      </c>
      <c r="X11" s="175">
        <v>240</v>
      </c>
      <c r="Y11" s="176"/>
      <c r="Z11" s="171">
        <v>128</v>
      </c>
      <c r="AA11" s="177">
        <f t="shared" si="0"/>
        <v>0.057245080500894455</v>
      </c>
      <c r="AB11" s="172">
        <v>2</v>
      </c>
      <c r="AC11" s="178">
        <f t="shared" si="1"/>
        <v>0.2857142857142857</v>
      </c>
      <c r="AD11" s="172"/>
      <c r="AE11" s="172">
        <v>16</v>
      </c>
      <c r="AF11" s="179">
        <f t="shared" si="2"/>
        <v>0.7155635062611807</v>
      </c>
      <c r="AG11" s="172"/>
      <c r="AH11" s="175">
        <v>1300</v>
      </c>
      <c r="AI11" s="180">
        <v>7</v>
      </c>
      <c r="AJ11" s="172">
        <v>7</v>
      </c>
      <c r="AK11" s="181"/>
      <c r="AL11" s="172"/>
      <c r="AM11" s="182"/>
      <c r="AN11" s="183">
        <v>5</v>
      </c>
      <c r="AO11" s="172">
        <v>2</v>
      </c>
      <c r="AP11" s="172"/>
      <c r="AQ11" s="172"/>
      <c r="AR11" s="172">
        <v>3</v>
      </c>
      <c r="AS11" s="172"/>
      <c r="AT11" s="172"/>
      <c r="AU11" s="172"/>
      <c r="AV11" s="172"/>
      <c r="AW11" s="175"/>
      <c r="AX11" s="171">
        <v>2</v>
      </c>
      <c r="AY11" s="172">
        <v>1</v>
      </c>
      <c r="AZ11" s="175">
        <v>10</v>
      </c>
      <c r="BB11" s="141"/>
      <c r="BC11" s="141"/>
      <c r="BD11" s="141"/>
      <c r="BE11" s="141"/>
    </row>
    <row r="12" spans="1:57" s="140" customFormat="1" ht="19.5" customHeight="1" thickTop="1">
      <c r="A12" s="144" t="s">
        <v>47</v>
      </c>
      <c r="B12" s="145">
        <v>26</v>
      </c>
      <c r="C12" s="146">
        <v>9</v>
      </c>
      <c r="D12" s="146"/>
      <c r="E12" s="146">
        <v>9</v>
      </c>
      <c r="F12" s="146"/>
      <c r="G12" s="146">
        <v>9</v>
      </c>
      <c r="H12" s="146"/>
      <c r="I12" s="146"/>
      <c r="J12" s="146"/>
      <c r="K12" s="146">
        <v>11</v>
      </c>
      <c r="L12" s="157">
        <v>868</v>
      </c>
      <c r="M12" s="75">
        <v>960</v>
      </c>
      <c r="N12" s="146">
        <v>111</v>
      </c>
      <c r="O12" s="146">
        <v>849</v>
      </c>
      <c r="P12" s="149"/>
      <c r="Q12" s="145"/>
      <c r="R12" s="146"/>
      <c r="S12" s="146"/>
      <c r="T12" s="146"/>
      <c r="U12" s="146"/>
      <c r="V12" s="146">
        <v>0</v>
      </c>
      <c r="W12" s="146">
        <v>9</v>
      </c>
      <c r="X12" s="149">
        <v>31</v>
      </c>
      <c r="Y12" s="150"/>
      <c r="Z12" s="145">
        <v>65</v>
      </c>
      <c r="AA12" s="158">
        <f t="shared" si="0"/>
        <v>0.0748847926267281</v>
      </c>
      <c r="AB12" s="146">
        <v>2</v>
      </c>
      <c r="AC12" s="159">
        <v>3</v>
      </c>
      <c r="AD12" s="146"/>
      <c r="AE12" s="146">
        <v>7</v>
      </c>
      <c r="AF12" s="160">
        <f t="shared" si="2"/>
        <v>0.8064516129032258</v>
      </c>
      <c r="AG12" s="146"/>
      <c r="AH12" s="149">
        <v>500</v>
      </c>
      <c r="AI12" s="154"/>
      <c r="AJ12" s="146"/>
      <c r="AK12" s="155"/>
      <c r="AL12" s="146"/>
      <c r="AM12" s="147"/>
      <c r="AN12" s="156">
        <v>5</v>
      </c>
      <c r="AO12" s="146"/>
      <c r="AP12" s="146"/>
      <c r="AQ12" s="146"/>
      <c r="AR12" s="146">
        <v>5</v>
      </c>
      <c r="AS12" s="146"/>
      <c r="AT12" s="146"/>
      <c r="AU12" s="146"/>
      <c r="AV12" s="146"/>
      <c r="AW12" s="149"/>
      <c r="AX12" s="145">
        <v>1</v>
      </c>
      <c r="AY12" s="146"/>
      <c r="AZ12" s="149">
        <v>4</v>
      </c>
      <c r="BB12" s="141"/>
      <c r="BC12" s="141"/>
      <c r="BD12" s="141"/>
      <c r="BE12" s="141"/>
    </row>
    <row r="13" spans="1:57" s="138" customFormat="1" ht="19.5" customHeight="1">
      <c r="A13" s="72" t="s">
        <v>48</v>
      </c>
      <c r="B13" s="129">
        <v>25</v>
      </c>
      <c r="C13" s="130">
        <v>4</v>
      </c>
      <c r="D13" s="130"/>
      <c r="E13" s="130">
        <v>4</v>
      </c>
      <c r="F13" s="130"/>
      <c r="G13" s="130">
        <v>17</v>
      </c>
      <c r="H13" s="130"/>
      <c r="I13" s="130"/>
      <c r="J13" s="130">
        <v>4</v>
      </c>
      <c r="K13" s="130">
        <v>15</v>
      </c>
      <c r="L13" s="131">
        <v>1016</v>
      </c>
      <c r="M13" s="75">
        <v>1165</v>
      </c>
      <c r="N13" s="130">
        <v>181</v>
      </c>
      <c r="O13" s="130">
        <v>981</v>
      </c>
      <c r="P13" s="132"/>
      <c r="Q13" s="129"/>
      <c r="R13" s="130"/>
      <c r="S13" s="130"/>
      <c r="T13" s="130"/>
      <c r="U13" s="130"/>
      <c r="V13" s="130"/>
      <c r="W13" s="130">
        <v>25</v>
      </c>
      <c r="X13" s="132">
        <v>291</v>
      </c>
      <c r="Y13" s="133"/>
      <c r="Z13" s="129">
        <v>34</v>
      </c>
      <c r="AA13" s="73">
        <f t="shared" si="0"/>
        <v>0.03346456692913386</v>
      </c>
      <c r="AB13" s="130">
        <v>10</v>
      </c>
      <c r="AC13" s="74">
        <v>4</v>
      </c>
      <c r="AD13" s="130"/>
      <c r="AE13" s="130">
        <v>21</v>
      </c>
      <c r="AF13" s="134">
        <f t="shared" si="2"/>
        <v>2.066929133858268</v>
      </c>
      <c r="AG13" s="130"/>
      <c r="AH13" s="132">
        <v>2100</v>
      </c>
      <c r="AI13" s="135"/>
      <c r="AJ13" s="130"/>
      <c r="AK13" s="136"/>
      <c r="AL13" s="130"/>
      <c r="AM13" s="137"/>
      <c r="AN13" s="76">
        <v>6</v>
      </c>
      <c r="AO13" s="130"/>
      <c r="AP13" s="130"/>
      <c r="AQ13" s="130"/>
      <c r="AR13" s="130">
        <v>4</v>
      </c>
      <c r="AS13" s="130">
        <v>2</v>
      </c>
      <c r="AT13" s="130">
        <v>1</v>
      </c>
      <c r="AU13" s="130"/>
      <c r="AV13" s="130">
        <v>0</v>
      </c>
      <c r="AW13" s="132"/>
      <c r="AX13" s="129">
        <v>4</v>
      </c>
      <c r="AY13" s="130"/>
      <c r="AZ13" s="132">
        <v>33</v>
      </c>
      <c r="BB13" s="139"/>
      <c r="BC13" s="139"/>
      <c r="BD13" s="139"/>
      <c r="BE13" s="139"/>
    </row>
    <row r="14" spans="1:57" s="138" customFormat="1" ht="19.5" customHeight="1">
      <c r="A14" s="72" t="s">
        <v>44</v>
      </c>
      <c r="B14" s="129">
        <v>5</v>
      </c>
      <c r="C14" s="130"/>
      <c r="D14" s="130"/>
      <c r="E14" s="130">
        <v>2</v>
      </c>
      <c r="F14" s="130"/>
      <c r="G14" s="130">
        <v>2</v>
      </c>
      <c r="H14" s="130"/>
      <c r="I14" s="130"/>
      <c r="J14" s="130"/>
      <c r="K14" s="130"/>
      <c r="L14" s="131">
        <v>366</v>
      </c>
      <c r="M14" s="75">
        <v>391</v>
      </c>
      <c r="N14" s="130">
        <v>24</v>
      </c>
      <c r="O14" s="130">
        <v>313</v>
      </c>
      <c r="P14" s="132"/>
      <c r="Q14" s="129"/>
      <c r="R14" s="130"/>
      <c r="S14" s="130"/>
      <c r="T14" s="130"/>
      <c r="U14" s="130"/>
      <c r="V14" s="130">
        <v>0</v>
      </c>
      <c r="W14" s="130">
        <v>7</v>
      </c>
      <c r="X14" s="132">
        <v>19</v>
      </c>
      <c r="Y14" s="133"/>
      <c r="Z14" s="129">
        <v>41</v>
      </c>
      <c r="AA14" s="73">
        <f t="shared" si="0"/>
        <v>0.11202185792349727</v>
      </c>
      <c r="AB14" s="130">
        <v>2</v>
      </c>
      <c r="AC14" s="74">
        <f t="shared" si="1"/>
        <v>0.2857142857142857</v>
      </c>
      <c r="AD14" s="130"/>
      <c r="AE14" s="130">
        <v>1</v>
      </c>
      <c r="AF14" s="134">
        <f t="shared" si="2"/>
        <v>0.273224043715847</v>
      </c>
      <c r="AG14" s="130"/>
      <c r="AH14" s="132">
        <v>100</v>
      </c>
      <c r="AI14" s="135"/>
      <c r="AJ14" s="130"/>
      <c r="AK14" s="136"/>
      <c r="AL14" s="130"/>
      <c r="AM14" s="137"/>
      <c r="AN14" s="76"/>
      <c r="AO14" s="130"/>
      <c r="AP14" s="130"/>
      <c r="AQ14" s="130"/>
      <c r="AR14" s="130"/>
      <c r="AS14" s="130"/>
      <c r="AT14" s="130"/>
      <c r="AU14" s="130"/>
      <c r="AV14" s="130"/>
      <c r="AW14" s="132"/>
      <c r="AX14" s="129">
        <v>1</v>
      </c>
      <c r="AY14" s="130"/>
      <c r="AZ14" s="132">
        <v>2</v>
      </c>
      <c r="BB14" s="139"/>
      <c r="BC14" s="139"/>
      <c r="BD14" s="139"/>
      <c r="BE14" s="139"/>
    </row>
    <row r="15" spans="1:57" s="138" customFormat="1" ht="19.5" customHeight="1">
      <c r="A15" s="72" t="s">
        <v>49</v>
      </c>
      <c r="B15" s="129">
        <v>19</v>
      </c>
      <c r="C15" s="130">
        <v>8</v>
      </c>
      <c r="D15" s="130"/>
      <c r="E15" s="130">
        <v>1</v>
      </c>
      <c r="F15" s="130"/>
      <c r="G15" s="130">
        <v>1</v>
      </c>
      <c r="H15" s="130"/>
      <c r="I15" s="130"/>
      <c r="J15" s="130"/>
      <c r="K15" s="130">
        <v>10</v>
      </c>
      <c r="L15" s="131">
        <v>340</v>
      </c>
      <c r="M15" s="75">
        <v>464</v>
      </c>
      <c r="N15" s="130">
        <v>64</v>
      </c>
      <c r="O15" s="130">
        <v>400</v>
      </c>
      <c r="P15" s="132"/>
      <c r="Q15" s="129"/>
      <c r="R15" s="130"/>
      <c r="S15" s="130"/>
      <c r="T15" s="130"/>
      <c r="U15" s="130"/>
      <c r="V15" s="130">
        <v>0</v>
      </c>
      <c r="W15" s="130">
        <v>0</v>
      </c>
      <c r="X15" s="132">
        <v>0</v>
      </c>
      <c r="Y15" s="133"/>
      <c r="Z15" s="129">
        <v>15</v>
      </c>
      <c r="AA15" s="73">
        <f t="shared" si="0"/>
        <v>0.04411764705882353</v>
      </c>
      <c r="AB15" s="130"/>
      <c r="AC15" s="74"/>
      <c r="AD15" s="130"/>
      <c r="AE15" s="130"/>
      <c r="AF15" s="134">
        <f t="shared" si="2"/>
        <v>0</v>
      </c>
      <c r="AG15" s="130"/>
      <c r="AH15" s="132"/>
      <c r="AI15" s="135"/>
      <c r="AJ15" s="130"/>
      <c r="AK15" s="136"/>
      <c r="AL15" s="130"/>
      <c r="AM15" s="137"/>
      <c r="AN15" s="76"/>
      <c r="AO15" s="130"/>
      <c r="AP15" s="130"/>
      <c r="AQ15" s="130"/>
      <c r="AR15" s="130"/>
      <c r="AS15" s="130"/>
      <c r="AT15" s="130"/>
      <c r="AU15" s="130"/>
      <c r="AV15" s="130"/>
      <c r="AW15" s="132"/>
      <c r="AX15" s="129">
        <v>1</v>
      </c>
      <c r="AY15" s="130"/>
      <c r="AZ15" s="132"/>
      <c r="BB15" s="139"/>
      <c r="BC15" s="139"/>
      <c r="BD15" s="139"/>
      <c r="BE15" s="139"/>
    </row>
    <row r="16" spans="1:57" s="138" customFormat="1" ht="19.5" customHeight="1">
      <c r="A16" s="72" t="s">
        <v>50</v>
      </c>
      <c r="B16" s="129">
        <v>84</v>
      </c>
      <c r="C16" s="130">
        <v>11</v>
      </c>
      <c r="D16" s="130"/>
      <c r="E16" s="130">
        <v>10</v>
      </c>
      <c r="F16" s="130"/>
      <c r="G16" s="130">
        <v>5</v>
      </c>
      <c r="H16" s="130"/>
      <c r="I16" s="130"/>
      <c r="J16" s="130">
        <v>1</v>
      </c>
      <c r="K16" s="130">
        <v>17</v>
      </c>
      <c r="L16" s="131">
        <v>754</v>
      </c>
      <c r="M16" s="75">
        <v>907</v>
      </c>
      <c r="N16" s="130">
        <v>86</v>
      </c>
      <c r="O16" s="130">
        <v>821</v>
      </c>
      <c r="P16" s="132"/>
      <c r="Q16" s="129"/>
      <c r="R16" s="130"/>
      <c r="S16" s="130"/>
      <c r="T16" s="130"/>
      <c r="U16" s="130"/>
      <c r="V16" s="130">
        <v>0</v>
      </c>
      <c r="W16" s="130">
        <v>9</v>
      </c>
      <c r="X16" s="132">
        <v>38</v>
      </c>
      <c r="Y16" s="133"/>
      <c r="Z16" s="129">
        <v>27</v>
      </c>
      <c r="AA16" s="73">
        <f t="shared" si="0"/>
        <v>0.03580901856763926</v>
      </c>
      <c r="AB16" s="130">
        <v>5</v>
      </c>
      <c r="AC16" s="74">
        <f t="shared" si="1"/>
        <v>0.5555555555555556</v>
      </c>
      <c r="AD16" s="130"/>
      <c r="AE16" s="130">
        <v>2</v>
      </c>
      <c r="AF16" s="134">
        <f t="shared" si="2"/>
        <v>0.2652519893899204</v>
      </c>
      <c r="AG16" s="130"/>
      <c r="AH16" s="132">
        <v>200</v>
      </c>
      <c r="AI16" s="135"/>
      <c r="AJ16" s="130"/>
      <c r="AK16" s="136">
        <v>2</v>
      </c>
      <c r="AL16" s="130"/>
      <c r="AM16" s="137"/>
      <c r="AN16" s="76">
        <v>10</v>
      </c>
      <c r="AO16" s="130"/>
      <c r="AP16" s="130"/>
      <c r="AQ16" s="130"/>
      <c r="AR16" s="130">
        <v>1</v>
      </c>
      <c r="AS16" s="130"/>
      <c r="AT16" s="130">
        <v>1</v>
      </c>
      <c r="AU16" s="130"/>
      <c r="AV16" s="130"/>
      <c r="AW16" s="132"/>
      <c r="AX16" s="129">
        <v>2</v>
      </c>
      <c r="AY16" s="130"/>
      <c r="AZ16" s="132">
        <v>2</v>
      </c>
      <c r="BB16" s="139"/>
      <c r="BC16" s="139"/>
      <c r="BD16" s="139"/>
      <c r="BE16" s="139"/>
    </row>
    <row r="17" spans="1:57" s="138" customFormat="1" ht="19.5" customHeight="1">
      <c r="A17" s="72" t="s">
        <v>51</v>
      </c>
      <c r="B17" s="129">
        <v>78</v>
      </c>
      <c r="C17" s="130">
        <v>28</v>
      </c>
      <c r="D17" s="130"/>
      <c r="E17" s="130">
        <v>3</v>
      </c>
      <c r="F17" s="130"/>
      <c r="G17" s="130">
        <v>28</v>
      </c>
      <c r="H17" s="130"/>
      <c r="I17" s="130"/>
      <c r="J17" s="130"/>
      <c r="K17" s="130">
        <v>9</v>
      </c>
      <c r="L17" s="131">
        <v>1778</v>
      </c>
      <c r="M17" s="75">
        <v>1972</v>
      </c>
      <c r="N17" s="130">
        <v>139</v>
      </c>
      <c r="O17" s="130">
        <v>1833</v>
      </c>
      <c r="P17" s="132"/>
      <c r="Q17" s="129"/>
      <c r="R17" s="130"/>
      <c r="S17" s="130"/>
      <c r="T17" s="130"/>
      <c r="U17" s="130"/>
      <c r="V17" s="130">
        <v>0</v>
      </c>
      <c r="W17" s="130">
        <v>19</v>
      </c>
      <c r="X17" s="132">
        <v>148</v>
      </c>
      <c r="Y17" s="133"/>
      <c r="Z17" s="129">
        <v>173</v>
      </c>
      <c r="AA17" s="73">
        <v>14</v>
      </c>
      <c r="AB17" s="130">
        <v>17</v>
      </c>
      <c r="AC17" s="74">
        <f t="shared" si="1"/>
        <v>0.8947368421052632</v>
      </c>
      <c r="AD17" s="130">
        <v>1</v>
      </c>
      <c r="AE17" s="130">
        <v>23</v>
      </c>
      <c r="AF17" s="134">
        <f t="shared" si="2"/>
        <v>1.2935883014623173</v>
      </c>
      <c r="AG17" s="130"/>
      <c r="AH17" s="132">
        <v>8500</v>
      </c>
      <c r="AI17" s="135">
        <v>3</v>
      </c>
      <c r="AJ17" s="130">
        <v>1</v>
      </c>
      <c r="AK17" s="136"/>
      <c r="AL17" s="130"/>
      <c r="AM17" s="137">
        <v>1</v>
      </c>
      <c r="AN17" s="76">
        <v>9</v>
      </c>
      <c r="AO17" s="130"/>
      <c r="AP17" s="130"/>
      <c r="AQ17" s="130"/>
      <c r="AR17" s="130">
        <v>7</v>
      </c>
      <c r="AS17" s="130"/>
      <c r="AT17" s="130">
        <v>2</v>
      </c>
      <c r="AU17" s="130"/>
      <c r="AV17" s="130"/>
      <c r="AW17" s="132"/>
      <c r="AX17" s="129"/>
      <c r="AY17" s="130"/>
      <c r="AZ17" s="132">
        <v>22</v>
      </c>
      <c r="BB17" s="139"/>
      <c r="BC17" s="139"/>
      <c r="BD17" s="139"/>
      <c r="BE17" s="139"/>
    </row>
    <row r="18" spans="1:57" s="138" customFormat="1" ht="19.5" customHeight="1">
      <c r="A18" s="72" t="s">
        <v>52</v>
      </c>
      <c r="B18" s="129">
        <v>31</v>
      </c>
      <c r="C18" s="130">
        <v>6</v>
      </c>
      <c r="D18" s="130"/>
      <c r="E18" s="130">
        <v>2</v>
      </c>
      <c r="F18" s="130"/>
      <c r="G18" s="130">
        <v>15</v>
      </c>
      <c r="H18" s="130"/>
      <c r="I18" s="130"/>
      <c r="J18" s="130">
        <v>1</v>
      </c>
      <c r="K18" s="130">
        <v>6</v>
      </c>
      <c r="L18" s="131">
        <v>904</v>
      </c>
      <c r="M18" s="75">
        <v>1013</v>
      </c>
      <c r="N18" s="130">
        <v>111</v>
      </c>
      <c r="O18" s="130">
        <v>806</v>
      </c>
      <c r="P18" s="132"/>
      <c r="Q18" s="129"/>
      <c r="R18" s="130"/>
      <c r="S18" s="130"/>
      <c r="T18" s="130"/>
      <c r="U18" s="130"/>
      <c r="V18" s="130">
        <v>0</v>
      </c>
      <c r="W18" s="130">
        <v>6</v>
      </c>
      <c r="X18" s="132">
        <v>57</v>
      </c>
      <c r="Y18" s="133"/>
      <c r="Z18" s="129">
        <v>180</v>
      </c>
      <c r="AA18" s="73">
        <f t="shared" si="0"/>
        <v>0.19911504424778761</v>
      </c>
      <c r="AB18" s="130">
        <v>6</v>
      </c>
      <c r="AC18" s="74">
        <v>5</v>
      </c>
      <c r="AD18" s="130"/>
      <c r="AE18" s="130">
        <v>12</v>
      </c>
      <c r="AF18" s="134">
        <f t="shared" si="2"/>
        <v>1.3274336283185841</v>
      </c>
      <c r="AG18" s="130"/>
      <c r="AH18" s="132">
        <v>7300</v>
      </c>
      <c r="AI18" s="135"/>
      <c r="AJ18" s="130"/>
      <c r="AK18" s="136"/>
      <c r="AL18" s="130"/>
      <c r="AM18" s="137"/>
      <c r="AN18" s="76">
        <v>5</v>
      </c>
      <c r="AO18" s="130"/>
      <c r="AP18" s="130"/>
      <c r="AQ18" s="130"/>
      <c r="AR18" s="130">
        <v>5</v>
      </c>
      <c r="AS18" s="130"/>
      <c r="AT18" s="130"/>
      <c r="AU18" s="130"/>
      <c r="AV18" s="130"/>
      <c r="AW18" s="132"/>
      <c r="AX18" s="129">
        <v>1</v>
      </c>
      <c r="AY18" s="130"/>
      <c r="AZ18" s="132">
        <v>3</v>
      </c>
      <c r="BB18" s="139"/>
      <c r="BC18" s="139"/>
      <c r="BD18" s="139"/>
      <c r="BE18" s="139"/>
    </row>
    <row r="19" spans="1:57" s="138" customFormat="1" ht="19.5" customHeight="1">
      <c r="A19" s="72" t="s">
        <v>53</v>
      </c>
      <c r="B19" s="129">
        <v>43</v>
      </c>
      <c r="C19" s="130">
        <v>14</v>
      </c>
      <c r="D19" s="130"/>
      <c r="E19" s="130">
        <v>2</v>
      </c>
      <c r="F19" s="130"/>
      <c r="G19" s="130">
        <v>20</v>
      </c>
      <c r="H19" s="130"/>
      <c r="I19" s="130"/>
      <c r="J19" s="130">
        <v>2</v>
      </c>
      <c r="K19" s="130">
        <v>10</v>
      </c>
      <c r="L19" s="131">
        <v>1003</v>
      </c>
      <c r="M19" s="75">
        <v>1100</v>
      </c>
      <c r="N19" s="130">
        <v>92</v>
      </c>
      <c r="O19" s="130">
        <v>1008</v>
      </c>
      <c r="P19" s="132"/>
      <c r="Q19" s="129"/>
      <c r="R19" s="130"/>
      <c r="S19" s="130"/>
      <c r="T19" s="130"/>
      <c r="U19" s="130"/>
      <c r="V19" s="130">
        <v>0</v>
      </c>
      <c r="W19" s="130">
        <v>10</v>
      </c>
      <c r="X19" s="132">
        <v>25</v>
      </c>
      <c r="Y19" s="133"/>
      <c r="Z19" s="129">
        <v>18</v>
      </c>
      <c r="AA19" s="73">
        <f t="shared" si="0"/>
        <v>0.01794616151545364</v>
      </c>
      <c r="AB19" s="130">
        <v>2</v>
      </c>
      <c r="AC19" s="74">
        <f t="shared" si="1"/>
        <v>0.2</v>
      </c>
      <c r="AD19" s="130"/>
      <c r="AE19" s="130">
        <v>10</v>
      </c>
      <c r="AF19" s="134">
        <f t="shared" si="2"/>
        <v>0.9970089730807578</v>
      </c>
      <c r="AG19" s="130"/>
      <c r="AH19" s="132">
        <v>300</v>
      </c>
      <c r="AI19" s="135"/>
      <c r="AJ19" s="130"/>
      <c r="AK19" s="136"/>
      <c r="AL19" s="130"/>
      <c r="AM19" s="137"/>
      <c r="AN19" s="76">
        <v>7</v>
      </c>
      <c r="AO19" s="130">
        <v>1</v>
      </c>
      <c r="AP19" s="130"/>
      <c r="AQ19" s="130"/>
      <c r="AR19" s="130">
        <v>6</v>
      </c>
      <c r="AS19" s="130"/>
      <c r="AT19" s="130"/>
      <c r="AU19" s="130"/>
      <c r="AV19" s="130"/>
      <c r="AW19" s="132"/>
      <c r="AX19" s="129"/>
      <c r="AY19" s="130"/>
      <c r="AZ19" s="132">
        <v>11</v>
      </c>
      <c r="BB19" s="139"/>
      <c r="BC19" s="139"/>
      <c r="BD19" s="139"/>
      <c r="BE19" s="139"/>
    </row>
    <row r="20" spans="1:57" s="138" customFormat="1" ht="19.5" customHeight="1">
      <c r="A20" s="72" t="s">
        <v>54</v>
      </c>
      <c r="B20" s="129">
        <v>31</v>
      </c>
      <c r="C20" s="130">
        <v>1</v>
      </c>
      <c r="D20" s="130"/>
      <c r="E20" s="130">
        <v>1</v>
      </c>
      <c r="F20" s="130"/>
      <c r="G20" s="130">
        <v>23</v>
      </c>
      <c r="H20" s="130"/>
      <c r="I20" s="130"/>
      <c r="J20" s="130">
        <v>3</v>
      </c>
      <c r="K20" s="130">
        <v>2</v>
      </c>
      <c r="L20" s="131">
        <v>1024</v>
      </c>
      <c r="M20" s="75">
        <v>1192</v>
      </c>
      <c r="N20" s="130">
        <v>69</v>
      </c>
      <c r="O20" s="130">
        <v>1130</v>
      </c>
      <c r="P20" s="132"/>
      <c r="Q20" s="129"/>
      <c r="R20" s="130"/>
      <c r="S20" s="130"/>
      <c r="T20" s="130"/>
      <c r="U20" s="130"/>
      <c r="V20" s="130">
        <v>0</v>
      </c>
      <c r="W20" s="130">
        <v>16</v>
      </c>
      <c r="X20" s="132">
        <v>79</v>
      </c>
      <c r="Y20" s="133"/>
      <c r="Z20" s="129">
        <v>70</v>
      </c>
      <c r="AA20" s="73">
        <v>3</v>
      </c>
      <c r="AB20" s="130">
        <v>6</v>
      </c>
      <c r="AC20" s="74">
        <v>108</v>
      </c>
      <c r="AD20" s="130"/>
      <c r="AE20" s="130">
        <v>3</v>
      </c>
      <c r="AF20" s="134">
        <f t="shared" si="2"/>
        <v>0.29296875</v>
      </c>
      <c r="AG20" s="130"/>
      <c r="AH20" s="132">
        <v>300</v>
      </c>
      <c r="AI20" s="135"/>
      <c r="AJ20" s="130"/>
      <c r="AK20" s="136"/>
      <c r="AL20" s="130"/>
      <c r="AM20" s="137"/>
      <c r="AN20" s="76"/>
      <c r="AO20" s="130"/>
      <c r="AP20" s="130"/>
      <c r="AQ20" s="130"/>
      <c r="AR20" s="130"/>
      <c r="AS20" s="130"/>
      <c r="AT20" s="130"/>
      <c r="AU20" s="130"/>
      <c r="AV20" s="130"/>
      <c r="AW20" s="132"/>
      <c r="AX20" s="129"/>
      <c r="AY20" s="130"/>
      <c r="AZ20" s="132">
        <v>1</v>
      </c>
      <c r="BB20" s="139"/>
      <c r="BC20" s="139"/>
      <c r="BD20" s="139"/>
      <c r="BE20" s="139"/>
    </row>
    <row r="21" spans="1:57" s="138" customFormat="1" ht="19.5" customHeight="1">
      <c r="A21" s="72" t="s">
        <v>55</v>
      </c>
      <c r="B21" s="129">
        <v>10</v>
      </c>
      <c r="C21" s="130">
        <v>4</v>
      </c>
      <c r="D21" s="130">
        <v>0</v>
      </c>
      <c r="E21" s="130">
        <v>2</v>
      </c>
      <c r="F21" s="130"/>
      <c r="G21" s="130">
        <v>6</v>
      </c>
      <c r="H21" s="130"/>
      <c r="I21" s="130"/>
      <c r="J21" s="130"/>
      <c r="K21" s="130">
        <v>5</v>
      </c>
      <c r="L21" s="131">
        <v>501</v>
      </c>
      <c r="M21" s="75">
        <v>580</v>
      </c>
      <c r="N21" s="130">
        <v>34</v>
      </c>
      <c r="O21" s="130">
        <v>546</v>
      </c>
      <c r="P21" s="132"/>
      <c r="Q21" s="129"/>
      <c r="R21" s="130"/>
      <c r="S21" s="130"/>
      <c r="T21" s="130"/>
      <c r="U21" s="130"/>
      <c r="V21" s="130">
        <v>0</v>
      </c>
      <c r="W21" s="130">
        <v>13</v>
      </c>
      <c r="X21" s="132">
        <v>67</v>
      </c>
      <c r="Y21" s="133"/>
      <c r="Z21" s="129">
        <v>64</v>
      </c>
      <c r="AA21" s="73">
        <f aca="true" t="shared" si="3" ref="AA21:AA48">Z21/L21</f>
        <v>0.1277445109780439</v>
      </c>
      <c r="AB21" s="130">
        <v>8</v>
      </c>
      <c r="AC21" s="74">
        <f t="shared" si="1"/>
        <v>0.6153846153846154</v>
      </c>
      <c r="AD21" s="130"/>
      <c r="AE21" s="130">
        <v>3</v>
      </c>
      <c r="AF21" s="134">
        <f t="shared" si="2"/>
        <v>0.5988023952095809</v>
      </c>
      <c r="AG21" s="130"/>
      <c r="AH21" s="132"/>
      <c r="AI21" s="135"/>
      <c r="AJ21" s="130"/>
      <c r="AK21" s="136"/>
      <c r="AL21" s="130"/>
      <c r="AM21" s="137"/>
      <c r="AN21" s="76">
        <v>3</v>
      </c>
      <c r="AO21" s="130"/>
      <c r="AP21" s="130"/>
      <c r="AQ21" s="130"/>
      <c r="AR21" s="130">
        <v>3</v>
      </c>
      <c r="AS21" s="130"/>
      <c r="AT21" s="130">
        <v>1</v>
      </c>
      <c r="AU21" s="130"/>
      <c r="AV21" s="130"/>
      <c r="AW21" s="132"/>
      <c r="AX21" s="129"/>
      <c r="AY21" s="130"/>
      <c r="AZ21" s="132">
        <v>10</v>
      </c>
      <c r="BB21" s="139"/>
      <c r="BC21" s="139"/>
      <c r="BD21" s="139"/>
      <c r="BE21" s="139"/>
    </row>
    <row r="22" spans="1:57" s="138" customFormat="1" ht="19.5" customHeight="1">
      <c r="A22" s="72" t="s">
        <v>78</v>
      </c>
      <c r="B22" s="129">
        <v>3</v>
      </c>
      <c r="C22" s="130">
        <v>2</v>
      </c>
      <c r="D22" s="130">
        <v>2</v>
      </c>
      <c r="E22" s="130">
        <v>1</v>
      </c>
      <c r="F22" s="130"/>
      <c r="G22" s="130">
        <v>12</v>
      </c>
      <c r="H22" s="130"/>
      <c r="I22" s="130"/>
      <c r="J22" s="130"/>
      <c r="K22" s="130">
        <v>9</v>
      </c>
      <c r="L22" s="131">
        <v>648</v>
      </c>
      <c r="M22" s="75">
        <v>753</v>
      </c>
      <c r="N22" s="130">
        <v>51</v>
      </c>
      <c r="O22" s="130">
        <v>1204</v>
      </c>
      <c r="P22" s="132"/>
      <c r="Q22" s="129"/>
      <c r="R22" s="130"/>
      <c r="S22" s="130"/>
      <c r="T22" s="130"/>
      <c r="U22" s="130"/>
      <c r="V22" s="130">
        <v>0</v>
      </c>
      <c r="W22" s="130">
        <v>8</v>
      </c>
      <c r="X22" s="132">
        <v>40</v>
      </c>
      <c r="Y22" s="133"/>
      <c r="Z22" s="129">
        <v>9</v>
      </c>
      <c r="AA22" s="73">
        <f t="shared" si="3"/>
        <v>0.013888888888888888</v>
      </c>
      <c r="AB22" s="130">
        <v>2</v>
      </c>
      <c r="AC22" s="74">
        <f t="shared" si="1"/>
        <v>0.25</v>
      </c>
      <c r="AD22" s="130"/>
      <c r="AE22" s="130">
        <v>11</v>
      </c>
      <c r="AF22" s="134">
        <f t="shared" si="2"/>
        <v>1.6975308641975309</v>
      </c>
      <c r="AG22" s="130"/>
      <c r="AH22" s="132">
        <v>1300</v>
      </c>
      <c r="AI22" s="135"/>
      <c r="AJ22" s="130">
        <v>0</v>
      </c>
      <c r="AK22" s="136">
        <v>0</v>
      </c>
      <c r="AL22" s="130">
        <v>0</v>
      </c>
      <c r="AM22" s="137">
        <v>1</v>
      </c>
      <c r="AN22" s="76">
        <v>3</v>
      </c>
      <c r="AO22" s="130">
        <v>1</v>
      </c>
      <c r="AP22" s="130"/>
      <c r="AQ22" s="130"/>
      <c r="AR22" s="130">
        <v>2</v>
      </c>
      <c r="AS22" s="130"/>
      <c r="AT22" s="130">
        <v>2</v>
      </c>
      <c r="AU22" s="130">
        <v>6</v>
      </c>
      <c r="AV22" s="130"/>
      <c r="AW22" s="132"/>
      <c r="AX22" s="129"/>
      <c r="AY22" s="130"/>
      <c r="AZ22" s="132">
        <v>2</v>
      </c>
      <c r="BB22" s="139"/>
      <c r="BC22" s="139"/>
      <c r="BD22" s="139"/>
      <c r="BE22" s="139"/>
    </row>
    <row r="23" spans="1:57" s="138" customFormat="1" ht="19.5" customHeight="1">
      <c r="A23" s="72" t="s">
        <v>80</v>
      </c>
      <c r="B23" s="129">
        <v>9</v>
      </c>
      <c r="C23" s="130">
        <v>3</v>
      </c>
      <c r="D23" s="130"/>
      <c r="E23" s="130">
        <v>1</v>
      </c>
      <c r="F23" s="130"/>
      <c r="G23" s="130">
        <v>2</v>
      </c>
      <c r="H23" s="130"/>
      <c r="I23" s="130"/>
      <c r="J23" s="130">
        <v>1</v>
      </c>
      <c r="K23" s="130">
        <v>16</v>
      </c>
      <c r="L23" s="131">
        <v>782</v>
      </c>
      <c r="M23" s="75">
        <v>894</v>
      </c>
      <c r="N23" s="130">
        <v>47</v>
      </c>
      <c r="O23" s="130">
        <v>847</v>
      </c>
      <c r="P23" s="132"/>
      <c r="Q23" s="129"/>
      <c r="R23" s="130"/>
      <c r="S23" s="130"/>
      <c r="T23" s="130"/>
      <c r="U23" s="130"/>
      <c r="V23" s="130">
        <v>0</v>
      </c>
      <c r="W23" s="130">
        <v>20</v>
      </c>
      <c r="X23" s="132">
        <v>93</v>
      </c>
      <c r="Y23" s="133"/>
      <c r="Z23" s="129">
        <v>181</v>
      </c>
      <c r="AA23" s="73">
        <f t="shared" si="3"/>
        <v>0.23145780051150894</v>
      </c>
      <c r="AB23" s="73">
        <v>20</v>
      </c>
      <c r="AC23" s="74">
        <f t="shared" si="1"/>
        <v>1</v>
      </c>
      <c r="AD23" s="130"/>
      <c r="AE23" s="130">
        <v>2</v>
      </c>
      <c r="AF23" s="134">
        <f t="shared" si="2"/>
        <v>0.2557544757033248</v>
      </c>
      <c r="AG23" s="130"/>
      <c r="AH23" s="132">
        <v>200</v>
      </c>
      <c r="AI23" s="135"/>
      <c r="AJ23" s="130"/>
      <c r="AK23" s="136"/>
      <c r="AL23" s="130"/>
      <c r="AM23" s="137"/>
      <c r="AN23" s="76">
        <v>2</v>
      </c>
      <c r="AO23" s="130"/>
      <c r="AP23" s="130"/>
      <c r="AQ23" s="130"/>
      <c r="AR23" s="130"/>
      <c r="AS23" s="130">
        <v>2</v>
      </c>
      <c r="AT23" s="130"/>
      <c r="AU23" s="130"/>
      <c r="AV23" s="130"/>
      <c r="AW23" s="132"/>
      <c r="AX23" s="129"/>
      <c r="AY23" s="130"/>
      <c r="AZ23" s="132"/>
      <c r="BB23" s="139"/>
      <c r="BC23" s="139"/>
      <c r="BD23" s="139"/>
      <c r="BE23" s="139"/>
    </row>
    <row r="24" spans="1:57" s="140" customFormat="1" ht="19.5" customHeight="1">
      <c r="A24" s="72" t="s">
        <v>56</v>
      </c>
      <c r="B24" s="161">
        <v>33</v>
      </c>
      <c r="C24" s="162">
        <v>6</v>
      </c>
      <c r="D24" s="162"/>
      <c r="E24" s="162"/>
      <c r="F24" s="162"/>
      <c r="G24" s="162">
        <v>27</v>
      </c>
      <c r="H24" s="162"/>
      <c r="I24" s="162"/>
      <c r="J24" s="162"/>
      <c r="K24" s="162">
        <v>1</v>
      </c>
      <c r="L24" s="163">
        <v>994</v>
      </c>
      <c r="M24" s="75">
        <v>1085</v>
      </c>
      <c r="N24" s="162">
        <v>130</v>
      </c>
      <c r="O24" s="162">
        <v>864</v>
      </c>
      <c r="P24" s="164"/>
      <c r="Q24" s="161"/>
      <c r="R24" s="162"/>
      <c r="S24" s="162"/>
      <c r="T24" s="162"/>
      <c r="U24" s="162"/>
      <c r="V24" s="162">
        <v>0</v>
      </c>
      <c r="W24" s="162">
        <v>14</v>
      </c>
      <c r="X24" s="164">
        <v>53</v>
      </c>
      <c r="Y24" s="165"/>
      <c r="Z24" s="161">
        <v>994</v>
      </c>
      <c r="AA24" s="73">
        <f t="shared" si="3"/>
        <v>1</v>
      </c>
      <c r="AB24" s="162">
        <v>14</v>
      </c>
      <c r="AC24" s="74">
        <f t="shared" si="1"/>
        <v>1</v>
      </c>
      <c r="AD24" s="162"/>
      <c r="AE24" s="162">
        <v>8</v>
      </c>
      <c r="AF24" s="166">
        <f t="shared" si="2"/>
        <v>0.8048289738430584</v>
      </c>
      <c r="AG24" s="162"/>
      <c r="AH24" s="164">
        <v>2500</v>
      </c>
      <c r="AI24" s="167"/>
      <c r="AJ24" s="162"/>
      <c r="AK24" s="168"/>
      <c r="AL24" s="162"/>
      <c r="AM24" s="169"/>
      <c r="AN24" s="76">
        <v>5</v>
      </c>
      <c r="AO24" s="162"/>
      <c r="AP24" s="162"/>
      <c r="AQ24" s="162"/>
      <c r="AR24" s="162"/>
      <c r="AS24" s="162"/>
      <c r="AT24" s="162"/>
      <c r="AU24" s="162"/>
      <c r="AV24" s="162"/>
      <c r="AW24" s="164"/>
      <c r="AX24" s="161"/>
      <c r="AY24" s="162">
        <v>2</v>
      </c>
      <c r="AZ24" s="164"/>
      <c r="BB24" s="141"/>
      <c r="BC24" s="141"/>
      <c r="BD24" s="141"/>
      <c r="BE24" s="141"/>
    </row>
    <row r="25" spans="1:57" s="138" customFormat="1" ht="19.5" customHeight="1">
      <c r="A25" s="72" t="s">
        <v>57</v>
      </c>
      <c r="B25" s="129">
        <v>31</v>
      </c>
      <c r="C25" s="130">
        <v>10</v>
      </c>
      <c r="D25" s="130">
        <v>3</v>
      </c>
      <c r="E25" s="130">
        <v>8</v>
      </c>
      <c r="F25" s="130"/>
      <c r="G25" s="130">
        <v>4</v>
      </c>
      <c r="H25" s="130"/>
      <c r="I25" s="130"/>
      <c r="J25" s="130">
        <v>5</v>
      </c>
      <c r="K25" s="130">
        <v>1</v>
      </c>
      <c r="L25" s="131">
        <v>502</v>
      </c>
      <c r="M25" s="75">
        <v>558</v>
      </c>
      <c r="N25" s="130">
        <v>60</v>
      </c>
      <c r="O25" s="130">
        <v>497</v>
      </c>
      <c r="P25" s="132"/>
      <c r="Q25" s="129"/>
      <c r="R25" s="130"/>
      <c r="S25" s="130"/>
      <c r="T25" s="130"/>
      <c r="U25" s="130"/>
      <c r="V25" s="130">
        <v>0</v>
      </c>
      <c r="W25" s="130">
        <v>5</v>
      </c>
      <c r="X25" s="132">
        <v>14</v>
      </c>
      <c r="Y25" s="133"/>
      <c r="Z25" s="129">
        <v>65</v>
      </c>
      <c r="AA25" s="73">
        <f t="shared" si="3"/>
        <v>0.1294820717131474</v>
      </c>
      <c r="AB25" s="130">
        <v>5</v>
      </c>
      <c r="AC25" s="74">
        <f t="shared" si="1"/>
        <v>1</v>
      </c>
      <c r="AD25" s="130"/>
      <c r="AE25" s="130">
        <v>23</v>
      </c>
      <c r="AF25" s="134">
        <f t="shared" si="2"/>
        <v>4.581673306772909</v>
      </c>
      <c r="AG25" s="130"/>
      <c r="AH25" s="132">
        <v>5100</v>
      </c>
      <c r="AI25" s="135"/>
      <c r="AJ25" s="130"/>
      <c r="AK25" s="136"/>
      <c r="AL25" s="130"/>
      <c r="AM25" s="137"/>
      <c r="AN25" s="76">
        <v>2</v>
      </c>
      <c r="AO25" s="130"/>
      <c r="AP25" s="130"/>
      <c r="AQ25" s="130"/>
      <c r="AR25" s="130"/>
      <c r="AS25" s="130"/>
      <c r="AT25" s="130"/>
      <c r="AU25" s="130"/>
      <c r="AV25" s="130"/>
      <c r="AW25" s="132"/>
      <c r="AX25" s="129"/>
      <c r="AY25" s="130"/>
      <c r="AZ25" s="132"/>
      <c r="BB25" s="139"/>
      <c r="BC25" s="139"/>
      <c r="BD25" s="139"/>
      <c r="BE25" s="139"/>
    </row>
    <row r="26" spans="1:57" s="138" customFormat="1" ht="19.5" customHeight="1">
      <c r="A26" s="72" t="s">
        <v>58</v>
      </c>
      <c r="B26" s="129">
        <v>23</v>
      </c>
      <c r="C26" s="130">
        <v>9</v>
      </c>
      <c r="D26" s="130"/>
      <c r="E26" s="130">
        <v>8</v>
      </c>
      <c r="F26" s="130"/>
      <c r="G26" s="130">
        <v>6</v>
      </c>
      <c r="H26" s="130"/>
      <c r="I26" s="130"/>
      <c r="J26" s="130">
        <v>3</v>
      </c>
      <c r="K26" s="130">
        <v>2</v>
      </c>
      <c r="L26" s="131">
        <v>827</v>
      </c>
      <c r="M26" s="75">
        <v>929</v>
      </c>
      <c r="N26" s="130">
        <v>50</v>
      </c>
      <c r="O26" s="130">
        <v>826</v>
      </c>
      <c r="P26" s="132"/>
      <c r="Q26" s="129"/>
      <c r="R26" s="130"/>
      <c r="S26" s="130"/>
      <c r="T26" s="130"/>
      <c r="U26" s="130"/>
      <c r="V26" s="130"/>
      <c r="W26" s="130">
        <v>6</v>
      </c>
      <c r="X26" s="132">
        <v>27</v>
      </c>
      <c r="Y26" s="133"/>
      <c r="Z26" s="129">
        <v>71</v>
      </c>
      <c r="AA26" s="73" t="b">
        <f>AB27=Y25</f>
        <v>0</v>
      </c>
      <c r="AB26" s="130">
        <v>3</v>
      </c>
      <c r="AC26" s="74">
        <f t="shared" si="1"/>
        <v>0.5</v>
      </c>
      <c r="AD26" s="130"/>
      <c r="AE26" s="130">
        <v>3</v>
      </c>
      <c r="AF26" s="134">
        <f t="shared" si="2"/>
        <v>0.36275695284159615</v>
      </c>
      <c r="AG26" s="130"/>
      <c r="AH26" s="132">
        <v>600</v>
      </c>
      <c r="AI26" s="135"/>
      <c r="AJ26" s="130"/>
      <c r="AK26" s="136"/>
      <c r="AL26" s="130"/>
      <c r="AM26" s="137"/>
      <c r="AN26" s="76">
        <v>2</v>
      </c>
      <c r="AO26" s="130"/>
      <c r="AP26" s="130">
        <v>1</v>
      </c>
      <c r="AQ26" s="130"/>
      <c r="AR26" s="130">
        <v>1</v>
      </c>
      <c r="AS26" s="130"/>
      <c r="AT26" s="130"/>
      <c r="AU26" s="130">
        <v>1</v>
      </c>
      <c r="AV26" s="130"/>
      <c r="AW26" s="132"/>
      <c r="AX26" s="129">
        <v>1</v>
      </c>
      <c r="AY26" s="130"/>
      <c r="AZ26" s="132">
        <v>5</v>
      </c>
      <c r="BB26" s="139"/>
      <c r="BC26" s="139"/>
      <c r="BD26" s="139"/>
      <c r="BE26" s="139"/>
    </row>
    <row r="27" spans="1:57" s="140" customFormat="1" ht="18.75" customHeight="1">
      <c r="A27" s="72" t="s">
        <v>59</v>
      </c>
      <c r="B27" s="161">
        <v>6</v>
      </c>
      <c r="C27" s="162">
        <v>2</v>
      </c>
      <c r="D27" s="162"/>
      <c r="E27" s="162">
        <v>2</v>
      </c>
      <c r="F27" s="162"/>
      <c r="G27" s="162">
        <v>2</v>
      </c>
      <c r="H27" s="162"/>
      <c r="I27" s="162"/>
      <c r="J27" s="162"/>
      <c r="K27" s="162">
        <v>3</v>
      </c>
      <c r="L27" s="163">
        <v>247</v>
      </c>
      <c r="M27" s="75">
        <v>271</v>
      </c>
      <c r="N27" s="162">
        <v>38</v>
      </c>
      <c r="O27" s="162">
        <v>198</v>
      </c>
      <c r="P27" s="164"/>
      <c r="Q27" s="161"/>
      <c r="R27" s="162"/>
      <c r="S27" s="162"/>
      <c r="T27" s="162"/>
      <c r="U27" s="162"/>
      <c r="V27" s="162">
        <v>0</v>
      </c>
      <c r="W27" s="162">
        <v>5</v>
      </c>
      <c r="X27" s="164">
        <v>15</v>
      </c>
      <c r="Y27" s="165"/>
      <c r="Z27" s="161">
        <v>16</v>
      </c>
      <c r="AA27" s="73">
        <f t="shared" si="3"/>
        <v>0.06477732793522267</v>
      </c>
      <c r="AB27" s="162">
        <v>5</v>
      </c>
      <c r="AC27" s="74">
        <f t="shared" si="1"/>
        <v>1</v>
      </c>
      <c r="AD27" s="162"/>
      <c r="AE27" s="162">
        <v>1</v>
      </c>
      <c r="AF27" s="166">
        <f t="shared" si="2"/>
        <v>0.4048582995951417</v>
      </c>
      <c r="AG27" s="162"/>
      <c r="AH27" s="164"/>
      <c r="AI27" s="167"/>
      <c r="AJ27" s="162"/>
      <c r="AK27" s="168"/>
      <c r="AL27" s="162"/>
      <c r="AM27" s="169"/>
      <c r="AN27" s="76"/>
      <c r="AO27" s="162"/>
      <c r="AP27" s="162"/>
      <c r="AQ27" s="162"/>
      <c r="AR27" s="162"/>
      <c r="AS27" s="162"/>
      <c r="AT27" s="162"/>
      <c r="AU27" s="162"/>
      <c r="AV27" s="162"/>
      <c r="AW27" s="164"/>
      <c r="AX27" s="161"/>
      <c r="AY27" s="162"/>
      <c r="AZ27" s="164">
        <v>1</v>
      </c>
      <c r="BB27" s="141"/>
      <c r="BC27" s="141"/>
      <c r="BD27" s="141"/>
      <c r="BE27" s="141"/>
    </row>
    <row r="28" spans="1:57" s="138" customFormat="1" ht="19.5" customHeight="1">
      <c r="A28" s="72" t="s">
        <v>60</v>
      </c>
      <c r="B28" s="161">
        <v>29</v>
      </c>
      <c r="C28" s="162">
        <v>8</v>
      </c>
      <c r="D28" s="162"/>
      <c r="E28" s="162">
        <v>2</v>
      </c>
      <c r="F28" s="162"/>
      <c r="G28" s="162">
        <v>11</v>
      </c>
      <c r="H28" s="162"/>
      <c r="I28" s="162"/>
      <c r="J28" s="162">
        <v>2</v>
      </c>
      <c r="K28" s="162">
        <v>7</v>
      </c>
      <c r="L28" s="163">
        <v>734</v>
      </c>
      <c r="M28" s="75">
        <v>832</v>
      </c>
      <c r="N28" s="162">
        <v>54</v>
      </c>
      <c r="O28" s="162">
        <v>778</v>
      </c>
      <c r="P28" s="164"/>
      <c r="Q28" s="161"/>
      <c r="R28" s="162"/>
      <c r="S28" s="162"/>
      <c r="T28" s="162"/>
      <c r="U28" s="162"/>
      <c r="V28" s="162">
        <v>0</v>
      </c>
      <c r="W28" s="162">
        <v>11</v>
      </c>
      <c r="X28" s="164">
        <v>80</v>
      </c>
      <c r="Y28" s="165"/>
      <c r="Z28" s="161">
        <v>228</v>
      </c>
      <c r="AA28" s="73">
        <f t="shared" si="3"/>
        <v>0.3106267029972752</v>
      </c>
      <c r="AB28" s="162">
        <v>11</v>
      </c>
      <c r="AC28" s="74">
        <v>78</v>
      </c>
      <c r="AD28" s="162"/>
      <c r="AE28" s="162">
        <v>2</v>
      </c>
      <c r="AF28" s="166">
        <f t="shared" si="2"/>
        <v>0.2724795640326975</v>
      </c>
      <c r="AG28" s="162"/>
      <c r="AH28" s="164">
        <v>1500</v>
      </c>
      <c r="AI28" s="167">
        <v>8</v>
      </c>
      <c r="AJ28" s="162">
        <v>8</v>
      </c>
      <c r="AK28" s="168"/>
      <c r="AL28" s="162"/>
      <c r="AM28" s="169"/>
      <c r="AN28" s="76">
        <v>1</v>
      </c>
      <c r="AO28" s="162"/>
      <c r="AP28" s="162"/>
      <c r="AQ28" s="162"/>
      <c r="AR28" s="162">
        <v>1</v>
      </c>
      <c r="AS28" s="162"/>
      <c r="AT28" s="162"/>
      <c r="AU28" s="162"/>
      <c r="AV28" s="162"/>
      <c r="AW28" s="164"/>
      <c r="AX28" s="161"/>
      <c r="AY28" s="162"/>
      <c r="AZ28" s="164"/>
      <c r="BB28" s="139"/>
      <c r="BC28" s="139"/>
      <c r="BD28" s="139"/>
      <c r="BE28" s="139"/>
    </row>
    <row r="29" spans="1:57" s="138" customFormat="1" ht="19.5" customHeight="1">
      <c r="A29" s="72" t="s">
        <v>61</v>
      </c>
      <c r="B29" s="129">
        <v>36</v>
      </c>
      <c r="C29" s="130">
        <v>17</v>
      </c>
      <c r="D29" s="130"/>
      <c r="E29" s="130"/>
      <c r="F29" s="130"/>
      <c r="G29" s="130">
        <v>7</v>
      </c>
      <c r="H29" s="130"/>
      <c r="I29" s="130"/>
      <c r="J29" s="130">
        <v>1</v>
      </c>
      <c r="K29" s="130">
        <v>13</v>
      </c>
      <c r="L29" s="131">
        <v>971</v>
      </c>
      <c r="M29" s="75">
        <v>1121</v>
      </c>
      <c r="N29" s="130">
        <v>86</v>
      </c>
      <c r="O29" s="130">
        <v>1035</v>
      </c>
      <c r="P29" s="132"/>
      <c r="Q29" s="129"/>
      <c r="R29" s="130"/>
      <c r="S29" s="130"/>
      <c r="T29" s="130"/>
      <c r="U29" s="130"/>
      <c r="V29" s="130">
        <v>0</v>
      </c>
      <c r="W29" s="130">
        <v>4</v>
      </c>
      <c r="X29" s="132">
        <v>27</v>
      </c>
      <c r="Y29" s="133"/>
      <c r="Z29" s="129">
        <v>79</v>
      </c>
      <c r="AA29" s="73">
        <f t="shared" si="3"/>
        <v>0.08135942327497425</v>
      </c>
      <c r="AB29" s="130">
        <v>4</v>
      </c>
      <c r="AC29" s="74">
        <f t="shared" si="1"/>
        <v>1</v>
      </c>
      <c r="AD29" s="130"/>
      <c r="AE29" s="130">
        <v>5</v>
      </c>
      <c r="AF29" s="134">
        <f t="shared" si="2"/>
        <v>0.5149330587023687</v>
      </c>
      <c r="AG29" s="130"/>
      <c r="AH29" s="132">
        <v>1000</v>
      </c>
      <c r="AI29" s="135"/>
      <c r="AJ29" s="130"/>
      <c r="AK29" s="136"/>
      <c r="AL29" s="130"/>
      <c r="AM29" s="137"/>
      <c r="AN29" s="76">
        <v>4</v>
      </c>
      <c r="AO29" s="130">
        <v>1</v>
      </c>
      <c r="AP29" s="130"/>
      <c r="AQ29" s="130"/>
      <c r="AR29" s="130">
        <v>3</v>
      </c>
      <c r="AS29" s="130"/>
      <c r="AT29" s="130">
        <v>1</v>
      </c>
      <c r="AU29" s="130"/>
      <c r="AV29" s="130"/>
      <c r="AW29" s="132"/>
      <c r="AX29" s="129"/>
      <c r="AY29" s="130"/>
      <c r="AZ29" s="132">
        <v>3</v>
      </c>
      <c r="BB29" s="139"/>
      <c r="BC29" s="139"/>
      <c r="BD29" s="139"/>
      <c r="BE29" s="139"/>
    </row>
    <row r="30" spans="1:57" s="138" customFormat="1" ht="19.5" customHeight="1">
      <c r="A30" s="72" t="s">
        <v>62</v>
      </c>
      <c r="B30" s="129">
        <v>11</v>
      </c>
      <c r="C30" s="130">
        <v>2</v>
      </c>
      <c r="D30" s="130"/>
      <c r="E30" s="130">
        <v>2</v>
      </c>
      <c r="F30" s="130"/>
      <c r="G30" s="130">
        <v>9</v>
      </c>
      <c r="H30" s="130"/>
      <c r="I30" s="130"/>
      <c r="J30" s="130">
        <v>2</v>
      </c>
      <c r="K30" s="130">
        <v>4</v>
      </c>
      <c r="L30" s="131">
        <v>980</v>
      </c>
      <c r="M30" s="75">
        <v>1102</v>
      </c>
      <c r="N30" s="130">
        <v>66</v>
      </c>
      <c r="O30" s="130">
        <v>1036</v>
      </c>
      <c r="P30" s="132"/>
      <c r="Q30" s="129"/>
      <c r="R30" s="130"/>
      <c r="S30" s="130"/>
      <c r="T30" s="130"/>
      <c r="U30" s="130"/>
      <c r="V30" s="130">
        <v>0</v>
      </c>
      <c r="W30" s="130">
        <v>8</v>
      </c>
      <c r="X30" s="132">
        <v>34</v>
      </c>
      <c r="Y30" s="133"/>
      <c r="Z30" s="129">
        <v>20</v>
      </c>
      <c r="AA30" s="73">
        <f t="shared" si="3"/>
        <v>0.02040816326530612</v>
      </c>
      <c r="AB30" s="130">
        <v>2</v>
      </c>
      <c r="AC30" s="74">
        <f t="shared" si="1"/>
        <v>0.25</v>
      </c>
      <c r="AD30" s="130"/>
      <c r="AE30" s="130">
        <v>2</v>
      </c>
      <c r="AF30" s="134">
        <f t="shared" si="2"/>
        <v>0.20408163265306123</v>
      </c>
      <c r="AG30" s="130"/>
      <c r="AH30" s="132">
        <v>2000</v>
      </c>
      <c r="AI30" s="135"/>
      <c r="AJ30" s="130"/>
      <c r="AK30" s="136"/>
      <c r="AL30" s="130"/>
      <c r="AM30" s="137"/>
      <c r="AN30" s="76">
        <v>2</v>
      </c>
      <c r="AO30" s="130"/>
      <c r="AP30" s="130"/>
      <c r="AQ30" s="130"/>
      <c r="AR30" s="130">
        <v>2</v>
      </c>
      <c r="AS30" s="130"/>
      <c r="AT30" s="130"/>
      <c r="AU30" s="130"/>
      <c r="AV30" s="130"/>
      <c r="AW30" s="132"/>
      <c r="AX30" s="129"/>
      <c r="AY30" s="130"/>
      <c r="AZ30" s="132">
        <v>12</v>
      </c>
      <c r="BB30" s="139"/>
      <c r="BC30" s="139"/>
      <c r="BD30" s="139"/>
      <c r="BE30" s="139"/>
    </row>
    <row r="31" spans="1:57" s="138" customFormat="1" ht="19.5" customHeight="1">
      <c r="A31" s="72" t="s">
        <v>63</v>
      </c>
      <c r="B31" s="129">
        <v>38</v>
      </c>
      <c r="C31" s="130">
        <v>2</v>
      </c>
      <c r="D31" s="130"/>
      <c r="E31" s="130">
        <v>2</v>
      </c>
      <c r="F31" s="130"/>
      <c r="G31" s="130">
        <v>29</v>
      </c>
      <c r="H31" s="130"/>
      <c r="I31" s="130"/>
      <c r="J31" s="130"/>
      <c r="K31" s="130">
        <v>4</v>
      </c>
      <c r="L31" s="131">
        <v>655</v>
      </c>
      <c r="M31" s="75">
        <v>720</v>
      </c>
      <c r="N31" s="130">
        <v>24</v>
      </c>
      <c r="O31" s="130">
        <v>642</v>
      </c>
      <c r="P31" s="132"/>
      <c r="Q31" s="129"/>
      <c r="R31" s="130"/>
      <c r="S31" s="130"/>
      <c r="T31" s="130"/>
      <c r="U31" s="130"/>
      <c r="V31" s="130">
        <v>0</v>
      </c>
      <c r="W31" s="130">
        <v>6</v>
      </c>
      <c r="X31" s="132">
        <v>88</v>
      </c>
      <c r="Y31" s="133"/>
      <c r="Z31" s="129">
        <v>190</v>
      </c>
      <c r="AA31" s="73">
        <f t="shared" si="3"/>
        <v>0.2900763358778626</v>
      </c>
      <c r="AB31" s="130">
        <v>6</v>
      </c>
      <c r="AC31" s="74">
        <f t="shared" si="1"/>
        <v>1</v>
      </c>
      <c r="AD31" s="130"/>
      <c r="AE31" s="130">
        <v>4</v>
      </c>
      <c r="AF31" s="134">
        <f t="shared" si="2"/>
        <v>0.6106870229007634</v>
      </c>
      <c r="AG31" s="130"/>
      <c r="AH31" s="132">
        <v>400</v>
      </c>
      <c r="AI31" s="135">
        <v>1</v>
      </c>
      <c r="AJ31" s="130">
        <v>1</v>
      </c>
      <c r="AK31" s="136"/>
      <c r="AL31" s="130"/>
      <c r="AM31" s="137"/>
      <c r="AN31" s="76"/>
      <c r="AO31" s="130"/>
      <c r="AP31" s="130"/>
      <c r="AQ31" s="130"/>
      <c r="AR31" s="130"/>
      <c r="AS31" s="130"/>
      <c r="AT31" s="130"/>
      <c r="AU31" s="130"/>
      <c r="AV31" s="130"/>
      <c r="AW31" s="132"/>
      <c r="AX31" s="129">
        <v>1</v>
      </c>
      <c r="AY31" s="130">
        <v>1</v>
      </c>
      <c r="AZ31" s="132">
        <v>8</v>
      </c>
      <c r="BB31" s="139"/>
      <c r="BC31" s="139"/>
      <c r="BD31" s="139"/>
      <c r="BE31" s="139"/>
    </row>
    <row r="32" spans="1:57" s="138" customFormat="1" ht="19.5" customHeight="1">
      <c r="A32" s="72" t="s">
        <v>64</v>
      </c>
      <c r="B32" s="129">
        <v>33</v>
      </c>
      <c r="C32" s="130">
        <v>3</v>
      </c>
      <c r="D32" s="130"/>
      <c r="E32" s="130">
        <v>10</v>
      </c>
      <c r="F32" s="130"/>
      <c r="G32" s="130">
        <v>13</v>
      </c>
      <c r="H32" s="130"/>
      <c r="I32" s="130"/>
      <c r="J32" s="130"/>
      <c r="K32" s="130"/>
      <c r="L32" s="131">
        <v>1637</v>
      </c>
      <c r="M32" s="75">
        <v>1797</v>
      </c>
      <c r="N32" s="130">
        <v>155</v>
      </c>
      <c r="O32" s="130">
        <v>1642</v>
      </c>
      <c r="P32" s="132"/>
      <c r="Q32" s="129"/>
      <c r="R32" s="130"/>
      <c r="S32" s="130"/>
      <c r="T32" s="130"/>
      <c r="U32" s="130"/>
      <c r="V32" s="130">
        <v>0</v>
      </c>
      <c r="W32" s="130">
        <v>14</v>
      </c>
      <c r="X32" s="132">
        <v>79</v>
      </c>
      <c r="Y32" s="133"/>
      <c r="Z32" s="129">
        <v>149</v>
      </c>
      <c r="AA32" s="73">
        <f t="shared" si="3"/>
        <v>0.09102015882712279</v>
      </c>
      <c r="AB32" s="130">
        <v>3</v>
      </c>
      <c r="AC32" s="74">
        <f t="shared" si="1"/>
        <v>0.21428571428571427</v>
      </c>
      <c r="AD32" s="130"/>
      <c r="AE32" s="130">
        <v>18</v>
      </c>
      <c r="AF32" s="134">
        <f t="shared" si="2"/>
        <v>1.0995723885155773</v>
      </c>
      <c r="AG32" s="130"/>
      <c r="AH32" s="132">
        <v>900</v>
      </c>
      <c r="AI32" s="135"/>
      <c r="AJ32" s="130"/>
      <c r="AK32" s="136"/>
      <c r="AL32" s="130"/>
      <c r="AM32" s="137"/>
      <c r="AN32" s="76"/>
      <c r="AO32" s="130"/>
      <c r="AP32" s="130"/>
      <c r="AQ32" s="130"/>
      <c r="AR32" s="130"/>
      <c r="AS32" s="130"/>
      <c r="AT32" s="130"/>
      <c r="AU32" s="130"/>
      <c r="AV32" s="130">
        <v>2</v>
      </c>
      <c r="AW32" s="132"/>
      <c r="AX32" s="129">
        <v>3</v>
      </c>
      <c r="AY32" s="130"/>
      <c r="AZ32" s="132">
        <v>10</v>
      </c>
      <c r="BB32" s="139"/>
      <c r="BC32" s="139"/>
      <c r="BD32" s="139"/>
      <c r="BE32" s="139"/>
    </row>
    <row r="33" spans="1:57" s="140" customFormat="1" ht="19.5" customHeight="1">
      <c r="A33" s="72" t="s">
        <v>79</v>
      </c>
      <c r="B33" s="129">
        <v>42</v>
      </c>
      <c r="C33" s="130">
        <v>5</v>
      </c>
      <c r="D33" s="130"/>
      <c r="E33" s="130">
        <v>1</v>
      </c>
      <c r="F33" s="130"/>
      <c r="G33" s="130">
        <v>41</v>
      </c>
      <c r="H33" s="130"/>
      <c r="I33" s="130"/>
      <c r="J33" s="130"/>
      <c r="K33" s="130">
        <v>24</v>
      </c>
      <c r="L33" s="131">
        <v>1524</v>
      </c>
      <c r="M33" s="75">
        <v>1698</v>
      </c>
      <c r="N33" s="130">
        <v>200</v>
      </c>
      <c r="O33" s="130">
        <v>1498</v>
      </c>
      <c r="P33" s="132"/>
      <c r="Q33" s="129"/>
      <c r="R33" s="130"/>
      <c r="S33" s="130"/>
      <c r="T33" s="130"/>
      <c r="U33" s="130"/>
      <c r="V33" s="130">
        <v>0</v>
      </c>
      <c r="W33" s="130">
        <v>11</v>
      </c>
      <c r="X33" s="132">
        <v>35</v>
      </c>
      <c r="Y33" s="133"/>
      <c r="Z33" s="129">
        <v>112</v>
      </c>
      <c r="AA33" s="73">
        <f t="shared" si="3"/>
        <v>0.07349081364829396</v>
      </c>
      <c r="AB33" s="130">
        <v>1</v>
      </c>
      <c r="AC33" s="74">
        <f t="shared" si="1"/>
        <v>0.09090909090909091</v>
      </c>
      <c r="AD33" s="130"/>
      <c r="AE33" s="130">
        <v>9</v>
      </c>
      <c r="AF33" s="134">
        <f t="shared" si="2"/>
        <v>0.5905511811023622</v>
      </c>
      <c r="AG33" s="130"/>
      <c r="AH33" s="132">
        <v>1800</v>
      </c>
      <c r="AI33" s="135"/>
      <c r="AJ33" s="130">
        <v>2</v>
      </c>
      <c r="AK33" s="136">
        <v>2</v>
      </c>
      <c r="AL33" s="130"/>
      <c r="AM33" s="137"/>
      <c r="AN33" s="76">
        <v>1</v>
      </c>
      <c r="AO33" s="130"/>
      <c r="AP33" s="130">
        <v>1</v>
      </c>
      <c r="AQ33" s="130"/>
      <c r="AR33" s="130"/>
      <c r="AS33" s="130"/>
      <c r="AT33" s="130"/>
      <c r="AU33" s="130"/>
      <c r="AV33" s="130"/>
      <c r="AW33" s="132"/>
      <c r="AX33" s="129"/>
      <c r="AY33" s="130"/>
      <c r="AZ33" s="132">
        <v>4</v>
      </c>
      <c r="BB33" s="141"/>
      <c r="BC33" s="141"/>
      <c r="BD33" s="141"/>
      <c r="BE33" s="141"/>
    </row>
    <row r="34" spans="1:57" s="138" customFormat="1" ht="19.5" customHeight="1">
      <c r="A34" s="72" t="s">
        <v>65</v>
      </c>
      <c r="B34" s="161">
        <v>43</v>
      </c>
      <c r="C34" s="162">
        <v>13</v>
      </c>
      <c r="D34" s="162"/>
      <c r="E34" s="162">
        <v>7</v>
      </c>
      <c r="F34" s="162"/>
      <c r="G34" s="162">
        <v>16</v>
      </c>
      <c r="H34" s="162"/>
      <c r="I34" s="162"/>
      <c r="J34" s="162">
        <v>4</v>
      </c>
      <c r="K34" s="162">
        <v>11</v>
      </c>
      <c r="L34" s="184">
        <v>683</v>
      </c>
      <c r="M34" s="75">
        <v>738</v>
      </c>
      <c r="N34" s="185">
        <v>48</v>
      </c>
      <c r="O34" s="185">
        <v>688</v>
      </c>
      <c r="P34" s="186"/>
      <c r="Q34" s="161"/>
      <c r="R34" s="162"/>
      <c r="S34" s="162"/>
      <c r="T34" s="162"/>
      <c r="U34" s="162"/>
      <c r="V34" s="162">
        <v>0</v>
      </c>
      <c r="W34" s="162">
        <v>10</v>
      </c>
      <c r="X34" s="164">
        <v>49</v>
      </c>
      <c r="Y34" s="165"/>
      <c r="Z34" s="161">
        <v>59</v>
      </c>
      <c r="AA34" s="73">
        <f t="shared" si="3"/>
        <v>0.08638360175695461</v>
      </c>
      <c r="AB34" s="162">
        <v>2</v>
      </c>
      <c r="AC34" s="74">
        <f t="shared" si="1"/>
        <v>0.2</v>
      </c>
      <c r="AD34" s="162"/>
      <c r="AE34" s="162">
        <v>2</v>
      </c>
      <c r="AF34" s="166">
        <f t="shared" si="2"/>
        <v>0.29282576866764276</v>
      </c>
      <c r="AG34" s="162"/>
      <c r="AH34" s="164">
        <v>100</v>
      </c>
      <c r="AI34" s="167">
        <v>4</v>
      </c>
      <c r="AJ34" s="162">
        <v>4</v>
      </c>
      <c r="AK34" s="168"/>
      <c r="AL34" s="162"/>
      <c r="AM34" s="169">
        <v>1</v>
      </c>
      <c r="AN34" s="76">
        <v>6</v>
      </c>
      <c r="AO34" s="162"/>
      <c r="AP34" s="162"/>
      <c r="AQ34" s="162"/>
      <c r="AR34" s="162">
        <v>6</v>
      </c>
      <c r="AS34" s="162"/>
      <c r="AT34" s="162"/>
      <c r="AU34" s="162"/>
      <c r="AV34" s="162"/>
      <c r="AW34" s="164"/>
      <c r="AX34" s="161">
        <v>1</v>
      </c>
      <c r="AY34" s="162"/>
      <c r="AZ34" s="164">
        <v>7</v>
      </c>
      <c r="BB34" s="139"/>
      <c r="BC34" s="139"/>
      <c r="BD34" s="139"/>
      <c r="BE34" s="139"/>
    </row>
    <row r="35" spans="1:57" s="138" customFormat="1" ht="19.5" customHeight="1">
      <c r="A35" s="72" t="s">
        <v>66</v>
      </c>
      <c r="B35" s="129">
        <v>30</v>
      </c>
      <c r="C35" s="130">
        <v>11</v>
      </c>
      <c r="D35" s="130"/>
      <c r="E35" s="130">
        <v>1</v>
      </c>
      <c r="F35" s="130"/>
      <c r="G35" s="130">
        <v>19</v>
      </c>
      <c r="H35" s="130"/>
      <c r="I35" s="130"/>
      <c r="J35" s="130"/>
      <c r="K35" s="130">
        <v>12</v>
      </c>
      <c r="L35" s="131">
        <v>1022</v>
      </c>
      <c r="M35" s="75">
        <v>971</v>
      </c>
      <c r="N35" s="130">
        <v>51</v>
      </c>
      <c r="O35" s="130">
        <v>971</v>
      </c>
      <c r="P35" s="132"/>
      <c r="Q35" s="129"/>
      <c r="R35" s="130"/>
      <c r="S35" s="130"/>
      <c r="T35" s="130"/>
      <c r="U35" s="130"/>
      <c r="V35" s="130">
        <v>0</v>
      </c>
      <c r="W35" s="130">
        <v>8</v>
      </c>
      <c r="X35" s="132">
        <v>46</v>
      </c>
      <c r="Y35" s="133"/>
      <c r="Z35" s="129">
        <v>223</v>
      </c>
      <c r="AA35" s="73">
        <f t="shared" si="3"/>
        <v>0.2181996086105675</v>
      </c>
      <c r="AB35" s="130">
        <v>8</v>
      </c>
      <c r="AC35" s="74">
        <f t="shared" si="1"/>
        <v>1</v>
      </c>
      <c r="AD35" s="130"/>
      <c r="AE35" s="130">
        <v>3</v>
      </c>
      <c r="AF35" s="134">
        <f t="shared" si="2"/>
        <v>0.29354207436399216</v>
      </c>
      <c r="AG35" s="130"/>
      <c r="AH35" s="132"/>
      <c r="AI35" s="135"/>
      <c r="AJ35" s="130"/>
      <c r="AK35" s="136"/>
      <c r="AL35" s="130"/>
      <c r="AM35" s="137"/>
      <c r="AN35" s="76">
        <v>4</v>
      </c>
      <c r="AO35" s="130"/>
      <c r="AP35" s="130"/>
      <c r="AQ35" s="130"/>
      <c r="AR35" s="130">
        <v>4</v>
      </c>
      <c r="AS35" s="130"/>
      <c r="AT35" s="130">
        <v>1</v>
      </c>
      <c r="AU35" s="130"/>
      <c r="AV35" s="130"/>
      <c r="AW35" s="132"/>
      <c r="AX35" s="129"/>
      <c r="AY35" s="130"/>
      <c r="AZ35" s="132">
        <v>3</v>
      </c>
      <c r="BB35" s="139"/>
      <c r="BC35" s="139"/>
      <c r="BD35" s="139"/>
      <c r="BE35" s="139"/>
    </row>
    <row r="36" spans="1:57" s="138" customFormat="1" ht="19.5" customHeight="1">
      <c r="A36" s="72" t="s">
        <v>67</v>
      </c>
      <c r="B36" s="129">
        <v>25</v>
      </c>
      <c r="C36" s="130">
        <v>9</v>
      </c>
      <c r="D36" s="130"/>
      <c r="E36" s="130">
        <v>7</v>
      </c>
      <c r="F36" s="130"/>
      <c r="G36" s="130">
        <v>9</v>
      </c>
      <c r="H36" s="130"/>
      <c r="I36" s="130"/>
      <c r="J36" s="130"/>
      <c r="K36" s="130">
        <v>8</v>
      </c>
      <c r="L36" s="131">
        <v>581</v>
      </c>
      <c r="M36" s="75">
        <v>656</v>
      </c>
      <c r="N36" s="130">
        <v>44</v>
      </c>
      <c r="O36" s="130">
        <v>612</v>
      </c>
      <c r="P36" s="132"/>
      <c r="Q36" s="129"/>
      <c r="R36" s="130"/>
      <c r="S36" s="130"/>
      <c r="T36" s="130"/>
      <c r="U36" s="130"/>
      <c r="V36" s="130">
        <v>0</v>
      </c>
      <c r="W36" s="130">
        <v>7</v>
      </c>
      <c r="X36" s="132">
        <v>27</v>
      </c>
      <c r="Y36" s="133"/>
      <c r="Z36" s="129">
        <v>201</v>
      </c>
      <c r="AA36" s="73">
        <f t="shared" si="3"/>
        <v>0.3459552495697074</v>
      </c>
      <c r="AB36" s="130">
        <v>7</v>
      </c>
      <c r="AC36" s="74">
        <f t="shared" si="1"/>
        <v>1</v>
      </c>
      <c r="AD36" s="130"/>
      <c r="AE36" s="130">
        <v>27</v>
      </c>
      <c r="AF36" s="134">
        <f>AC39</f>
        <v>0.2857142857142857</v>
      </c>
      <c r="AG36" s="130"/>
      <c r="AH36" s="132">
        <v>1250</v>
      </c>
      <c r="AI36" s="135"/>
      <c r="AJ36" s="130"/>
      <c r="AK36" s="136"/>
      <c r="AL36" s="130"/>
      <c r="AM36" s="137"/>
      <c r="AN36" s="76">
        <v>2</v>
      </c>
      <c r="AO36" s="130"/>
      <c r="AP36" s="130"/>
      <c r="AQ36" s="130"/>
      <c r="AR36" s="130">
        <v>1</v>
      </c>
      <c r="AS36" s="130">
        <v>1</v>
      </c>
      <c r="AT36" s="130"/>
      <c r="AU36" s="130"/>
      <c r="AV36" s="130"/>
      <c r="AW36" s="132"/>
      <c r="AX36" s="129"/>
      <c r="AY36" s="130"/>
      <c r="AZ36" s="132"/>
      <c r="BB36" s="139"/>
      <c r="BC36" s="139"/>
      <c r="BD36" s="139"/>
      <c r="BE36" s="139"/>
    </row>
    <row r="37" spans="1:57" s="138" customFormat="1" ht="19.5" customHeight="1">
      <c r="A37" s="72" t="s">
        <v>68</v>
      </c>
      <c r="B37" s="129">
        <v>22</v>
      </c>
      <c r="C37" s="130">
        <v>5</v>
      </c>
      <c r="D37" s="130">
        <v>1</v>
      </c>
      <c r="E37" s="130">
        <v>4</v>
      </c>
      <c r="F37" s="130"/>
      <c r="G37" s="130">
        <v>14</v>
      </c>
      <c r="H37" s="130"/>
      <c r="I37" s="130"/>
      <c r="J37" s="130"/>
      <c r="K37" s="130">
        <v>29</v>
      </c>
      <c r="L37" s="131">
        <v>1148</v>
      </c>
      <c r="M37" s="75">
        <v>1336</v>
      </c>
      <c r="N37" s="130">
        <v>120</v>
      </c>
      <c r="O37" s="130">
        <v>1216</v>
      </c>
      <c r="P37" s="132"/>
      <c r="Q37" s="129"/>
      <c r="R37" s="130"/>
      <c r="S37" s="130"/>
      <c r="T37" s="130"/>
      <c r="U37" s="130"/>
      <c r="V37" s="130">
        <v>0</v>
      </c>
      <c r="W37" s="130">
        <v>6</v>
      </c>
      <c r="X37" s="132">
        <v>99</v>
      </c>
      <c r="Y37" s="133"/>
      <c r="Z37" s="129">
        <v>335</v>
      </c>
      <c r="AA37" s="73">
        <f t="shared" si="3"/>
        <v>0.29181184668989546</v>
      </c>
      <c r="AB37" s="130">
        <v>6</v>
      </c>
      <c r="AC37" s="74">
        <f t="shared" si="1"/>
        <v>1</v>
      </c>
      <c r="AD37" s="130"/>
      <c r="AE37" s="130">
        <v>9</v>
      </c>
      <c r="AF37" s="134">
        <f t="shared" si="2"/>
        <v>0.7839721254355401</v>
      </c>
      <c r="AG37" s="130"/>
      <c r="AH37" s="132">
        <v>1200</v>
      </c>
      <c r="AI37" s="135">
        <v>1</v>
      </c>
      <c r="AJ37" s="130">
        <v>1</v>
      </c>
      <c r="AK37" s="136"/>
      <c r="AL37" s="130"/>
      <c r="AM37" s="137"/>
      <c r="AN37" s="76">
        <v>6</v>
      </c>
      <c r="AO37" s="130"/>
      <c r="AP37" s="130"/>
      <c r="AQ37" s="130"/>
      <c r="AR37" s="130">
        <v>5</v>
      </c>
      <c r="AS37" s="130">
        <v>1</v>
      </c>
      <c r="AT37" s="130"/>
      <c r="AU37" s="130">
        <v>10</v>
      </c>
      <c r="AV37" s="130">
        <v>1</v>
      </c>
      <c r="AW37" s="132"/>
      <c r="AX37" s="129">
        <v>2</v>
      </c>
      <c r="AY37" s="130"/>
      <c r="AZ37" s="132">
        <v>3</v>
      </c>
      <c r="BB37" s="139"/>
      <c r="BC37" s="139"/>
      <c r="BD37" s="139"/>
      <c r="BE37" s="139"/>
    </row>
    <row r="38" spans="1:57" s="138" customFormat="1" ht="19.5" customHeight="1">
      <c r="A38" s="72" t="s">
        <v>69</v>
      </c>
      <c r="B38" s="129">
        <v>13</v>
      </c>
      <c r="C38" s="130">
        <v>3</v>
      </c>
      <c r="D38" s="130"/>
      <c r="E38" s="130">
        <v>3</v>
      </c>
      <c r="F38" s="130"/>
      <c r="G38" s="130">
        <v>9</v>
      </c>
      <c r="H38" s="130"/>
      <c r="I38" s="130"/>
      <c r="J38" s="130"/>
      <c r="K38" s="130">
        <v>6</v>
      </c>
      <c r="L38" s="131">
        <v>433</v>
      </c>
      <c r="M38" s="75">
        <v>533</v>
      </c>
      <c r="N38" s="130">
        <v>40</v>
      </c>
      <c r="O38" s="130">
        <v>493</v>
      </c>
      <c r="P38" s="132"/>
      <c r="Q38" s="129"/>
      <c r="R38" s="130"/>
      <c r="S38" s="130"/>
      <c r="T38" s="130"/>
      <c r="U38" s="130"/>
      <c r="V38" s="130">
        <v>0</v>
      </c>
      <c r="W38" s="130">
        <v>10</v>
      </c>
      <c r="X38" s="132">
        <v>40</v>
      </c>
      <c r="Y38" s="133"/>
      <c r="Z38" s="129">
        <v>78</v>
      </c>
      <c r="AA38" s="73">
        <f t="shared" si="3"/>
        <v>0.18013856812933027</v>
      </c>
      <c r="AB38" s="130">
        <v>10</v>
      </c>
      <c r="AC38" s="74">
        <f t="shared" si="1"/>
        <v>1</v>
      </c>
      <c r="AD38" s="130"/>
      <c r="AE38" s="130">
        <v>2</v>
      </c>
      <c r="AF38" s="134">
        <f t="shared" si="2"/>
        <v>0.4618937644341801</v>
      </c>
      <c r="AG38" s="130"/>
      <c r="AH38" s="132">
        <v>200</v>
      </c>
      <c r="AI38" s="135"/>
      <c r="AJ38" s="130"/>
      <c r="AK38" s="136"/>
      <c r="AL38" s="130"/>
      <c r="AM38" s="137"/>
      <c r="AN38" s="76">
        <v>3</v>
      </c>
      <c r="AO38" s="130"/>
      <c r="AP38" s="130"/>
      <c r="AQ38" s="130"/>
      <c r="AR38" s="130">
        <v>1</v>
      </c>
      <c r="AS38" s="130"/>
      <c r="AT38" s="130">
        <v>2</v>
      </c>
      <c r="AU38" s="130"/>
      <c r="AV38" s="130"/>
      <c r="AW38" s="132"/>
      <c r="AX38" s="129">
        <v>2</v>
      </c>
      <c r="AY38" s="130"/>
      <c r="AZ38" s="132">
        <v>1</v>
      </c>
      <c r="BB38" s="139"/>
      <c r="BC38" s="139"/>
      <c r="BD38" s="139"/>
      <c r="BE38" s="139"/>
    </row>
    <row r="39" spans="1:57" s="138" customFormat="1" ht="19.5" customHeight="1">
      <c r="A39" s="72" t="s">
        <v>34</v>
      </c>
      <c r="B39" s="129">
        <v>18</v>
      </c>
      <c r="C39" s="130">
        <v>2</v>
      </c>
      <c r="D39" s="130"/>
      <c r="E39" s="130">
        <v>1</v>
      </c>
      <c r="F39" s="130"/>
      <c r="G39" s="130">
        <v>12</v>
      </c>
      <c r="H39" s="130"/>
      <c r="I39" s="130"/>
      <c r="J39" s="130"/>
      <c r="K39" s="130">
        <v>18</v>
      </c>
      <c r="L39" s="131">
        <v>678</v>
      </c>
      <c r="M39" s="75">
        <v>787</v>
      </c>
      <c r="N39" s="130">
        <v>46</v>
      </c>
      <c r="O39" s="130">
        <v>741</v>
      </c>
      <c r="P39" s="132"/>
      <c r="Q39" s="129"/>
      <c r="R39" s="130"/>
      <c r="S39" s="130"/>
      <c r="T39" s="130"/>
      <c r="U39" s="130"/>
      <c r="V39" s="130">
        <v>0</v>
      </c>
      <c r="W39" s="130">
        <v>7</v>
      </c>
      <c r="X39" s="132">
        <v>25</v>
      </c>
      <c r="Y39" s="133"/>
      <c r="Z39" s="129">
        <v>50</v>
      </c>
      <c r="AA39" s="73">
        <f t="shared" si="3"/>
        <v>0.07374631268436578</v>
      </c>
      <c r="AB39" s="130">
        <v>2</v>
      </c>
      <c r="AC39" s="74">
        <f t="shared" si="1"/>
        <v>0.2857142857142857</v>
      </c>
      <c r="AD39" s="130"/>
      <c r="AE39" s="130">
        <v>6</v>
      </c>
      <c r="AF39" s="134">
        <f>AE39/L39*100</f>
        <v>0.8849557522123894</v>
      </c>
      <c r="AG39" s="130"/>
      <c r="AH39" s="132">
        <v>600</v>
      </c>
      <c r="AI39" s="135">
        <v>3</v>
      </c>
      <c r="AJ39" s="130">
        <v>3</v>
      </c>
      <c r="AK39" s="136"/>
      <c r="AL39" s="130"/>
      <c r="AM39" s="137"/>
      <c r="AN39" s="76">
        <v>7</v>
      </c>
      <c r="AO39" s="130">
        <v>1</v>
      </c>
      <c r="AP39" s="130"/>
      <c r="AQ39" s="130"/>
      <c r="AR39" s="130">
        <v>5</v>
      </c>
      <c r="AS39" s="130"/>
      <c r="AT39" s="130">
        <v>1</v>
      </c>
      <c r="AU39" s="130"/>
      <c r="AV39" s="130"/>
      <c r="AW39" s="132"/>
      <c r="AX39" s="129"/>
      <c r="AY39" s="130"/>
      <c r="AZ39" s="132">
        <v>6</v>
      </c>
      <c r="BB39" s="139"/>
      <c r="BC39" s="139"/>
      <c r="BD39" s="139"/>
      <c r="BE39" s="139"/>
    </row>
    <row r="40" spans="1:57" s="138" customFormat="1" ht="19.5" customHeight="1">
      <c r="A40" s="72" t="s">
        <v>46</v>
      </c>
      <c r="B40" s="129">
        <v>35</v>
      </c>
      <c r="C40" s="130">
        <v>13</v>
      </c>
      <c r="D40" s="130"/>
      <c r="E40" s="130">
        <v>12</v>
      </c>
      <c r="F40" s="130"/>
      <c r="G40" s="130">
        <v>9</v>
      </c>
      <c r="H40" s="130"/>
      <c r="I40" s="130"/>
      <c r="J40" s="130"/>
      <c r="K40" s="130">
        <v>1</v>
      </c>
      <c r="L40" s="131">
        <v>695</v>
      </c>
      <c r="M40" s="75">
        <v>933</v>
      </c>
      <c r="N40" s="130">
        <v>67</v>
      </c>
      <c r="O40" s="130">
        <v>752</v>
      </c>
      <c r="P40" s="132"/>
      <c r="Q40" s="129"/>
      <c r="R40" s="130"/>
      <c r="S40" s="130"/>
      <c r="T40" s="130"/>
      <c r="U40" s="130"/>
      <c r="V40" s="130">
        <v>0</v>
      </c>
      <c r="W40" s="130">
        <v>9</v>
      </c>
      <c r="X40" s="132">
        <v>28</v>
      </c>
      <c r="Y40" s="133"/>
      <c r="Z40" s="129">
        <v>95</v>
      </c>
      <c r="AA40" s="73">
        <f t="shared" si="3"/>
        <v>0.1366906474820144</v>
      </c>
      <c r="AB40" s="130">
        <v>6</v>
      </c>
      <c r="AC40" s="74">
        <f t="shared" si="1"/>
        <v>0.6666666666666666</v>
      </c>
      <c r="AD40" s="130"/>
      <c r="AE40" s="130">
        <v>22</v>
      </c>
      <c r="AF40" s="134">
        <f t="shared" si="2"/>
        <v>3.1654676258992804</v>
      </c>
      <c r="AG40" s="130"/>
      <c r="AH40" s="132">
        <v>4500</v>
      </c>
      <c r="AI40" s="135"/>
      <c r="AJ40" s="130"/>
      <c r="AK40" s="136"/>
      <c r="AL40" s="130"/>
      <c r="AM40" s="137"/>
      <c r="AN40" s="76">
        <v>15</v>
      </c>
      <c r="AO40" s="130"/>
      <c r="AP40" s="130"/>
      <c r="AQ40" s="130"/>
      <c r="AR40" s="130">
        <v>11</v>
      </c>
      <c r="AS40" s="130">
        <v>2</v>
      </c>
      <c r="AT40" s="130">
        <v>2</v>
      </c>
      <c r="AU40" s="130">
        <v>4</v>
      </c>
      <c r="AV40" s="130"/>
      <c r="AW40" s="132"/>
      <c r="AX40" s="129"/>
      <c r="AY40" s="130"/>
      <c r="AZ40" s="132">
        <v>7</v>
      </c>
      <c r="BB40" s="139"/>
      <c r="BC40" s="139"/>
      <c r="BD40" s="139"/>
      <c r="BE40" s="139"/>
    </row>
    <row r="41" spans="1:57" s="138" customFormat="1" ht="19.5" customHeight="1">
      <c r="A41" s="72" t="s">
        <v>70</v>
      </c>
      <c r="B41" s="129">
        <v>16</v>
      </c>
      <c r="C41" s="130">
        <v>5</v>
      </c>
      <c r="D41" s="130"/>
      <c r="E41" s="130">
        <v>5</v>
      </c>
      <c r="F41" s="130"/>
      <c r="G41" s="130">
        <v>8</v>
      </c>
      <c r="H41" s="130"/>
      <c r="I41" s="130">
        <v>1</v>
      </c>
      <c r="J41" s="130">
        <v>1</v>
      </c>
      <c r="K41" s="130">
        <v>2</v>
      </c>
      <c r="L41" s="131">
        <v>475</v>
      </c>
      <c r="M41" s="75">
        <v>585</v>
      </c>
      <c r="N41" s="130">
        <v>19</v>
      </c>
      <c r="O41" s="130">
        <v>494</v>
      </c>
      <c r="P41" s="132"/>
      <c r="Q41" s="129"/>
      <c r="R41" s="130"/>
      <c r="S41" s="130"/>
      <c r="T41" s="130"/>
      <c r="U41" s="130"/>
      <c r="V41" s="130">
        <v>0</v>
      </c>
      <c r="W41" s="130">
        <v>6</v>
      </c>
      <c r="X41" s="132">
        <v>52</v>
      </c>
      <c r="Y41" s="133"/>
      <c r="Z41" s="129">
        <v>41</v>
      </c>
      <c r="AA41" s="73">
        <f t="shared" si="3"/>
        <v>0.0863157894736842</v>
      </c>
      <c r="AB41" s="130">
        <v>5</v>
      </c>
      <c r="AC41" s="74">
        <f t="shared" si="1"/>
        <v>0.8333333333333334</v>
      </c>
      <c r="AD41" s="130"/>
      <c r="AE41" s="130">
        <v>3</v>
      </c>
      <c r="AF41" s="134">
        <f t="shared" si="2"/>
        <v>0.631578947368421</v>
      </c>
      <c r="AG41" s="130"/>
      <c r="AH41" s="132">
        <v>800</v>
      </c>
      <c r="AI41" s="135"/>
      <c r="AJ41" s="130"/>
      <c r="AK41" s="136"/>
      <c r="AL41" s="130"/>
      <c r="AM41" s="137"/>
      <c r="AN41" s="76">
        <v>4</v>
      </c>
      <c r="AO41" s="130"/>
      <c r="AP41" s="130"/>
      <c r="AQ41" s="130"/>
      <c r="AR41" s="130">
        <v>3</v>
      </c>
      <c r="AS41" s="130">
        <v>1</v>
      </c>
      <c r="AT41" s="130"/>
      <c r="AU41" s="130"/>
      <c r="AV41" s="130"/>
      <c r="AW41" s="132"/>
      <c r="AX41" s="129"/>
      <c r="AY41" s="130"/>
      <c r="AZ41" s="132">
        <v>4</v>
      </c>
      <c r="BB41" s="139"/>
      <c r="BC41" s="139"/>
      <c r="BD41" s="139"/>
      <c r="BE41" s="139"/>
    </row>
    <row r="42" spans="1:57" s="138" customFormat="1" ht="19.5" customHeight="1">
      <c r="A42" s="72" t="s">
        <v>71</v>
      </c>
      <c r="B42" s="161">
        <v>23</v>
      </c>
      <c r="C42" s="162">
        <v>1</v>
      </c>
      <c r="D42" s="162"/>
      <c r="E42" s="162">
        <v>1</v>
      </c>
      <c r="F42" s="162"/>
      <c r="G42" s="162">
        <v>17</v>
      </c>
      <c r="H42" s="162"/>
      <c r="I42" s="162"/>
      <c r="J42" s="162">
        <v>1</v>
      </c>
      <c r="K42" s="162">
        <v>5</v>
      </c>
      <c r="L42" s="163">
        <v>796</v>
      </c>
      <c r="M42" s="75">
        <v>951</v>
      </c>
      <c r="N42" s="162">
        <v>88</v>
      </c>
      <c r="O42" s="162">
        <v>862</v>
      </c>
      <c r="P42" s="164"/>
      <c r="Q42" s="161"/>
      <c r="R42" s="162"/>
      <c r="S42" s="162"/>
      <c r="T42" s="162"/>
      <c r="U42" s="162"/>
      <c r="V42" s="162">
        <v>0</v>
      </c>
      <c r="W42" s="162">
        <v>12</v>
      </c>
      <c r="X42" s="164">
        <v>55</v>
      </c>
      <c r="Y42" s="165"/>
      <c r="Z42" s="161">
        <v>21</v>
      </c>
      <c r="AA42" s="73">
        <f t="shared" si="3"/>
        <v>0.026381909547738693</v>
      </c>
      <c r="AB42" s="162">
        <v>2</v>
      </c>
      <c r="AC42" s="74">
        <f t="shared" si="1"/>
        <v>0.16666666666666666</v>
      </c>
      <c r="AD42" s="162"/>
      <c r="AE42" s="162">
        <v>5</v>
      </c>
      <c r="AF42" s="166">
        <f t="shared" si="2"/>
        <v>0.628140703517588</v>
      </c>
      <c r="AG42" s="162"/>
      <c r="AH42" s="164">
        <v>2500</v>
      </c>
      <c r="AI42" s="167"/>
      <c r="AJ42" s="162"/>
      <c r="AK42" s="168"/>
      <c r="AL42" s="162"/>
      <c r="AM42" s="169"/>
      <c r="AN42" s="76">
        <v>10</v>
      </c>
      <c r="AO42" s="162">
        <v>1</v>
      </c>
      <c r="AP42" s="162"/>
      <c r="AQ42" s="162"/>
      <c r="AR42" s="162">
        <v>8</v>
      </c>
      <c r="AS42" s="162">
        <v>1</v>
      </c>
      <c r="AT42" s="162">
        <v>8</v>
      </c>
      <c r="AU42" s="162">
        <v>2</v>
      </c>
      <c r="AV42" s="162"/>
      <c r="AW42" s="164"/>
      <c r="AX42" s="161"/>
      <c r="AY42" s="162">
        <v>0</v>
      </c>
      <c r="AZ42" s="164">
        <v>10</v>
      </c>
      <c r="BB42" s="139"/>
      <c r="BC42" s="139"/>
      <c r="BD42" s="139"/>
      <c r="BE42" s="139"/>
    </row>
    <row r="43" spans="1:57" s="138" customFormat="1" ht="19.5" customHeight="1">
      <c r="A43" s="72" t="s">
        <v>72</v>
      </c>
      <c r="B43" s="129">
        <v>30</v>
      </c>
      <c r="C43" s="130">
        <v>4</v>
      </c>
      <c r="D43" s="130"/>
      <c r="E43" s="130">
        <v>4</v>
      </c>
      <c r="F43" s="130"/>
      <c r="G43" s="130">
        <v>24</v>
      </c>
      <c r="H43" s="130"/>
      <c r="I43" s="130"/>
      <c r="J43" s="130"/>
      <c r="K43" s="130">
        <v>14</v>
      </c>
      <c r="L43" s="131">
        <v>972</v>
      </c>
      <c r="M43" s="75">
        <v>1092</v>
      </c>
      <c r="N43" s="130">
        <v>47</v>
      </c>
      <c r="O43" s="130">
        <v>1045</v>
      </c>
      <c r="P43" s="132"/>
      <c r="Q43" s="129"/>
      <c r="R43" s="130"/>
      <c r="S43" s="130"/>
      <c r="T43" s="130"/>
      <c r="U43" s="130"/>
      <c r="V43" s="130">
        <v>0</v>
      </c>
      <c r="W43" s="130">
        <v>14</v>
      </c>
      <c r="X43" s="132">
        <v>76</v>
      </c>
      <c r="Y43" s="133"/>
      <c r="Z43" s="129">
        <v>48</v>
      </c>
      <c r="AA43" s="73">
        <f t="shared" si="3"/>
        <v>0.04938271604938271</v>
      </c>
      <c r="AB43" s="130">
        <v>7</v>
      </c>
      <c r="AC43" s="74">
        <f t="shared" si="1"/>
        <v>0.5</v>
      </c>
      <c r="AD43" s="130"/>
      <c r="AE43" s="130">
        <v>3</v>
      </c>
      <c r="AF43" s="134">
        <f t="shared" si="2"/>
        <v>0.30864197530864196</v>
      </c>
      <c r="AG43" s="130"/>
      <c r="AH43" s="132">
        <v>700</v>
      </c>
      <c r="AI43" s="135"/>
      <c r="AJ43" s="130"/>
      <c r="AK43" s="136"/>
      <c r="AL43" s="130"/>
      <c r="AM43" s="137"/>
      <c r="AN43" s="76">
        <v>3</v>
      </c>
      <c r="AO43" s="130"/>
      <c r="AP43" s="130"/>
      <c r="AQ43" s="130"/>
      <c r="AR43" s="130">
        <v>3</v>
      </c>
      <c r="AS43" s="130"/>
      <c r="AT43" s="130">
        <v>3</v>
      </c>
      <c r="AU43" s="130">
        <v>1</v>
      </c>
      <c r="AV43" s="130">
        <v>1</v>
      </c>
      <c r="AW43" s="132"/>
      <c r="AX43" s="129">
        <v>2</v>
      </c>
      <c r="AY43" s="130"/>
      <c r="AZ43" s="132"/>
      <c r="BB43" s="139"/>
      <c r="BC43" s="139"/>
      <c r="BD43" s="139"/>
      <c r="BE43" s="139"/>
    </row>
    <row r="44" spans="1:57" s="140" customFormat="1" ht="19.5" customHeight="1">
      <c r="A44" s="72" t="s">
        <v>73</v>
      </c>
      <c r="B44" s="129">
        <v>42</v>
      </c>
      <c r="C44" s="130">
        <v>3</v>
      </c>
      <c r="D44" s="130"/>
      <c r="E44" s="130"/>
      <c r="F44" s="130"/>
      <c r="G44" s="130">
        <v>12</v>
      </c>
      <c r="H44" s="130"/>
      <c r="I44" s="130"/>
      <c r="J44" s="130">
        <v>2</v>
      </c>
      <c r="K44" s="130"/>
      <c r="L44" s="131">
        <v>1099</v>
      </c>
      <c r="M44" s="75">
        <v>1192</v>
      </c>
      <c r="N44" s="130">
        <v>173</v>
      </c>
      <c r="O44" s="130">
        <v>1019</v>
      </c>
      <c r="P44" s="132"/>
      <c r="Q44" s="129"/>
      <c r="R44" s="130"/>
      <c r="S44" s="130"/>
      <c r="T44" s="130"/>
      <c r="U44" s="130"/>
      <c r="V44" s="130">
        <v>0</v>
      </c>
      <c r="W44" s="130">
        <v>9</v>
      </c>
      <c r="X44" s="132">
        <v>93</v>
      </c>
      <c r="Y44" s="133"/>
      <c r="Z44" s="129">
        <v>33</v>
      </c>
      <c r="AA44" s="73">
        <f t="shared" si="3"/>
        <v>0.03002729754322111</v>
      </c>
      <c r="AB44" s="130">
        <v>9</v>
      </c>
      <c r="AC44" s="74">
        <f>AB44/W44</f>
        <v>1</v>
      </c>
      <c r="AD44" s="130"/>
      <c r="AE44" s="130">
        <v>1</v>
      </c>
      <c r="AF44" s="134">
        <f>AE44/L44*100</f>
        <v>0.09099181073703368</v>
      </c>
      <c r="AG44" s="130"/>
      <c r="AH44" s="132">
        <v>100</v>
      </c>
      <c r="AI44" s="135"/>
      <c r="AJ44" s="130"/>
      <c r="AK44" s="136">
        <v>1</v>
      </c>
      <c r="AL44" s="130"/>
      <c r="AM44" s="137"/>
      <c r="AN44" s="76">
        <v>4</v>
      </c>
      <c r="AO44" s="130">
        <v>1</v>
      </c>
      <c r="AP44" s="130"/>
      <c r="AQ44" s="130"/>
      <c r="AR44" s="130">
        <v>3</v>
      </c>
      <c r="AS44" s="130"/>
      <c r="AT44" s="130"/>
      <c r="AU44" s="130"/>
      <c r="AV44" s="130"/>
      <c r="AW44" s="132"/>
      <c r="AX44" s="129">
        <v>1</v>
      </c>
      <c r="AY44" s="130">
        <v>1</v>
      </c>
      <c r="AZ44" s="132">
        <v>4</v>
      </c>
      <c r="BA44" s="138"/>
      <c r="BB44" s="139"/>
      <c r="BC44" s="139"/>
      <c r="BD44" s="141"/>
      <c r="BE44" s="141"/>
    </row>
    <row r="45" spans="1:57" s="142" customFormat="1" ht="19.5" customHeight="1">
      <c r="A45" s="72" t="s">
        <v>74</v>
      </c>
      <c r="B45" s="161">
        <v>16</v>
      </c>
      <c r="C45" s="162">
        <v>4</v>
      </c>
      <c r="D45" s="162"/>
      <c r="E45" s="162">
        <v>3</v>
      </c>
      <c r="F45" s="162"/>
      <c r="G45" s="162">
        <v>13</v>
      </c>
      <c r="H45" s="162"/>
      <c r="I45" s="162"/>
      <c r="J45" s="162"/>
      <c r="K45" s="162">
        <v>12</v>
      </c>
      <c r="L45" s="163">
        <v>711</v>
      </c>
      <c r="M45" s="75">
        <v>699</v>
      </c>
      <c r="N45" s="162">
        <v>35</v>
      </c>
      <c r="O45" s="162">
        <v>664</v>
      </c>
      <c r="P45" s="164"/>
      <c r="Q45" s="161"/>
      <c r="R45" s="162"/>
      <c r="S45" s="162"/>
      <c r="T45" s="162"/>
      <c r="U45" s="162"/>
      <c r="V45" s="162">
        <v>0</v>
      </c>
      <c r="W45" s="162">
        <v>8</v>
      </c>
      <c r="X45" s="164">
        <v>35</v>
      </c>
      <c r="Y45" s="165"/>
      <c r="Z45" s="161">
        <v>75</v>
      </c>
      <c r="AA45" s="73">
        <f t="shared" si="3"/>
        <v>0.10548523206751055</v>
      </c>
      <c r="AB45" s="162">
        <v>9</v>
      </c>
      <c r="AC45" s="74">
        <f t="shared" si="1"/>
        <v>1.125</v>
      </c>
      <c r="AD45" s="162"/>
      <c r="AE45" s="162">
        <v>4</v>
      </c>
      <c r="AF45" s="166">
        <f t="shared" si="2"/>
        <v>0.5625879043600562</v>
      </c>
      <c r="AG45" s="162"/>
      <c r="AH45" s="164">
        <v>800</v>
      </c>
      <c r="AI45" s="167"/>
      <c r="AJ45" s="162"/>
      <c r="AK45" s="168"/>
      <c r="AL45" s="162"/>
      <c r="AM45" s="169"/>
      <c r="AN45" s="76"/>
      <c r="AO45" s="162"/>
      <c r="AP45" s="162"/>
      <c r="AQ45" s="162"/>
      <c r="AR45" s="162"/>
      <c r="AS45" s="162"/>
      <c r="AT45" s="162"/>
      <c r="AU45" s="162"/>
      <c r="AV45" s="162"/>
      <c r="AW45" s="164"/>
      <c r="AX45" s="161"/>
      <c r="AY45" s="162"/>
      <c r="AZ45" s="164">
        <v>3</v>
      </c>
      <c r="BB45" s="143"/>
      <c r="BC45" s="143"/>
      <c r="BD45" s="143"/>
      <c r="BE45" s="143"/>
    </row>
    <row r="46" spans="1:57" s="138" customFormat="1" ht="19.5" customHeight="1">
      <c r="A46" s="72" t="s">
        <v>45</v>
      </c>
      <c r="B46" s="129">
        <v>27</v>
      </c>
      <c r="C46" s="130">
        <v>5</v>
      </c>
      <c r="D46" s="130"/>
      <c r="E46" s="130"/>
      <c r="F46" s="130"/>
      <c r="G46" s="130">
        <v>9</v>
      </c>
      <c r="H46" s="130"/>
      <c r="I46" s="130"/>
      <c r="J46" s="130"/>
      <c r="K46" s="130">
        <v>15</v>
      </c>
      <c r="L46" s="131">
        <v>601</v>
      </c>
      <c r="M46" s="75">
        <v>649</v>
      </c>
      <c r="N46" s="130">
        <v>38</v>
      </c>
      <c r="O46" s="130">
        <v>611</v>
      </c>
      <c r="P46" s="132"/>
      <c r="Q46" s="129"/>
      <c r="R46" s="130"/>
      <c r="S46" s="130"/>
      <c r="T46" s="130"/>
      <c r="U46" s="130"/>
      <c r="V46" s="130">
        <v>0</v>
      </c>
      <c r="W46" s="130">
        <v>8</v>
      </c>
      <c r="X46" s="132">
        <v>46</v>
      </c>
      <c r="Y46" s="133"/>
      <c r="Z46" s="129">
        <v>223</v>
      </c>
      <c r="AA46" s="73">
        <f t="shared" si="3"/>
        <v>0.37104825291181365</v>
      </c>
      <c r="AB46" s="130">
        <v>7</v>
      </c>
      <c r="AC46" s="74">
        <f t="shared" si="1"/>
        <v>0.875</v>
      </c>
      <c r="AD46" s="130"/>
      <c r="AE46" s="130">
        <v>10</v>
      </c>
      <c r="AF46" s="134">
        <f t="shared" si="2"/>
        <v>1.6638935108153077</v>
      </c>
      <c r="AG46" s="130"/>
      <c r="AH46" s="132">
        <v>800</v>
      </c>
      <c r="AI46" s="135"/>
      <c r="AJ46" s="130"/>
      <c r="AK46" s="136"/>
      <c r="AL46" s="130"/>
      <c r="AM46" s="137"/>
      <c r="AN46" s="76">
        <v>5</v>
      </c>
      <c r="AO46" s="130"/>
      <c r="AP46" s="130"/>
      <c r="AQ46" s="130"/>
      <c r="AR46" s="130">
        <v>4</v>
      </c>
      <c r="AS46" s="130">
        <v>1</v>
      </c>
      <c r="AT46" s="130"/>
      <c r="AU46" s="130"/>
      <c r="AV46" s="130"/>
      <c r="AW46" s="132"/>
      <c r="AX46" s="129">
        <v>3</v>
      </c>
      <c r="AY46" s="130"/>
      <c r="AZ46" s="132">
        <v>2</v>
      </c>
      <c r="BB46" s="139"/>
      <c r="BC46" s="139"/>
      <c r="BD46" s="139"/>
      <c r="BE46" s="139"/>
    </row>
    <row r="47" spans="1:57" s="138" customFormat="1" ht="19.5" customHeight="1">
      <c r="A47" s="72" t="s">
        <v>75</v>
      </c>
      <c r="B47" s="129">
        <v>42</v>
      </c>
      <c r="C47" s="130">
        <v>15</v>
      </c>
      <c r="D47" s="130"/>
      <c r="E47" s="130">
        <v>6</v>
      </c>
      <c r="F47" s="130"/>
      <c r="G47" s="130">
        <v>15</v>
      </c>
      <c r="H47" s="130"/>
      <c r="I47" s="130"/>
      <c r="J47" s="130"/>
      <c r="K47" s="130">
        <v>11</v>
      </c>
      <c r="L47" s="131">
        <v>988</v>
      </c>
      <c r="M47" s="75">
        <v>1169</v>
      </c>
      <c r="N47" s="130">
        <v>78</v>
      </c>
      <c r="O47" s="130">
        <v>1091</v>
      </c>
      <c r="P47" s="132"/>
      <c r="Q47" s="129"/>
      <c r="R47" s="130"/>
      <c r="S47" s="130"/>
      <c r="T47" s="130"/>
      <c r="U47" s="130"/>
      <c r="V47" s="130">
        <v>0</v>
      </c>
      <c r="W47" s="130">
        <v>15</v>
      </c>
      <c r="X47" s="132">
        <v>127</v>
      </c>
      <c r="Y47" s="133"/>
      <c r="Z47" s="129">
        <v>228</v>
      </c>
      <c r="AA47" s="73">
        <f t="shared" si="3"/>
        <v>0.23076923076923078</v>
      </c>
      <c r="AB47" s="130">
        <v>12</v>
      </c>
      <c r="AC47" s="74">
        <f t="shared" si="1"/>
        <v>0.8</v>
      </c>
      <c r="AD47" s="130"/>
      <c r="AE47" s="130">
        <v>4</v>
      </c>
      <c r="AF47" s="134">
        <f t="shared" si="2"/>
        <v>0.4048582995951417</v>
      </c>
      <c r="AG47" s="130"/>
      <c r="AH47" s="132">
        <v>1800</v>
      </c>
      <c r="AI47" s="135"/>
      <c r="AJ47" s="130"/>
      <c r="AK47" s="136"/>
      <c r="AL47" s="130"/>
      <c r="AM47" s="137"/>
      <c r="AN47" s="76"/>
      <c r="AO47" s="130"/>
      <c r="AP47" s="130"/>
      <c r="AQ47" s="130"/>
      <c r="AR47" s="130"/>
      <c r="AS47" s="130"/>
      <c r="AT47" s="130"/>
      <c r="AU47" s="130"/>
      <c r="AV47" s="130"/>
      <c r="AW47" s="132"/>
      <c r="AX47" s="129"/>
      <c r="AY47" s="130"/>
      <c r="AZ47" s="132">
        <v>10</v>
      </c>
      <c r="BB47" s="139"/>
      <c r="BC47" s="139"/>
      <c r="BD47" s="139"/>
      <c r="BE47" s="139"/>
    </row>
    <row r="48" spans="1:57" s="138" customFormat="1" ht="19.5" customHeight="1">
      <c r="A48" s="72" t="s">
        <v>76</v>
      </c>
      <c r="B48" s="129">
        <v>13</v>
      </c>
      <c r="C48" s="130">
        <v>2</v>
      </c>
      <c r="D48" s="130"/>
      <c r="E48" s="130"/>
      <c r="F48" s="130"/>
      <c r="G48" s="130">
        <v>3</v>
      </c>
      <c r="H48" s="130"/>
      <c r="I48" s="130"/>
      <c r="J48" s="130"/>
      <c r="K48" s="130">
        <v>1</v>
      </c>
      <c r="L48" s="131">
        <v>310</v>
      </c>
      <c r="M48" s="75">
        <v>357</v>
      </c>
      <c r="N48" s="130">
        <v>22</v>
      </c>
      <c r="O48" s="130">
        <v>335</v>
      </c>
      <c r="P48" s="132"/>
      <c r="Q48" s="129"/>
      <c r="R48" s="130"/>
      <c r="S48" s="130"/>
      <c r="T48" s="130"/>
      <c r="U48" s="130"/>
      <c r="V48" s="130">
        <v>0</v>
      </c>
      <c r="W48" s="130">
        <v>9</v>
      </c>
      <c r="X48" s="132">
        <v>26</v>
      </c>
      <c r="Y48" s="133"/>
      <c r="Z48" s="129">
        <v>4</v>
      </c>
      <c r="AA48" s="73">
        <f t="shared" si="3"/>
        <v>0.012903225806451613</v>
      </c>
      <c r="AB48" s="130"/>
      <c r="AC48" s="74">
        <f t="shared" si="1"/>
        <v>0</v>
      </c>
      <c r="AD48" s="130"/>
      <c r="AE48" s="130">
        <v>1</v>
      </c>
      <c r="AF48" s="134">
        <f t="shared" si="2"/>
        <v>0.3225806451612903</v>
      </c>
      <c r="AG48" s="130"/>
      <c r="AH48" s="132">
        <v>200</v>
      </c>
      <c r="AI48" s="135"/>
      <c r="AJ48" s="130"/>
      <c r="AK48" s="136"/>
      <c r="AL48" s="130"/>
      <c r="AM48" s="137"/>
      <c r="AN48" s="76">
        <v>1</v>
      </c>
      <c r="AO48" s="130"/>
      <c r="AP48" s="130"/>
      <c r="AQ48" s="130"/>
      <c r="AR48" s="130">
        <v>1</v>
      </c>
      <c r="AS48" s="130"/>
      <c r="AT48" s="130"/>
      <c r="AU48" s="130"/>
      <c r="AV48" s="130"/>
      <c r="AW48" s="132"/>
      <c r="AX48" s="129"/>
      <c r="AY48" s="130"/>
      <c r="AZ48" s="187">
        <v>3</v>
      </c>
      <c r="BB48" s="139"/>
      <c r="BC48" s="139"/>
      <c r="BD48" s="139"/>
      <c r="BE48" s="139"/>
    </row>
    <row r="49" spans="1:57" s="83" customFormat="1" ht="19.5" customHeight="1" thickBot="1">
      <c r="A49" s="19" t="s">
        <v>35</v>
      </c>
      <c r="B49" s="20"/>
      <c r="C49" s="21"/>
      <c r="D49" s="21"/>
      <c r="E49" s="21"/>
      <c r="F49" s="21"/>
      <c r="G49" s="21"/>
      <c r="H49" s="21"/>
      <c r="I49" s="21"/>
      <c r="J49" s="21"/>
      <c r="K49" s="21">
        <v>0</v>
      </c>
      <c r="L49" s="77">
        <v>0</v>
      </c>
      <c r="M49" s="75">
        <f>SUM(N49:P49)</f>
        <v>0</v>
      </c>
      <c r="N49" s="21">
        <v>0</v>
      </c>
      <c r="O49" s="21">
        <v>0</v>
      </c>
      <c r="P49" s="23"/>
      <c r="Q49" s="20"/>
      <c r="R49" s="21"/>
      <c r="S49" s="21"/>
      <c r="T49" s="21"/>
      <c r="U49" s="21"/>
      <c r="V49" s="21">
        <v>0</v>
      </c>
      <c r="W49" s="21">
        <v>11</v>
      </c>
      <c r="X49" s="23">
        <v>348</v>
      </c>
      <c r="Y49" s="78"/>
      <c r="Z49" s="20"/>
      <c r="AA49" s="79">
        <f>Z49/41</f>
        <v>0</v>
      </c>
      <c r="AB49" s="21"/>
      <c r="AC49" s="80">
        <f>AB49/41</f>
        <v>0</v>
      </c>
      <c r="AD49" s="21"/>
      <c r="AE49" s="21"/>
      <c r="AF49" s="107"/>
      <c r="AG49" s="21"/>
      <c r="AH49" s="23"/>
      <c r="AI49" s="81"/>
      <c r="AJ49" s="21"/>
      <c r="AK49" s="99"/>
      <c r="AL49" s="21"/>
      <c r="AM49" s="22"/>
      <c r="AN49" s="82"/>
      <c r="AO49" s="21"/>
      <c r="AP49" s="21"/>
      <c r="AQ49" s="21"/>
      <c r="AR49" s="21"/>
      <c r="AS49" s="21"/>
      <c r="AT49" s="21"/>
      <c r="AU49" s="21"/>
      <c r="AV49" s="21"/>
      <c r="AW49" s="23"/>
      <c r="AX49" s="24"/>
      <c r="AY49" s="25"/>
      <c r="AZ49" s="26"/>
      <c r="BB49" s="84"/>
      <c r="BC49" s="84"/>
      <c r="BD49" s="84"/>
      <c r="BE49" s="84"/>
    </row>
    <row r="50" spans="1:52" s="87" customFormat="1" ht="21" customHeight="1" thickBot="1">
      <c r="A50" s="27" t="s">
        <v>86</v>
      </c>
      <c r="B50" s="28">
        <v>515</v>
      </c>
      <c r="C50" s="70">
        <f>C59</f>
        <v>171.66666666666666</v>
      </c>
      <c r="D50" s="29"/>
      <c r="E50" s="29">
        <v>17</v>
      </c>
      <c r="F50" s="29">
        <v>124</v>
      </c>
      <c r="G50" s="70">
        <v>165</v>
      </c>
      <c r="H50" s="29"/>
      <c r="I50" s="29"/>
      <c r="J50" s="29"/>
      <c r="K50" s="29">
        <v>141</v>
      </c>
      <c r="L50" s="85">
        <v>15437</v>
      </c>
      <c r="M50" s="86">
        <v>14431</v>
      </c>
      <c r="N50" s="29"/>
      <c r="O50" s="29"/>
      <c r="P50" s="31">
        <v>15437</v>
      </c>
      <c r="Q50" s="28"/>
      <c r="R50" s="29"/>
      <c r="S50" s="29"/>
      <c r="T50" s="29"/>
      <c r="U50" s="29"/>
      <c r="V50" s="29">
        <v>0</v>
      </c>
      <c r="W50" s="29">
        <v>10</v>
      </c>
      <c r="X50" s="31">
        <v>810</v>
      </c>
      <c r="Y50" s="32"/>
      <c r="Z50" s="28"/>
      <c r="AA50" s="33"/>
      <c r="AB50" s="29"/>
      <c r="AC50" s="34"/>
      <c r="AD50" s="29"/>
      <c r="AE50" s="29"/>
      <c r="AF50" s="108">
        <f t="shared" si="2"/>
        <v>0</v>
      </c>
      <c r="AG50" s="29"/>
      <c r="AH50" s="31"/>
      <c r="AI50" s="35">
        <v>9</v>
      </c>
      <c r="AJ50" s="29">
        <v>12</v>
      </c>
      <c r="AK50" s="100"/>
      <c r="AL50" s="36"/>
      <c r="AM50" s="30"/>
      <c r="AN50" s="28"/>
      <c r="AO50" s="29"/>
      <c r="AP50" s="29"/>
      <c r="AQ50" s="29"/>
      <c r="AR50" s="29"/>
      <c r="AS50" s="29"/>
      <c r="AT50" s="29"/>
      <c r="AU50" s="29"/>
      <c r="AV50" s="29"/>
      <c r="AW50" s="31"/>
      <c r="AX50" s="35">
        <v>6</v>
      </c>
      <c r="AY50" s="29"/>
      <c r="AZ50" s="37"/>
    </row>
    <row r="51" spans="1:52" s="83" customFormat="1" ht="24.75" customHeight="1" thickBot="1">
      <c r="A51" s="38" t="s">
        <v>39</v>
      </c>
      <c r="B51" s="39">
        <f aca="true" t="shared" si="4" ref="B51:G51">SUM(B6:B50)</f>
        <v>1798</v>
      </c>
      <c r="C51" s="40">
        <f t="shared" si="4"/>
        <v>456.66666666666663</v>
      </c>
      <c r="D51" s="40">
        <f t="shared" si="4"/>
        <v>8</v>
      </c>
      <c r="E51" s="40">
        <f t="shared" si="4"/>
        <v>179</v>
      </c>
      <c r="F51" s="40">
        <f t="shared" si="4"/>
        <v>124</v>
      </c>
      <c r="G51" s="40">
        <f t="shared" si="4"/>
        <v>784</v>
      </c>
      <c r="H51" s="40">
        <f>SUM(H6:H50)</f>
        <v>0</v>
      </c>
      <c r="I51" s="40">
        <f aca="true" t="shared" si="5" ref="I51:Z51">SUM(I6:I50)</f>
        <v>2</v>
      </c>
      <c r="J51" s="40">
        <f t="shared" si="5"/>
        <v>62</v>
      </c>
      <c r="K51" s="40">
        <f t="shared" si="5"/>
        <v>1788</v>
      </c>
      <c r="L51" s="88">
        <v>52546</v>
      </c>
      <c r="M51" s="89">
        <f t="shared" si="5"/>
        <v>60207</v>
      </c>
      <c r="N51" s="34">
        <f t="shared" si="5"/>
        <v>6002</v>
      </c>
      <c r="O51" s="34">
        <f t="shared" si="5"/>
        <v>39983</v>
      </c>
      <c r="P51" s="42">
        <f t="shared" si="5"/>
        <v>15437</v>
      </c>
      <c r="Q51" s="39">
        <f t="shared" si="5"/>
        <v>0</v>
      </c>
      <c r="R51" s="40">
        <f t="shared" si="5"/>
        <v>0</v>
      </c>
      <c r="S51" s="40">
        <f t="shared" si="5"/>
        <v>0</v>
      </c>
      <c r="T51" s="40">
        <f t="shared" si="5"/>
        <v>0</v>
      </c>
      <c r="U51" s="40">
        <f t="shared" si="5"/>
        <v>0</v>
      </c>
      <c r="V51" s="40">
        <f t="shared" si="5"/>
        <v>0</v>
      </c>
      <c r="W51" s="40">
        <f t="shared" si="5"/>
        <v>455</v>
      </c>
      <c r="X51" s="43">
        <f t="shared" si="5"/>
        <v>4874</v>
      </c>
      <c r="Y51" s="44">
        <f t="shared" si="5"/>
        <v>0</v>
      </c>
      <c r="Z51" s="39">
        <f t="shared" si="5"/>
        <v>5139</v>
      </c>
      <c r="AA51" s="45">
        <f>Z51/L51</f>
        <v>0.09780002283713318</v>
      </c>
      <c r="AB51" s="46">
        <f>SUM(AB6:AB50)</f>
        <v>235</v>
      </c>
      <c r="AC51" s="47">
        <f>AB51/W51</f>
        <v>0.5164835164835165</v>
      </c>
      <c r="AD51" s="40">
        <f aca="true" t="shared" si="6" ref="AD51:AM51">SUM(AD6:AD50)</f>
        <v>1</v>
      </c>
      <c r="AE51" s="40">
        <f t="shared" si="6"/>
        <v>340</v>
      </c>
      <c r="AF51" s="109">
        <f t="shared" si="2"/>
        <v>0.6470521067255357</v>
      </c>
      <c r="AG51" s="40">
        <f t="shared" si="6"/>
        <v>0</v>
      </c>
      <c r="AH51" s="43">
        <f t="shared" si="6"/>
        <v>59050</v>
      </c>
      <c r="AI51" s="48">
        <f t="shared" si="6"/>
        <v>39</v>
      </c>
      <c r="AJ51" s="40">
        <f t="shared" si="6"/>
        <v>42</v>
      </c>
      <c r="AK51" s="101">
        <f t="shared" si="6"/>
        <v>7</v>
      </c>
      <c r="AL51" s="40">
        <f t="shared" si="6"/>
        <v>0</v>
      </c>
      <c r="AM51" s="41">
        <f t="shared" si="6"/>
        <v>3</v>
      </c>
      <c r="AN51" s="39">
        <f>SUM(AO51:AS51)</f>
        <v>137</v>
      </c>
      <c r="AO51" s="40">
        <f aca="true" t="shared" si="7" ref="AO51:AZ51">SUM(AO6:AO50)</f>
        <v>15</v>
      </c>
      <c r="AP51" s="40">
        <f t="shared" si="7"/>
        <v>2</v>
      </c>
      <c r="AQ51" s="40">
        <f t="shared" si="7"/>
        <v>0</v>
      </c>
      <c r="AR51" s="40">
        <f t="shared" si="7"/>
        <v>104</v>
      </c>
      <c r="AS51" s="40">
        <f t="shared" si="7"/>
        <v>16</v>
      </c>
      <c r="AT51" s="40">
        <f t="shared" si="7"/>
        <v>29</v>
      </c>
      <c r="AU51" s="40">
        <f t="shared" si="7"/>
        <v>24</v>
      </c>
      <c r="AV51" s="40">
        <f t="shared" si="7"/>
        <v>4</v>
      </c>
      <c r="AW51" s="43">
        <f t="shared" si="7"/>
        <v>0</v>
      </c>
      <c r="AX51" s="48">
        <f t="shared" si="7"/>
        <v>55</v>
      </c>
      <c r="AY51" s="40">
        <f t="shared" si="7"/>
        <v>7</v>
      </c>
      <c r="AZ51" s="43">
        <f t="shared" si="7"/>
        <v>235</v>
      </c>
    </row>
    <row r="52" spans="1:53" s="91" customFormat="1" ht="19.5" customHeight="1" thickBot="1">
      <c r="A52" s="49"/>
      <c r="B52" s="50"/>
      <c r="C52" s="50"/>
      <c r="D52" s="50"/>
      <c r="E52" s="50"/>
      <c r="F52" s="50"/>
      <c r="G52" s="50"/>
      <c r="H52" s="50"/>
      <c r="I52" s="50"/>
      <c r="J52" s="405" t="s">
        <v>90</v>
      </c>
      <c r="K52" s="405"/>
      <c r="L52" s="405"/>
      <c r="M52" s="51">
        <f>M51+X51</f>
        <v>65081</v>
      </c>
      <c r="N52" s="51"/>
      <c r="O52" s="51"/>
      <c r="P52" s="51"/>
      <c r="Q52" s="50"/>
      <c r="R52" s="50"/>
      <c r="S52" s="50"/>
      <c r="T52" s="50"/>
      <c r="U52" s="50"/>
      <c r="V52" s="50"/>
      <c r="W52" s="50"/>
      <c r="X52" s="50"/>
      <c r="Y52" s="406">
        <f>SUM(Z51:AB51)</f>
        <v>5374.097800022837</v>
      </c>
      <c r="Z52" s="406"/>
      <c r="AA52" s="52"/>
      <c r="AB52" s="53">
        <f>Z51/43</f>
        <v>119.51162790697674</v>
      </c>
      <c r="AC52" s="54"/>
      <c r="AD52" s="55">
        <f>AB51/43</f>
        <v>5.465116279069767</v>
      </c>
      <c r="AE52" s="52">
        <f>SUM(AE51:AG51)</f>
        <v>340.64705210672554</v>
      </c>
      <c r="AF52" s="110"/>
      <c r="AG52" s="55"/>
      <c r="AH52" s="55"/>
      <c r="AI52" s="50"/>
      <c r="AJ52" s="50"/>
      <c r="AK52" s="102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90"/>
    </row>
    <row r="53" spans="1:52" s="83" customFormat="1" ht="16.5" customHeight="1">
      <c r="A53" s="56" t="s">
        <v>92</v>
      </c>
      <c r="B53" s="57">
        <f>B51-B54</f>
        <v>77</v>
      </c>
      <c r="C53" s="71">
        <f aca="true" t="shared" si="8" ref="C53:AZ53">C51-C54</f>
        <v>284.66666666666663</v>
      </c>
      <c r="D53" s="57">
        <f t="shared" si="8"/>
        <v>8</v>
      </c>
      <c r="E53" s="57">
        <f t="shared" si="8"/>
        <v>162</v>
      </c>
      <c r="F53" s="57">
        <f t="shared" si="8"/>
        <v>0</v>
      </c>
      <c r="G53" s="57">
        <f t="shared" si="8"/>
        <v>619</v>
      </c>
      <c r="H53" s="58">
        <f t="shared" si="8"/>
        <v>0</v>
      </c>
      <c r="I53" s="57">
        <f t="shared" si="8"/>
        <v>1</v>
      </c>
      <c r="J53" s="57">
        <f t="shared" si="8"/>
        <v>-7</v>
      </c>
      <c r="K53" s="57">
        <f t="shared" si="8"/>
        <v>-505</v>
      </c>
      <c r="L53" s="92">
        <f t="shared" si="8"/>
        <v>1290</v>
      </c>
      <c r="M53" s="93">
        <f t="shared" si="8"/>
        <v>2749</v>
      </c>
      <c r="N53" s="57">
        <f t="shared" si="8"/>
        <v>-1753</v>
      </c>
      <c r="O53" s="57">
        <f t="shared" si="8"/>
        <v>5420</v>
      </c>
      <c r="P53" s="59">
        <f t="shared" si="8"/>
        <v>298</v>
      </c>
      <c r="Q53" s="60"/>
      <c r="R53" s="57">
        <f t="shared" si="8"/>
        <v>0</v>
      </c>
      <c r="S53" s="57"/>
      <c r="T53" s="57">
        <f t="shared" si="8"/>
        <v>0</v>
      </c>
      <c r="U53" s="57"/>
      <c r="V53" s="57">
        <f t="shared" si="8"/>
        <v>0</v>
      </c>
      <c r="W53" s="57">
        <f t="shared" si="8"/>
        <v>-1</v>
      </c>
      <c r="X53" s="59">
        <f t="shared" si="8"/>
        <v>166</v>
      </c>
      <c r="Y53" s="61">
        <f t="shared" si="8"/>
        <v>-1</v>
      </c>
      <c r="Z53" s="60">
        <f t="shared" si="8"/>
        <v>-2512</v>
      </c>
      <c r="AA53" s="57"/>
      <c r="AB53" s="62">
        <f t="shared" si="8"/>
        <v>-65</v>
      </c>
      <c r="AC53" s="57"/>
      <c r="AD53" s="57">
        <f t="shared" si="8"/>
        <v>-2</v>
      </c>
      <c r="AE53" s="57">
        <f t="shared" si="8"/>
        <v>17</v>
      </c>
      <c r="AF53" s="111">
        <f t="shared" si="2"/>
        <v>1.317829457364341</v>
      </c>
      <c r="AG53" s="57">
        <f t="shared" si="8"/>
        <v>-1</v>
      </c>
      <c r="AH53" s="59">
        <f t="shared" si="8"/>
        <v>2956</v>
      </c>
      <c r="AI53" s="94">
        <f t="shared" si="8"/>
        <v>5</v>
      </c>
      <c r="AJ53" s="57">
        <f t="shared" si="8"/>
        <v>-10</v>
      </c>
      <c r="AK53" s="103">
        <f t="shared" si="8"/>
        <v>4</v>
      </c>
      <c r="AL53" s="57">
        <f t="shared" si="8"/>
        <v>0</v>
      </c>
      <c r="AM53" s="57">
        <f t="shared" si="8"/>
        <v>0</v>
      </c>
      <c r="AN53" s="57">
        <f t="shared" si="8"/>
        <v>-60</v>
      </c>
      <c r="AO53" s="57">
        <f t="shared" si="8"/>
        <v>-1</v>
      </c>
      <c r="AP53" s="57">
        <f t="shared" si="8"/>
        <v>0</v>
      </c>
      <c r="AQ53" s="57">
        <f t="shared" si="8"/>
        <v>0</v>
      </c>
      <c r="AR53" s="57">
        <f t="shared" si="8"/>
        <v>-45</v>
      </c>
      <c r="AS53" s="57">
        <f t="shared" si="8"/>
        <v>-14</v>
      </c>
      <c r="AT53" s="57">
        <f t="shared" si="8"/>
        <v>16</v>
      </c>
      <c r="AU53" s="57">
        <f t="shared" si="8"/>
        <v>-52</v>
      </c>
      <c r="AV53" s="57">
        <f t="shared" si="8"/>
        <v>0</v>
      </c>
      <c r="AW53" s="57">
        <f t="shared" si="8"/>
        <v>-2</v>
      </c>
      <c r="AX53" s="57">
        <f t="shared" si="8"/>
        <v>-4</v>
      </c>
      <c r="AY53" s="57">
        <f t="shared" si="8"/>
        <v>-7</v>
      </c>
      <c r="AZ53" s="59">
        <f t="shared" si="8"/>
        <v>50</v>
      </c>
    </row>
    <row r="54" spans="1:52" s="83" customFormat="1" ht="16.5" customHeight="1" thickBot="1">
      <c r="A54" s="63">
        <v>2011</v>
      </c>
      <c r="B54" s="64">
        <v>1721</v>
      </c>
      <c r="C54" s="64">
        <v>172</v>
      </c>
      <c r="D54" s="64"/>
      <c r="E54" s="64">
        <v>17</v>
      </c>
      <c r="F54" s="64">
        <v>124</v>
      </c>
      <c r="G54" s="64">
        <v>165</v>
      </c>
      <c r="H54" s="64"/>
      <c r="I54" s="64">
        <v>1</v>
      </c>
      <c r="J54" s="64">
        <v>69</v>
      </c>
      <c r="K54" s="64">
        <v>2293</v>
      </c>
      <c r="L54" s="95">
        <v>51256</v>
      </c>
      <c r="M54" s="65">
        <v>57458</v>
      </c>
      <c r="N54" s="64">
        <v>7755</v>
      </c>
      <c r="O54" s="64">
        <v>34563</v>
      </c>
      <c r="P54" s="66">
        <v>15139</v>
      </c>
      <c r="Q54" s="65"/>
      <c r="R54" s="64"/>
      <c r="S54" s="64"/>
      <c r="T54" s="64"/>
      <c r="U54" s="64"/>
      <c r="V54" s="64"/>
      <c r="W54" s="64">
        <v>456</v>
      </c>
      <c r="X54" s="66">
        <v>4708</v>
      </c>
      <c r="Y54" s="67">
        <v>1</v>
      </c>
      <c r="Z54" s="65">
        <v>7651</v>
      </c>
      <c r="AA54" s="68">
        <f>Z54/L54</f>
        <v>0.14927032932729828</v>
      </c>
      <c r="AB54" s="64">
        <v>300</v>
      </c>
      <c r="AC54" s="69">
        <f>AB54/W54</f>
        <v>0.6578947368421053</v>
      </c>
      <c r="AD54" s="64">
        <v>3</v>
      </c>
      <c r="AE54" s="64">
        <v>323</v>
      </c>
      <c r="AF54" s="112">
        <f t="shared" si="2"/>
        <v>0.6301701264242234</v>
      </c>
      <c r="AG54" s="64">
        <v>1</v>
      </c>
      <c r="AH54" s="66">
        <v>56094</v>
      </c>
      <c r="AI54" s="96">
        <v>34</v>
      </c>
      <c r="AJ54" s="64">
        <v>52</v>
      </c>
      <c r="AK54" s="104">
        <v>3</v>
      </c>
      <c r="AL54" s="64"/>
      <c r="AM54" s="64">
        <v>3</v>
      </c>
      <c r="AN54" s="64">
        <v>197</v>
      </c>
      <c r="AO54" s="64">
        <v>16</v>
      </c>
      <c r="AP54" s="64">
        <v>2</v>
      </c>
      <c r="AQ54" s="64"/>
      <c r="AR54" s="64">
        <v>149</v>
      </c>
      <c r="AS54" s="64">
        <v>30</v>
      </c>
      <c r="AT54" s="64">
        <v>13</v>
      </c>
      <c r="AU54" s="64">
        <v>76</v>
      </c>
      <c r="AV54" s="64">
        <v>4</v>
      </c>
      <c r="AW54" s="64">
        <v>2</v>
      </c>
      <c r="AX54" s="64">
        <v>59</v>
      </c>
      <c r="AY54" s="64">
        <v>14</v>
      </c>
      <c r="AZ54" s="66">
        <v>185</v>
      </c>
    </row>
    <row r="55" spans="1:52" s="90" customFormat="1" ht="16.5" customHeight="1">
      <c r="A55" s="114"/>
      <c r="B55" s="115"/>
      <c r="C55" s="116"/>
      <c r="D55" s="115"/>
      <c r="E55" s="115"/>
      <c r="F55" s="115"/>
      <c r="G55" s="116"/>
      <c r="H55" s="115"/>
      <c r="I55" s="115"/>
      <c r="J55" s="115"/>
      <c r="K55" s="115"/>
      <c r="L55" s="115"/>
      <c r="M55" s="115"/>
      <c r="N55" s="115"/>
      <c r="O55" s="115"/>
      <c r="P55" s="117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8"/>
      <c r="AG55" s="115"/>
      <c r="AH55" s="115"/>
      <c r="AI55" s="115"/>
      <c r="AJ55" s="115"/>
      <c r="AK55" s="119"/>
      <c r="AL55" s="115"/>
      <c r="AM55" s="115"/>
      <c r="AN55" s="115"/>
      <c r="AO55" s="115"/>
      <c r="AP55" s="115"/>
      <c r="AQ55" s="115"/>
      <c r="AR55" s="115"/>
      <c r="AS55" s="115"/>
      <c r="AT55" s="115"/>
      <c r="AU55" s="115"/>
      <c r="AV55" s="115"/>
      <c r="AW55" s="115"/>
      <c r="AX55" s="115"/>
      <c r="AY55" s="115"/>
      <c r="AZ55" s="115"/>
    </row>
    <row r="56" spans="1:52" s="83" customFormat="1" ht="16.5" customHeight="1">
      <c r="A56" s="120"/>
      <c r="B56" s="121"/>
      <c r="C56" s="121"/>
      <c r="D56" s="121"/>
      <c r="E56" s="121"/>
      <c r="F56" s="121"/>
      <c r="G56" s="121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3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4"/>
      <c r="AG56" s="121"/>
      <c r="AH56" s="121"/>
      <c r="AI56" s="121"/>
      <c r="AJ56" s="121"/>
      <c r="AK56" s="125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</row>
    <row r="57" spans="1:52" s="83" customFormat="1" ht="16.5" customHeight="1" thickBot="1">
      <c r="A57" s="120"/>
      <c r="B57" s="121"/>
      <c r="C57" s="121"/>
      <c r="D57" s="121"/>
      <c r="E57" s="121"/>
      <c r="F57" s="121"/>
      <c r="G57" s="121"/>
      <c r="H57" s="122">
        <f>D57*E57</f>
        <v>0</v>
      </c>
      <c r="I57" s="122"/>
      <c r="J57" s="122"/>
      <c r="K57" s="122"/>
      <c r="L57" s="122"/>
      <c r="M57" s="122"/>
      <c r="N57" s="122">
        <v>46151</v>
      </c>
      <c r="O57" s="122"/>
      <c r="P57" s="126">
        <v>13427</v>
      </c>
      <c r="Q57" s="123"/>
      <c r="R57" s="123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4"/>
      <c r="AG57" s="121"/>
      <c r="AH57" s="121"/>
      <c r="AI57" s="121"/>
      <c r="AJ57" s="121"/>
      <c r="AK57" s="125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</row>
    <row r="58" spans="1:52" s="83" customFormat="1" ht="16.5" customHeight="1" thickBot="1">
      <c r="A58" s="120"/>
      <c r="B58" s="121"/>
      <c r="C58" s="127">
        <f>B50</f>
        <v>515</v>
      </c>
      <c r="D58" s="121">
        <v>3</v>
      </c>
      <c r="E58" s="128">
        <f>C58/D58</f>
        <v>171.66666666666666</v>
      </c>
      <c r="F58" s="121">
        <f>F50</f>
        <v>124</v>
      </c>
      <c r="G58" s="121">
        <v>198</v>
      </c>
      <c r="H58" s="122">
        <f>F58*G58</f>
        <v>24552</v>
      </c>
      <c r="I58" s="122"/>
      <c r="J58" s="122"/>
      <c r="K58" s="122"/>
      <c r="L58" s="122"/>
      <c r="M58" s="122"/>
      <c r="N58" s="122">
        <v>308</v>
      </c>
      <c r="O58" s="122"/>
      <c r="P58" s="122">
        <v>1.1</v>
      </c>
      <c r="Q58" s="122"/>
      <c r="R58" s="123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4"/>
      <c r="AG58" s="121"/>
      <c r="AH58" s="121"/>
      <c r="AI58" s="121"/>
      <c r="AJ58" s="121"/>
      <c r="AK58" s="125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</row>
    <row r="59" spans="1:52" s="83" customFormat="1" ht="16.5" customHeight="1">
      <c r="A59" s="120"/>
      <c r="B59" s="121"/>
      <c r="C59" s="128">
        <f>E58</f>
        <v>171.66666666666666</v>
      </c>
      <c r="D59" s="121"/>
      <c r="E59" s="121"/>
      <c r="F59" s="121">
        <f>D50</f>
        <v>0</v>
      </c>
      <c r="G59" s="121">
        <v>36</v>
      </c>
      <c r="H59" s="122">
        <f>F59*G59</f>
        <v>0</v>
      </c>
      <c r="I59" s="122"/>
      <c r="J59" s="122"/>
      <c r="K59" s="122"/>
      <c r="L59" s="122"/>
      <c r="M59" s="122"/>
      <c r="N59" s="122">
        <v>2013</v>
      </c>
      <c r="O59" s="122"/>
      <c r="P59" s="122"/>
      <c r="Q59" s="122"/>
      <c r="R59" s="123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4"/>
      <c r="AG59" s="121"/>
      <c r="AH59" s="121"/>
      <c r="AI59" s="121"/>
      <c r="AJ59" s="121"/>
      <c r="AK59" s="125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</row>
    <row r="60" spans="1:52" s="83" customFormat="1" ht="16.5" customHeight="1">
      <c r="A60" s="120"/>
      <c r="B60" s="121"/>
      <c r="C60" s="121"/>
      <c r="D60" s="121"/>
      <c r="E60" s="121"/>
      <c r="F60" s="128">
        <f>G50</f>
        <v>165</v>
      </c>
      <c r="G60" s="121">
        <v>108</v>
      </c>
      <c r="H60" s="122">
        <f>F60*G60</f>
        <v>17820</v>
      </c>
      <c r="I60" s="122"/>
      <c r="J60" s="122"/>
      <c r="K60" s="122"/>
      <c r="L60" s="122"/>
      <c r="M60" s="122"/>
      <c r="N60" s="122">
        <v>1287</v>
      </c>
      <c r="O60" s="122"/>
      <c r="P60" s="122"/>
      <c r="Q60" s="122"/>
      <c r="R60" s="123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4"/>
      <c r="AG60" s="121"/>
      <c r="AH60" s="121"/>
      <c r="AI60" s="121"/>
      <c r="AJ60" s="121"/>
      <c r="AK60" s="125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</row>
    <row r="61" spans="1:52" s="83" customFormat="1" ht="16.5" customHeight="1">
      <c r="A61" s="120"/>
      <c r="B61" s="121"/>
      <c r="C61" s="121"/>
      <c r="D61" s="121"/>
      <c r="E61" s="121"/>
      <c r="F61" s="121">
        <f>E50</f>
        <v>17</v>
      </c>
      <c r="G61" s="121">
        <v>90</v>
      </c>
      <c r="H61" s="122">
        <f>F61*G61</f>
        <v>1530</v>
      </c>
      <c r="I61" s="122"/>
      <c r="J61" s="122"/>
      <c r="K61" s="122"/>
      <c r="L61" s="122"/>
      <c r="M61" s="122"/>
      <c r="N61" s="122">
        <f>SUM(N57:N60)</f>
        <v>49759</v>
      </c>
      <c r="O61" s="122"/>
      <c r="P61" s="122">
        <f>P57*P58</f>
        <v>14769.7</v>
      </c>
      <c r="Q61" s="122"/>
      <c r="R61" s="123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4"/>
      <c r="AG61" s="121"/>
      <c r="AH61" s="121"/>
      <c r="AI61" s="121"/>
      <c r="AJ61" s="121"/>
      <c r="AK61" s="125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</row>
    <row r="62" spans="1:52" s="83" customFormat="1" ht="16.5" customHeight="1">
      <c r="A62" s="120"/>
      <c r="B62" s="121"/>
      <c r="C62" s="128">
        <f>C58-C59</f>
        <v>343.33333333333337</v>
      </c>
      <c r="D62" s="121"/>
      <c r="E62" s="121"/>
      <c r="F62" s="121"/>
      <c r="G62" s="121"/>
      <c r="H62" s="122">
        <f>SUM(H57:H61)</f>
        <v>43902</v>
      </c>
      <c r="I62" s="122"/>
      <c r="J62" s="122"/>
      <c r="K62" s="122"/>
      <c r="L62" s="122"/>
      <c r="M62" s="122"/>
      <c r="N62" s="122">
        <v>789</v>
      </c>
      <c r="O62" s="122"/>
      <c r="P62" s="122"/>
      <c r="Q62" s="122"/>
      <c r="R62" s="123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4"/>
      <c r="AG62" s="121"/>
      <c r="AH62" s="121"/>
      <c r="AI62" s="121"/>
      <c r="AJ62" s="121"/>
      <c r="AK62" s="125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</row>
    <row r="63" spans="1:52" s="83" customFormat="1" ht="16.5" customHeight="1">
      <c r="A63" s="120"/>
      <c r="B63" s="121"/>
      <c r="C63" s="121"/>
      <c r="D63" s="121"/>
      <c r="E63" s="121"/>
      <c r="F63" s="121"/>
      <c r="G63" s="121"/>
      <c r="H63" s="122"/>
      <c r="I63" s="122"/>
      <c r="J63" s="122"/>
      <c r="K63" s="122"/>
      <c r="L63" s="122"/>
      <c r="M63" s="122"/>
      <c r="N63" s="122">
        <f>N61-N62</f>
        <v>48970</v>
      </c>
      <c r="O63" s="122"/>
      <c r="P63" s="122"/>
      <c r="Q63" s="122"/>
      <c r="R63" s="123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4"/>
      <c r="AG63" s="121"/>
      <c r="AH63" s="121"/>
      <c r="AI63" s="121"/>
      <c r="AJ63" s="121"/>
      <c r="AK63" s="125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</row>
    <row r="64" spans="1:52" s="83" customFormat="1" ht="16.5" customHeight="1">
      <c r="A64" s="120"/>
      <c r="B64" s="121"/>
      <c r="C64" s="121"/>
      <c r="D64" s="121"/>
      <c r="E64" s="121"/>
      <c r="F64" s="121"/>
      <c r="G64" s="121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3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4"/>
      <c r="AG64" s="121"/>
      <c r="AH64" s="121"/>
      <c r="AI64" s="121"/>
      <c r="AJ64" s="121"/>
      <c r="AK64" s="125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</row>
    <row r="65" spans="1:52" s="83" customFormat="1" ht="16.5" customHeight="1">
      <c r="A65" s="120"/>
      <c r="B65" s="121"/>
      <c r="C65" s="121"/>
      <c r="D65" s="121"/>
      <c r="E65" s="121"/>
      <c r="F65" s="121"/>
      <c r="G65" s="121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3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4"/>
      <c r="AG65" s="121"/>
      <c r="AH65" s="121"/>
      <c r="AI65" s="121"/>
      <c r="AJ65" s="121"/>
      <c r="AK65" s="125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</row>
    <row r="66" spans="1:52" s="83" customFormat="1" ht="16.5" customHeight="1">
      <c r="A66" s="120"/>
      <c r="B66" s="121"/>
      <c r="C66" s="121"/>
      <c r="D66" s="121"/>
      <c r="E66" s="121"/>
      <c r="F66" s="121"/>
      <c r="G66" s="121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4"/>
      <c r="AG66" s="121"/>
      <c r="AH66" s="121"/>
      <c r="AI66" s="121"/>
      <c r="AJ66" s="121"/>
      <c r="AK66" s="125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</row>
    <row r="67" spans="1:52" s="83" customFormat="1" ht="16.5" customHeight="1">
      <c r="A67" s="120"/>
      <c r="B67" s="121"/>
      <c r="C67" s="121"/>
      <c r="D67" s="121"/>
      <c r="E67" s="121"/>
      <c r="F67" s="121"/>
      <c r="G67" s="121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4"/>
      <c r="AG67" s="121"/>
      <c r="AH67" s="121"/>
      <c r="AI67" s="121"/>
      <c r="AJ67" s="121"/>
      <c r="AK67" s="125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</row>
    <row r="68" spans="1:52" s="83" customFormat="1" ht="16.5" customHeight="1">
      <c r="A68" s="120"/>
      <c r="B68" s="121"/>
      <c r="C68" s="121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4"/>
      <c r="AG68" s="121"/>
      <c r="AH68" s="121"/>
      <c r="AI68" s="121"/>
      <c r="AJ68" s="121"/>
      <c r="AK68" s="125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</row>
    <row r="69" spans="1:52" s="83" customFormat="1" ht="16.5" customHeight="1">
      <c r="A69" s="120"/>
      <c r="B69" s="121"/>
      <c r="C69" s="121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4"/>
      <c r="AG69" s="121"/>
      <c r="AH69" s="121"/>
      <c r="AI69" s="121"/>
      <c r="AJ69" s="121"/>
      <c r="AK69" s="125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</row>
  </sheetData>
  <sheetProtection formatCells="0" formatColumns="0" formatRows="0" insertColumns="0" insertRows="0" insertHyperlinks="0" deleteColumns="0" deleteRows="0" sort="0" autoFilter="0" pivotTables="0"/>
  <mergeCells count="47">
    <mergeCell ref="J52:L52"/>
    <mergeCell ref="Y52:Z52"/>
    <mergeCell ref="N3:P3"/>
    <mergeCell ref="AY2:AY4"/>
    <mergeCell ref="AI2:AI4"/>
    <mergeCell ref="J3:J4"/>
    <mergeCell ref="K3:K4"/>
    <mergeCell ref="AS3:AS4"/>
    <mergeCell ref="AK2:AK4"/>
    <mergeCell ref="Y2:Y4"/>
    <mergeCell ref="B3:B4"/>
    <mergeCell ref="I3:I4"/>
    <mergeCell ref="AJ2:AJ4"/>
    <mergeCell ref="W3:W4"/>
    <mergeCell ref="X3:X4"/>
    <mergeCell ref="U3:U4"/>
    <mergeCell ref="V3:V4"/>
    <mergeCell ref="A1:AZ1"/>
    <mergeCell ref="B2:P2"/>
    <mergeCell ref="Q2:X2"/>
    <mergeCell ref="C3:C4"/>
    <mergeCell ref="D3:F3"/>
    <mergeCell ref="Q3:Q4"/>
    <mergeCell ref="R3:T3"/>
    <mergeCell ref="H3:H4"/>
    <mergeCell ref="AQ3:AQ4"/>
    <mergeCell ref="G3:G4"/>
    <mergeCell ref="AL2:AL4"/>
    <mergeCell ref="AM2:AM4"/>
    <mergeCell ref="AN2:AW2"/>
    <mergeCell ref="AW3:AW4"/>
    <mergeCell ref="AV3:AV4"/>
    <mergeCell ref="AR3:AR4"/>
    <mergeCell ref="AT3:AT4"/>
    <mergeCell ref="AU3:AU4"/>
    <mergeCell ref="AN3:AN4"/>
    <mergeCell ref="AO3:AO4"/>
    <mergeCell ref="AZ2:AZ4"/>
    <mergeCell ref="AX2:AX4"/>
    <mergeCell ref="A2:A4"/>
    <mergeCell ref="Z3:AC3"/>
    <mergeCell ref="L3:L4"/>
    <mergeCell ref="M3:M4"/>
    <mergeCell ref="AE3:AH3"/>
    <mergeCell ref="Z2:AH2"/>
    <mergeCell ref="AD3:AD4"/>
    <mergeCell ref="AP3:AP4"/>
  </mergeCells>
  <printOptions horizontalCentered="1" verticalCentered="1"/>
  <pageMargins left="0.17" right="0.16" top="0.31496062992125984" bottom="0.35433070866141736" header="0.1968503937007874" footer="0.35433070866141736"/>
  <pageSetup fitToWidth="2" horizontalDpi="600" verticalDpi="600" orientation="landscape" pageOrder="overThenDown" paperSize="9" scale="4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E68"/>
  <sheetViews>
    <sheetView showZeros="0" tabSelected="1" view="pageBreakPreview" zoomScaleNormal="40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4" sqref="L4:L5"/>
    </sheetView>
  </sheetViews>
  <sheetFormatPr defaultColWidth="8.796875" defaultRowHeight="16.5" customHeight="1"/>
  <cols>
    <col min="1" max="1" width="18.5" style="120" customWidth="1"/>
    <col min="2" max="2" width="8.09765625" style="121" customWidth="1"/>
    <col min="3" max="3" width="6.59765625" style="121" customWidth="1"/>
    <col min="4" max="4" width="5.59765625" style="121" customWidth="1"/>
    <col min="5" max="5" width="8.19921875" style="121" customWidth="1"/>
    <col min="6" max="6" width="6.3984375" style="121" customWidth="1"/>
    <col min="7" max="7" width="6" style="121" customWidth="1"/>
    <col min="8" max="8" width="8.8984375" style="121" customWidth="1"/>
    <col min="9" max="9" width="5.8984375" style="121" customWidth="1"/>
    <col min="10" max="10" width="5.59765625" style="121" customWidth="1"/>
    <col min="11" max="11" width="7.69921875" style="121" customWidth="1"/>
    <col min="12" max="12" width="7.19921875" style="121" customWidth="1"/>
    <col min="13" max="13" width="8.59765625" style="121" customWidth="1"/>
    <col min="14" max="14" width="6.59765625" style="121" bestFit="1" customWidth="1"/>
    <col min="15" max="15" width="7.69921875" style="121" customWidth="1"/>
    <col min="16" max="16" width="6.19921875" style="121" customWidth="1"/>
    <col min="17" max="17" width="5.59765625" style="121" customWidth="1"/>
    <col min="18" max="18" width="4.09765625" style="121" customWidth="1"/>
    <col min="19" max="19" width="3.09765625" style="121" customWidth="1"/>
    <col min="20" max="20" width="4.5" style="121" customWidth="1"/>
    <col min="21" max="21" width="6.19921875" style="121" customWidth="1"/>
    <col min="22" max="22" width="3.59765625" style="121" customWidth="1"/>
    <col min="23" max="23" width="5" style="121" customWidth="1"/>
    <col min="24" max="25" width="6.5" style="121" customWidth="1"/>
    <col min="26" max="26" width="6.8984375" style="121" customWidth="1"/>
    <col min="27" max="27" width="6.5" style="121" customWidth="1"/>
    <col min="28" max="31" width="5.59765625" style="121" customWidth="1"/>
    <col min="32" max="32" width="5.59765625" style="124" customWidth="1"/>
    <col min="33" max="33" width="5.59765625" style="121" customWidth="1"/>
    <col min="34" max="34" width="7.59765625" style="121" customWidth="1"/>
    <col min="35" max="35" width="5.59765625" style="121" customWidth="1"/>
    <col min="36" max="36" width="6.59765625" style="121" customWidth="1"/>
    <col min="37" max="37" width="5.59765625" style="125" customWidth="1"/>
    <col min="38" max="39" width="5.59765625" style="121" customWidth="1"/>
    <col min="40" max="40" width="5.09765625" style="121" customWidth="1"/>
    <col min="41" max="41" width="6.09765625" style="121" customWidth="1"/>
    <col min="42" max="42" width="3.5" style="121" customWidth="1"/>
    <col min="43" max="43" width="2.59765625" style="121" customWidth="1"/>
    <col min="44" max="44" width="5.3984375" style="121" customWidth="1"/>
    <col min="45" max="45" width="4.3984375" style="121" customWidth="1"/>
    <col min="46" max="46" width="4.8984375" style="121" customWidth="1"/>
    <col min="47" max="47" width="5.69921875" style="121" customWidth="1"/>
    <col min="48" max="48" width="4.5" style="121" customWidth="1"/>
    <col min="49" max="49" width="4.19921875" style="121" customWidth="1"/>
    <col min="50" max="51" width="4.8984375" style="121" customWidth="1"/>
    <col min="52" max="52" width="6" style="121" customWidth="1"/>
    <col min="53" max="53" width="0.8984375" style="83" hidden="1" customWidth="1"/>
    <col min="54" max="16384" width="9" style="83" customWidth="1"/>
  </cols>
  <sheetData>
    <row r="1" spans="1:52" ht="16.5" customHeight="1">
      <c r="A1" s="421"/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421"/>
      <c r="S1" s="421"/>
      <c r="T1" s="421"/>
      <c r="U1" s="421"/>
      <c r="V1" s="421"/>
      <c r="W1" s="421"/>
      <c r="X1" s="421"/>
      <c r="Y1" s="421"/>
      <c r="Z1" s="421"/>
      <c r="AA1" s="421"/>
      <c r="AB1" s="421"/>
      <c r="AC1" s="421"/>
      <c r="AD1" s="421"/>
      <c r="AE1" s="421"/>
      <c r="AF1" s="421"/>
      <c r="AG1" s="421"/>
      <c r="AH1" s="421"/>
      <c r="AI1" s="421"/>
      <c r="AJ1" s="421"/>
      <c r="AK1" s="421"/>
      <c r="AL1" s="421"/>
      <c r="AM1" s="421"/>
      <c r="AN1" s="421"/>
      <c r="AO1" s="421"/>
      <c r="AP1" s="421"/>
      <c r="AQ1" s="421"/>
      <c r="AR1" s="421"/>
      <c r="AS1" s="421"/>
      <c r="AT1" s="421"/>
      <c r="AU1" s="421"/>
      <c r="AV1" s="421"/>
      <c r="AW1" s="421"/>
      <c r="AX1" s="421"/>
      <c r="AY1" s="421"/>
      <c r="AZ1" s="421"/>
    </row>
    <row r="2" spans="1:52" s="252" customFormat="1" ht="22.5" customHeight="1" thickBot="1">
      <c r="A2" s="452" t="s">
        <v>111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452"/>
      <c r="R2" s="452"/>
      <c r="S2" s="452"/>
      <c r="T2" s="452"/>
      <c r="U2" s="452"/>
      <c r="V2" s="452"/>
      <c r="W2" s="452"/>
      <c r="X2" s="452"/>
      <c r="Y2" s="452"/>
      <c r="Z2" s="452"/>
      <c r="AA2" s="452"/>
      <c r="AB2" s="452"/>
      <c r="AC2" s="452"/>
      <c r="AD2" s="452"/>
      <c r="AE2" s="452"/>
      <c r="AF2" s="452"/>
      <c r="AG2" s="452"/>
      <c r="AH2" s="452"/>
      <c r="AI2" s="452"/>
      <c r="AJ2" s="452"/>
      <c r="AK2" s="452"/>
      <c r="AL2" s="452"/>
      <c r="AM2" s="452"/>
      <c r="AN2" s="452"/>
      <c r="AO2" s="452"/>
      <c r="AP2" s="452"/>
      <c r="AQ2" s="452"/>
      <c r="AR2" s="452"/>
      <c r="AS2" s="452"/>
      <c r="AT2" s="452"/>
      <c r="AU2" s="452"/>
      <c r="AV2" s="452"/>
      <c r="AW2" s="452"/>
      <c r="AX2" s="452"/>
      <c r="AY2" s="452"/>
      <c r="AZ2" s="452"/>
    </row>
    <row r="3" spans="1:53" s="254" customFormat="1" ht="31.5" customHeight="1" thickBot="1">
      <c r="A3" s="374" t="s">
        <v>110</v>
      </c>
      <c r="B3" s="453" t="s">
        <v>0</v>
      </c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4"/>
      <c r="O3" s="454"/>
      <c r="P3" s="455"/>
      <c r="Q3" s="447" t="s">
        <v>1</v>
      </c>
      <c r="R3" s="448"/>
      <c r="S3" s="448"/>
      <c r="T3" s="448"/>
      <c r="U3" s="448"/>
      <c r="V3" s="448"/>
      <c r="W3" s="448"/>
      <c r="X3" s="449"/>
      <c r="Y3" s="456" t="s">
        <v>85</v>
      </c>
      <c r="Z3" s="447" t="s">
        <v>2</v>
      </c>
      <c r="AA3" s="459"/>
      <c r="AB3" s="448"/>
      <c r="AC3" s="448"/>
      <c r="AD3" s="448"/>
      <c r="AE3" s="448"/>
      <c r="AF3" s="448"/>
      <c r="AG3" s="448"/>
      <c r="AH3" s="449"/>
      <c r="AI3" s="460" t="s">
        <v>3</v>
      </c>
      <c r="AJ3" s="463" t="s">
        <v>82</v>
      </c>
      <c r="AK3" s="415" t="s">
        <v>81</v>
      </c>
      <c r="AL3" s="415" t="s">
        <v>4</v>
      </c>
      <c r="AM3" s="444" t="s">
        <v>42</v>
      </c>
      <c r="AN3" s="447" t="s">
        <v>5</v>
      </c>
      <c r="AO3" s="448"/>
      <c r="AP3" s="448"/>
      <c r="AQ3" s="448"/>
      <c r="AR3" s="448"/>
      <c r="AS3" s="448"/>
      <c r="AT3" s="448"/>
      <c r="AU3" s="448"/>
      <c r="AV3" s="448"/>
      <c r="AW3" s="449"/>
      <c r="AX3" s="450" t="s">
        <v>6</v>
      </c>
      <c r="AY3" s="415" t="s">
        <v>83</v>
      </c>
      <c r="AZ3" s="451" t="s">
        <v>7</v>
      </c>
      <c r="BA3" s="253"/>
    </row>
    <row r="4" spans="1:53" s="254" customFormat="1" ht="29.25" customHeight="1">
      <c r="A4" s="375"/>
      <c r="B4" s="441" t="s">
        <v>8</v>
      </c>
      <c r="C4" s="442" t="s">
        <v>9</v>
      </c>
      <c r="D4" s="443" t="s">
        <v>10</v>
      </c>
      <c r="E4" s="443"/>
      <c r="F4" s="443"/>
      <c r="G4" s="442" t="s">
        <v>40</v>
      </c>
      <c r="H4" s="442" t="s">
        <v>11</v>
      </c>
      <c r="I4" s="442" t="s">
        <v>12</v>
      </c>
      <c r="J4" s="432" t="s">
        <v>13</v>
      </c>
      <c r="K4" s="432" t="s">
        <v>84</v>
      </c>
      <c r="L4" s="434" t="s">
        <v>14</v>
      </c>
      <c r="M4" s="381" t="s">
        <v>89</v>
      </c>
      <c r="N4" s="436" t="s">
        <v>88</v>
      </c>
      <c r="O4" s="437"/>
      <c r="P4" s="438"/>
      <c r="Q4" s="439"/>
      <c r="R4" s="425" t="s">
        <v>10</v>
      </c>
      <c r="S4" s="425"/>
      <c r="T4" s="425"/>
      <c r="U4" s="416" t="s">
        <v>11</v>
      </c>
      <c r="V4" s="416" t="s">
        <v>12</v>
      </c>
      <c r="W4" s="416" t="s">
        <v>36</v>
      </c>
      <c r="X4" s="422" t="s">
        <v>18</v>
      </c>
      <c r="Y4" s="457"/>
      <c r="Z4" s="429" t="s">
        <v>19</v>
      </c>
      <c r="AA4" s="430"/>
      <c r="AB4" s="430"/>
      <c r="AC4" s="431"/>
      <c r="AD4" s="416" t="s">
        <v>20</v>
      </c>
      <c r="AE4" s="425" t="s">
        <v>21</v>
      </c>
      <c r="AF4" s="425"/>
      <c r="AG4" s="425"/>
      <c r="AH4" s="426"/>
      <c r="AI4" s="461"/>
      <c r="AJ4" s="416"/>
      <c r="AK4" s="416"/>
      <c r="AL4" s="416"/>
      <c r="AM4" s="445"/>
      <c r="AN4" s="427" t="s">
        <v>37</v>
      </c>
      <c r="AO4" s="416" t="s">
        <v>15</v>
      </c>
      <c r="AP4" s="416" t="s">
        <v>22</v>
      </c>
      <c r="AQ4" s="416" t="s">
        <v>23</v>
      </c>
      <c r="AR4" s="416" t="s">
        <v>16</v>
      </c>
      <c r="AS4" s="416" t="s">
        <v>17</v>
      </c>
      <c r="AT4" s="416" t="s">
        <v>77</v>
      </c>
      <c r="AU4" s="416" t="s">
        <v>24</v>
      </c>
      <c r="AV4" s="416" t="s">
        <v>25</v>
      </c>
      <c r="AW4" s="422" t="s">
        <v>26</v>
      </c>
      <c r="AX4" s="439"/>
      <c r="AY4" s="416"/>
      <c r="AZ4" s="422"/>
      <c r="BA4" s="253"/>
    </row>
    <row r="5" spans="1:53" s="254" customFormat="1" ht="120.75" customHeight="1" thickBot="1">
      <c r="A5" s="375"/>
      <c r="B5" s="440"/>
      <c r="C5" s="417"/>
      <c r="D5" s="97" t="s">
        <v>15</v>
      </c>
      <c r="E5" s="97" t="s">
        <v>16</v>
      </c>
      <c r="F5" s="97" t="s">
        <v>17</v>
      </c>
      <c r="G5" s="417"/>
      <c r="H5" s="417"/>
      <c r="I5" s="417"/>
      <c r="J5" s="433"/>
      <c r="K5" s="433"/>
      <c r="L5" s="435"/>
      <c r="M5" s="382"/>
      <c r="N5" s="97" t="s">
        <v>15</v>
      </c>
      <c r="O5" s="97" t="s">
        <v>16</v>
      </c>
      <c r="P5" s="263" t="s">
        <v>17</v>
      </c>
      <c r="Q5" s="440"/>
      <c r="R5" s="97" t="s">
        <v>15</v>
      </c>
      <c r="S5" s="97" t="s">
        <v>16</v>
      </c>
      <c r="T5" s="97" t="s">
        <v>17</v>
      </c>
      <c r="U5" s="417"/>
      <c r="V5" s="417"/>
      <c r="W5" s="417"/>
      <c r="X5" s="423"/>
      <c r="Y5" s="458"/>
      <c r="Z5" s="262" t="s">
        <v>27</v>
      </c>
      <c r="AA5" s="264" t="s">
        <v>87</v>
      </c>
      <c r="AB5" s="97" t="s">
        <v>28</v>
      </c>
      <c r="AC5" s="97" t="s">
        <v>87</v>
      </c>
      <c r="AD5" s="417"/>
      <c r="AE5" s="97" t="s">
        <v>29</v>
      </c>
      <c r="AF5" s="97" t="s">
        <v>87</v>
      </c>
      <c r="AG5" s="97" t="s">
        <v>30</v>
      </c>
      <c r="AH5" s="263" t="s">
        <v>41</v>
      </c>
      <c r="AI5" s="462"/>
      <c r="AJ5" s="417"/>
      <c r="AK5" s="417"/>
      <c r="AL5" s="417"/>
      <c r="AM5" s="446"/>
      <c r="AN5" s="428"/>
      <c r="AO5" s="417"/>
      <c r="AP5" s="417"/>
      <c r="AQ5" s="417"/>
      <c r="AR5" s="417"/>
      <c r="AS5" s="417"/>
      <c r="AT5" s="417"/>
      <c r="AU5" s="417"/>
      <c r="AV5" s="417"/>
      <c r="AW5" s="423"/>
      <c r="AX5" s="440"/>
      <c r="AY5" s="417"/>
      <c r="AZ5" s="423"/>
      <c r="BA5" s="253"/>
    </row>
    <row r="6" spans="1:52" s="255" customFormat="1" ht="13.5" customHeight="1" thickBot="1">
      <c r="A6" s="12">
        <v>0</v>
      </c>
      <c r="B6" s="265">
        <v>1</v>
      </c>
      <c r="C6" s="98">
        <v>2</v>
      </c>
      <c r="D6" s="98">
        <v>3</v>
      </c>
      <c r="E6" s="98">
        <v>4</v>
      </c>
      <c r="F6" s="98">
        <v>5</v>
      </c>
      <c r="G6" s="98">
        <v>6</v>
      </c>
      <c r="H6" s="98">
        <v>7</v>
      </c>
      <c r="I6" s="98">
        <v>8</v>
      </c>
      <c r="J6" s="98">
        <v>9</v>
      </c>
      <c r="K6" s="98">
        <v>10</v>
      </c>
      <c r="L6" s="266">
        <v>11</v>
      </c>
      <c r="M6" s="265">
        <v>12</v>
      </c>
      <c r="N6" s="98">
        <v>13</v>
      </c>
      <c r="O6" s="98">
        <v>14</v>
      </c>
      <c r="P6" s="267">
        <v>15</v>
      </c>
      <c r="Q6" s="265">
        <v>16</v>
      </c>
      <c r="R6" s="98">
        <v>17</v>
      </c>
      <c r="S6" s="98">
        <v>18</v>
      </c>
      <c r="T6" s="98">
        <v>19</v>
      </c>
      <c r="U6" s="98">
        <v>20</v>
      </c>
      <c r="V6" s="98">
        <v>21</v>
      </c>
      <c r="W6" s="98">
        <v>22</v>
      </c>
      <c r="X6" s="267">
        <v>23</v>
      </c>
      <c r="Y6" s="268">
        <v>25</v>
      </c>
      <c r="Z6" s="265">
        <v>26</v>
      </c>
      <c r="AA6" s="269"/>
      <c r="AB6" s="98">
        <v>27</v>
      </c>
      <c r="AC6" s="98"/>
      <c r="AD6" s="98">
        <v>28</v>
      </c>
      <c r="AE6" s="98">
        <v>29</v>
      </c>
      <c r="AF6" s="106"/>
      <c r="AG6" s="98">
        <v>30</v>
      </c>
      <c r="AH6" s="267">
        <v>31</v>
      </c>
      <c r="AI6" s="269">
        <v>32</v>
      </c>
      <c r="AJ6" s="98">
        <v>33</v>
      </c>
      <c r="AK6" s="98">
        <v>34</v>
      </c>
      <c r="AL6" s="98">
        <v>35</v>
      </c>
      <c r="AM6" s="266">
        <v>36</v>
      </c>
      <c r="AN6" s="265">
        <v>37</v>
      </c>
      <c r="AO6" s="98">
        <v>38</v>
      </c>
      <c r="AP6" s="98">
        <v>39</v>
      </c>
      <c r="AQ6" s="98">
        <v>40</v>
      </c>
      <c r="AR6" s="98">
        <v>41</v>
      </c>
      <c r="AS6" s="98">
        <v>42</v>
      </c>
      <c r="AT6" s="98">
        <v>43</v>
      </c>
      <c r="AU6" s="98">
        <v>44</v>
      </c>
      <c r="AV6" s="98">
        <v>45</v>
      </c>
      <c r="AW6" s="267">
        <v>46</v>
      </c>
      <c r="AX6" s="265">
        <v>47</v>
      </c>
      <c r="AY6" s="98">
        <v>48</v>
      </c>
      <c r="AZ6" s="267">
        <v>45</v>
      </c>
    </row>
    <row r="7" spans="1:57" s="475" customFormat="1" ht="19.5" customHeight="1">
      <c r="A7" s="464" t="s">
        <v>43</v>
      </c>
      <c r="B7" s="465">
        <v>148</v>
      </c>
      <c r="C7" s="466">
        <v>31</v>
      </c>
      <c r="D7" s="466"/>
      <c r="E7" s="466">
        <v>21</v>
      </c>
      <c r="F7" s="466"/>
      <c r="G7" s="466">
        <v>60</v>
      </c>
      <c r="H7" s="466"/>
      <c r="I7" s="466"/>
      <c r="J7" s="466"/>
      <c r="K7" s="466">
        <v>0</v>
      </c>
      <c r="L7" s="467">
        <v>0</v>
      </c>
      <c r="M7" s="468">
        <f>SUM(N7:P7)</f>
        <v>0</v>
      </c>
      <c r="N7" s="466">
        <v>0</v>
      </c>
      <c r="O7" s="466">
        <v>0</v>
      </c>
      <c r="P7" s="469"/>
      <c r="Q7" s="465">
        <v>2</v>
      </c>
      <c r="R7" s="466"/>
      <c r="S7" s="466"/>
      <c r="T7" s="466">
        <v>12</v>
      </c>
      <c r="U7" s="466"/>
      <c r="V7" s="466">
        <v>0</v>
      </c>
      <c r="W7" s="466">
        <v>2</v>
      </c>
      <c r="X7" s="469">
        <v>102</v>
      </c>
      <c r="Y7" s="470"/>
      <c r="Z7" s="465">
        <v>51</v>
      </c>
      <c r="AA7" s="471">
        <v>34</v>
      </c>
      <c r="AB7" s="466">
        <v>3</v>
      </c>
      <c r="AC7" s="472"/>
      <c r="AD7" s="466"/>
      <c r="AE7" s="466">
        <v>12</v>
      </c>
      <c r="AF7" s="472"/>
      <c r="AG7" s="466"/>
      <c r="AH7" s="469">
        <v>1500</v>
      </c>
      <c r="AI7" s="473"/>
      <c r="AJ7" s="466">
        <v>0</v>
      </c>
      <c r="AK7" s="466"/>
      <c r="AL7" s="466"/>
      <c r="AM7" s="467"/>
      <c r="AN7" s="474">
        <v>5</v>
      </c>
      <c r="AO7" s="466">
        <v>1</v>
      </c>
      <c r="AP7" s="466">
        <v>2</v>
      </c>
      <c r="AQ7" s="466"/>
      <c r="AR7" s="466"/>
      <c r="AS7" s="466">
        <v>1</v>
      </c>
      <c r="AT7" s="466"/>
      <c r="AU7" s="466"/>
      <c r="AV7" s="466"/>
      <c r="AW7" s="469"/>
      <c r="AX7" s="465">
        <v>13</v>
      </c>
      <c r="AY7" s="466"/>
      <c r="AZ7" s="469">
        <v>21</v>
      </c>
      <c r="BB7" s="476"/>
      <c r="BC7" s="476"/>
      <c r="BD7" s="476"/>
      <c r="BE7" s="476"/>
    </row>
    <row r="8" spans="1:57" s="475" customFormat="1" ht="19.5" customHeight="1">
      <c r="A8" s="477" t="s">
        <v>31</v>
      </c>
      <c r="B8" s="478">
        <v>441</v>
      </c>
      <c r="C8" s="479">
        <v>77</v>
      </c>
      <c r="D8" s="479">
        <v>10</v>
      </c>
      <c r="E8" s="479">
        <v>126</v>
      </c>
      <c r="F8" s="479"/>
      <c r="G8" s="479">
        <v>232</v>
      </c>
      <c r="H8" s="479"/>
      <c r="I8" s="479"/>
      <c r="J8" s="479">
        <v>109</v>
      </c>
      <c r="K8" s="479">
        <v>14</v>
      </c>
      <c r="L8" s="480">
        <v>2605</v>
      </c>
      <c r="M8" s="481">
        <v>3812</v>
      </c>
      <c r="N8" s="479">
        <v>363</v>
      </c>
      <c r="O8" s="479">
        <v>1976</v>
      </c>
      <c r="P8" s="482">
        <v>1438</v>
      </c>
      <c r="Q8" s="478"/>
      <c r="R8" s="479"/>
      <c r="S8" s="479"/>
      <c r="T8" s="479"/>
      <c r="U8" s="479"/>
      <c r="V8" s="479">
        <v>0</v>
      </c>
      <c r="W8" s="479">
        <v>9</v>
      </c>
      <c r="X8" s="482">
        <v>263</v>
      </c>
      <c r="Y8" s="483"/>
      <c r="Z8" s="478">
        <v>3849</v>
      </c>
      <c r="AA8" s="484">
        <f aca="true" t="shared" si="0" ref="AA8:AA20">Z8/L8</f>
        <v>1.4775431861804222</v>
      </c>
      <c r="AB8" s="479">
        <v>22</v>
      </c>
      <c r="AC8" s="485">
        <f>AB8/W8</f>
        <v>2.4444444444444446</v>
      </c>
      <c r="AD8" s="479">
        <v>1</v>
      </c>
      <c r="AE8" s="479">
        <v>248</v>
      </c>
      <c r="AF8" s="485">
        <f>AE8/L8*100</f>
        <v>9.520153550863723</v>
      </c>
      <c r="AG8" s="479"/>
      <c r="AH8" s="482">
        <v>27150</v>
      </c>
      <c r="AI8" s="486">
        <v>75</v>
      </c>
      <c r="AJ8" s="479">
        <v>2</v>
      </c>
      <c r="AK8" s="479">
        <v>2</v>
      </c>
      <c r="AL8" s="479"/>
      <c r="AM8" s="480"/>
      <c r="AN8" s="487">
        <v>87</v>
      </c>
      <c r="AO8" s="479">
        <v>55</v>
      </c>
      <c r="AP8" s="479"/>
      <c r="AQ8" s="479"/>
      <c r="AR8" s="479">
        <v>16</v>
      </c>
      <c r="AS8" s="479">
        <v>16</v>
      </c>
      <c r="AT8" s="479">
        <v>3</v>
      </c>
      <c r="AU8" s="479"/>
      <c r="AV8" s="479"/>
      <c r="AW8" s="482"/>
      <c r="AX8" s="478">
        <v>7</v>
      </c>
      <c r="AY8" s="479">
        <v>95</v>
      </c>
      <c r="AZ8" s="482">
        <v>37</v>
      </c>
      <c r="BB8" s="476"/>
      <c r="BC8" s="476"/>
      <c r="BD8" s="476"/>
      <c r="BE8" s="476"/>
    </row>
    <row r="9" spans="1:57" s="475" customFormat="1" ht="19.5" customHeight="1">
      <c r="A9" s="477" t="s">
        <v>38</v>
      </c>
      <c r="B9" s="478">
        <v>617</v>
      </c>
      <c r="C9" s="479">
        <v>66</v>
      </c>
      <c r="D9" s="479">
        <v>3</v>
      </c>
      <c r="E9" s="479">
        <v>63</v>
      </c>
      <c r="F9" s="479"/>
      <c r="G9" s="479">
        <v>435</v>
      </c>
      <c r="H9" s="479"/>
      <c r="I9" s="479">
        <v>5</v>
      </c>
      <c r="J9" s="479">
        <v>65</v>
      </c>
      <c r="K9" s="479">
        <v>49</v>
      </c>
      <c r="L9" s="480">
        <v>3008</v>
      </c>
      <c r="M9" s="481">
        <v>3616</v>
      </c>
      <c r="N9" s="479">
        <v>432</v>
      </c>
      <c r="O9" s="479">
        <v>1526</v>
      </c>
      <c r="P9" s="482">
        <v>1658</v>
      </c>
      <c r="Q9" s="478"/>
      <c r="R9" s="479"/>
      <c r="S9" s="479"/>
      <c r="T9" s="479"/>
      <c r="U9" s="479"/>
      <c r="V9" s="479">
        <v>0</v>
      </c>
      <c r="W9" s="479">
        <v>14</v>
      </c>
      <c r="X9" s="482">
        <v>476</v>
      </c>
      <c r="Y9" s="483"/>
      <c r="Z9" s="478">
        <v>3019</v>
      </c>
      <c r="AA9" s="484">
        <f t="shared" si="0"/>
        <v>1.003656914893617</v>
      </c>
      <c r="AB9" s="479">
        <v>43</v>
      </c>
      <c r="AC9" s="485">
        <f aca="true" t="shared" si="1" ref="AC9:AC49">AB9/W9</f>
        <v>3.0714285714285716</v>
      </c>
      <c r="AD9" s="479">
        <v>4</v>
      </c>
      <c r="AE9" s="479">
        <v>269</v>
      </c>
      <c r="AF9" s="485">
        <f aca="true" t="shared" si="2" ref="AF9:AF55">AE9/L9*100</f>
        <v>8.94281914893617</v>
      </c>
      <c r="AG9" s="479">
        <v>2</v>
      </c>
      <c r="AH9" s="482">
        <v>21200</v>
      </c>
      <c r="AI9" s="486">
        <v>35</v>
      </c>
      <c r="AJ9" s="479">
        <v>3</v>
      </c>
      <c r="AK9" s="479">
        <v>4</v>
      </c>
      <c r="AL9" s="479"/>
      <c r="AM9" s="480">
        <v>1</v>
      </c>
      <c r="AN9" s="487">
        <v>96</v>
      </c>
      <c r="AO9" s="479">
        <v>25</v>
      </c>
      <c r="AP9" s="479">
        <v>9</v>
      </c>
      <c r="AQ9" s="479"/>
      <c r="AR9" s="479">
        <v>30</v>
      </c>
      <c r="AS9" s="479">
        <v>32</v>
      </c>
      <c r="AT9" s="479"/>
      <c r="AU9" s="479"/>
      <c r="AV9" s="479"/>
      <c r="AW9" s="482"/>
      <c r="AX9" s="478">
        <v>25</v>
      </c>
      <c r="AY9" s="479">
        <v>26</v>
      </c>
      <c r="AZ9" s="482">
        <v>52</v>
      </c>
      <c r="BB9" s="476"/>
      <c r="BC9" s="476"/>
      <c r="BD9" s="476"/>
      <c r="BE9" s="476"/>
    </row>
    <row r="10" spans="1:57" s="475" customFormat="1" ht="19.5" customHeight="1">
      <c r="A10" s="477" t="s">
        <v>34</v>
      </c>
      <c r="B10" s="478">
        <v>481</v>
      </c>
      <c r="C10" s="479">
        <v>62</v>
      </c>
      <c r="D10" s="479">
        <v>2</v>
      </c>
      <c r="E10" s="479">
        <v>21</v>
      </c>
      <c r="F10" s="479"/>
      <c r="G10" s="479">
        <v>417</v>
      </c>
      <c r="H10" s="479"/>
      <c r="I10" s="479">
        <v>3</v>
      </c>
      <c r="J10" s="479">
        <v>93</v>
      </c>
      <c r="K10" s="479">
        <v>44</v>
      </c>
      <c r="L10" s="480">
        <v>4191</v>
      </c>
      <c r="M10" s="481">
        <v>5193</v>
      </c>
      <c r="N10" s="479">
        <v>535</v>
      </c>
      <c r="O10" s="479">
        <v>2076</v>
      </c>
      <c r="P10" s="482">
        <v>2582</v>
      </c>
      <c r="Q10" s="478"/>
      <c r="R10" s="479"/>
      <c r="S10" s="479"/>
      <c r="T10" s="479"/>
      <c r="U10" s="479"/>
      <c r="V10" s="479">
        <v>0</v>
      </c>
      <c r="W10" s="479">
        <v>15</v>
      </c>
      <c r="X10" s="482">
        <v>340</v>
      </c>
      <c r="Y10" s="483"/>
      <c r="Z10" s="478">
        <v>5438</v>
      </c>
      <c r="AA10" s="484">
        <f t="shared" si="0"/>
        <v>1.2975423526604628</v>
      </c>
      <c r="AB10" s="479">
        <v>33</v>
      </c>
      <c r="AC10" s="485">
        <f t="shared" si="1"/>
        <v>2.2</v>
      </c>
      <c r="AD10" s="479">
        <v>1</v>
      </c>
      <c r="AE10" s="479">
        <v>270</v>
      </c>
      <c r="AF10" s="485">
        <f t="shared" si="2"/>
        <v>6.442376521116679</v>
      </c>
      <c r="AG10" s="479"/>
      <c r="AH10" s="482">
        <v>25950</v>
      </c>
      <c r="AI10" s="486">
        <v>84</v>
      </c>
      <c r="AJ10" s="479">
        <v>12</v>
      </c>
      <c r="AK10" s="479">
        <v>12</v>
      </c>
      <c r="AL10" s="479"/>
      <c r="AM10" s="480">
        <v>2</v>
      </c>
      <c r="AN10" s="487">
        <v>53</v>
      </c>
      <c r="AO10" s="479">
        <v>36</v>
      </c>
      <c r="AP10" s="479"/>
      <c r="AQ10" s="479"/>
      <c r="AR10" s="479">
        <v>11</v>
      </c>
      <c r="AS10" s="479">
        <v>6</v>
      </c>
      <c r="AT10" s="479">
        <v>5</v>
      </c>
      <c r="AU10" s="479"/>
      <c r="AV10" s="479"/>
      <c r="AW10" s="482"/>
      <c r="AX10" s="478">
        <v>15</v>
      </c>
      <c r="AY10" s="479">
        <v>84</v>
      </c>
      <c r="AZ10" s="482">
        <v>38</v>
      </c>
      <c r="BB10" s="476"/>
      <c r="BC10" s="476"/>
      <c r="BD10" s="476"/>
      <c r="BE10" s="476"/>
    </row>
    <row r="11" spans="1:57" s="475" customFormat="1" ht="19.5" customHeight="1">
      <c r="A11" s="477" t="s">
        <v>32</v>
      </c>
      <c r="B11" s="478">
        <v>408</v>
      </c>
      <c r="C11" s="479">
        <v>53</v>
      </c>
      <c r="D11" s="479">
        <v>13</v>
      </c>
      <c r="E11" s="479">
        <v>40</v>
      </c>
      <c r="F11" s="479"/>
      <c r="G11" s="479">
        <v>371</v>
      </c>
      <c r="H11" s="479"/>
      <c r="I11" s="479">
        <v>3</v>
      </c>
      <c r="J11" s="479">
        <v>71</v>
      </c>
      <c r="K11" s="479">
        <v>49</v>
      </c>
      <c r="L11" s="480">
        <v>4412</v>
      </c>
      <c r="M11" s="481">
        <v>4829</v>
      </c>
      <c r="N11" s="479">
        <v>447</v>
      </c>
      <c r="O11" s="479">
        <v>1885</v>
      </c>
      <c r="P11" s="482">
        <v>2497</v>
      </c>
      <c r="Q11" s="478"/>
      <c r="R11" s="479"/>
      <c r="S11" s="479"/>
      <c r="T11" s="479"/>
      <c r="U11" s="479"/>
      <c r="V11" s="479">
        <v>0</v>
      </c>
      <c r="W11" s="479">
        <v>11</v>
      </c>
      <c r="X11" s="482">
        <v>166</v>
      </c>
      <c r="Y11" s="483"/>
      <c r="Z11" s="478">
        <v>5572</v>
      </c>
      <c r="AA11" s="484">
        <f t="shared" si="0"/>
        <v>1.2629193109700816</v>
      </c>
      <c r="AB11" s="479">
        <v>19</v>
      </c>
      <c r="AC11" s="485">
        <f t="shared" si="1"/>
        <v>1.7272727272727273</v>
      </c>
      <c r="AD11" s="479"/>
      <c r="AE11" s="479">
        <v>237</v>
      </c>
      <c r="AF11" s="485">
        <f t="shared" si="2"/>
        <v>5.371713508612874</v>
      </c>
      <c r="AG11" s="479"/>
      <c r="AH11" s="482">
        <v>27050</v>
      </c>
      <c r="AI11" s="486">
        <v>91</v>
      </c>
      <c r="AJ11" s="479">
        <v>3</v>
      </c>
      <c r="AK11" s="479">
        <v>3</v>
      </c>
      <c r="AL11" s="479"/>
      <c r="AM11" s="480">
        <v>1</v>
      </c>
      <c r="AN11" s="487">
        <v>73</v>
      </c>
      <c r="AO11" s="479">
        <v>32</v>
      </c>
      <c r="AP11" s="479">
        <v>7</v>
      </c>
      <c r="AQ11" s="479"/>
      <c r="AR11" s="479">
        <v>17</v>
      </c>
      <c r="AS11" s="479">
        <v>17</v>
      </c>
      <c r="AT11" s="479">
        <v>4</v>
      </c>
      <c r="AU11" s="479"/>
      <c r="AV11" s="479"/>
      <c r="AW11" s="482"/>
      <c r="AX11" s="478">
        <v>5</v>
      </c>
      <c r="AY11" s="479">
        <v>112</v>
      </c>
      <c r="AZ11" s="482">
        <v>35</v>
      </c>
      <c r="BB11" s="476"/>
      <c r="BC11" s="476"/>
      <c r="BD11" s="476"/>
      <c r="BE11" s="476"/>
    </row>
    <row r="12" spans="1:57" s="475" customFormat="1" ht="19.5" customHeight="1" thickBot="1">
      <c r="A12" s="488" t="s">
        <v>33</v>
      </c>
      <c r="B12" s="489">
        <v>450</v>
      </c>
      <c r="C12" s="490">
        <v>74</v>
      </c>
      <c r="D12" s="490">
        <v>12</v>
      </c>
      <c r="E12" s="490">
        <v>62</v>
      </c>
      <c r="F12" s="490"/>
      <c r="G12" s="490">
        <v>244</v>
      </c>
      <c r="H12" s="490"/>
      <c r="I12" s="490">
        <v>2</v>
      </c>
      <c r="J12" s="490">
        <v>100</v>
      </c>
      <c r="K12" s="490">
        <v>46</v>
      </c>
      <c r="L12" s="491">
        <v>3510</v>
      </c>
      <c r="M12" s="492">
        <v>4442</v>
      </c>
      <c r="N12" s="490">
        <v>402</v>
      </c>
      <c r="O12" s="490">
        <v>1745</v>
      </c>
      <c r="P12" s="493">
        <v>2518</v>
      </c>
      <c r="Q12" s="489"/>
      <c r="R12" s="490"/>
      <c r="S12" s="490"/>
      <c r="T12" s="490"/>
      <c r="U12" s="490"/>
      <c r="V12" s="490">
        <v>0</v>
      </c>
      <c r="W12" s="490">
        <v>9</v>
      </c>
      <c r="X12" s="493">
        <v>249</v>
      </c>
      <c r="Y12" s="494"/>
      <c r="Z12" s="489">
        <v>8126</v>
      </c>
      <c r="AA12" s="495">
        <f t="shared" si="0"/>
        <v>2.315099715099715</v>
      </c>
      <c r="AB12" s="490">
        <v>50</v>
      </c>
      <c r="AC12" s="496">
        <f t="shared" si="1"/>
        <v>5.555555555555555</v>
      </c>
      <c r="AD12" s="490"/>
      <c r="AE12" s="490">
        <v>269</v>
      </c>
      <c r="AF12" s="496">
        <f t="shared" si="2"/>
        <v>7.663817663817664</v>
      </c>
      <c r="AG12" s="490"/>
      <c r="AH12" s="493">
        <v>19200</v>
      </c>
      <c r="AI12" s="497">
        <v>103</v>
      </c>
      <c r="AJ12" s="490">
        <v>1</v>
      </c>
      <c r="AK12" s="490">
        <v>1</v>
      </c>
      <c r="AL12" s="490"/>
      <c r="AM12" s="491">
        <v>1</v>
      </c>
      <c r="AN12" s="498">
        <v>190</v>
      </c>
      <c r="AO12" s="490">
        <v>85</v>
      </c>
      <c r="AP12" s="490">
        <v>2</v>
      </c>
      <c r="AQ12" s="490"/>
      <c r="AR12" s="490">
        <v>64</v>
      </c>
      <c r="AS12" s="490">
        <v>38</v>
      </c>
      <c r="AT12" s="490">
        <v>3</v>
      </c>
      <c r="AU12" s="490">
        <v>39</v>
      </c>
      <c r="AV12" s="490"/>
      <c r="AW12" s="493"/>
      <c r="AX12" s="489">
        <v>8</v>
      </c>
      <c r="AY12" s="490">
        <v>113</v>
      </c>
      <c r="AZ12" s="493">
        <v>45</v>
      </c>
      <c r="BB12" s="476"/>
      <c r="BC12" s="476"/>
      <c r="BD12" s="476"/>
      <c r="BE12" s="476"/>
    </row>
    <row r="13" spans="1:57" s="475" customFormat="1" ht="19.5" customHeight="1" thickTop="1">
      <c r="A13" s="464" t="s">
        <v>47</v>
      </c>
      <c r="B13" s="465">
        <v>335</v>
      </c>
      <c r="C13" s="466">
        <v>64</v>
      </c>
      <c r="D13" s="466">
        <v>4</v>
      </c>
      <c r="E13" s="466">
        <v>60</v>
      </c>
      <c r="F13" s="466"/>
      <c r="G13" s="466">
        <v>188</v>
      </c>
      <c r="H13" s="466"/>
      <c r="I13" s="466"/>
      <c r="J13" s="466">
        <v>6</v>
      </c>
      <c r="K13" s="466">
        <v>11</v>
      </c>
      <c r="L13" s="467">
        <v>976</v>
      </c>
      <c r="M13" s="481">
        <v>1002</v>
      </c>
      <c r="N13" s="466">
        <v>115</v>
      </c>
      <c r="O13" s="466">
        <v>887</v>
      </c>
      <c r="P13" s="469"/>
      <c r="Q13" s="465"/>
      <c r="R13" s="466"/>
      <c r="S13" s="466"/>
      <c r="T13" s="466"/>
      <c r="U13" s="466"/>
      <c r="V13" s="466">
        <v>0</v>
      </c>
      <c r="W13" s="466">
        <v>8</v>
      </c>
      <c r="X13" s="469">
        <v>51</v>
      </c>
      <c r="Y13" s="470">
        <v>1</v>
      </c>
      <c r="Z13" s="465">
        <v>1888</v>
      </c>
      <c r="AA13" s="499">
        <f t="shared" si="0"/>
        <v>1.9344262295081966</v>
      </c>
      <c r="AB13" s="466">
        <v>30</v>
      </c>
      <c r="AC13" s="500">
        <v>3</v>
      </c>
      <c r="AD13" s="466"/>
      <c r="AE13" s="466">
        <v>169</v>
      </c>
      <c r="AF13" s="500">
        <f t="shared" si="2"/>
        <v>17.315573770491806</v>
      </c>
      <c r="AG13" s="466"/>
      <c r="AH13" s="469">
        <v>16000</v>
      </c>
      <c r="AI13" s="473">
        <v>7</v>
      </c>
      <c r="AJ13" s="466"/>
      <c r="AK13" s="466"/>
      <c r="AL13" s="466"/>
      <c r="AM13" s="467">
        <v>2</v>
      </c>
      <c r="AN13" s="474">
        <v>135</v>
      </c>
      <c r="AO13" s="466">
        <v>12</v>
      </c>
      <c r="AP13" s="466">
        <v>5</v>
      </c>
      <c r="AQ13" s="466"/>
      <c r="AR13" s="466">
        <v>102</v>
      </c>
      <c r="AS13" s="466">
        <v>16</v>
      </c>
      <c r="AT13" s="466">
        <v>1</v>
      </c>
      <c r="AU13" s="466">
        <v>187</v>
      </c>
      <c r="AV13" s="466">
        <v>6</v>
      </c>
      <c r="AW13" s="469">
        <v>2</v>
      </c>
      <c r="AX13" s="465">
        <v>6</v>
      </c>
      <c r="AY13" s="466"/>
      <c r="AZ13" s="469">
        <v>15</v>
      </c>
      <c r="BB13" s="476"/>
      <c r="BC13" s="476"/>
      <c r="BD13" s="476"/>
      <c r="BE13" s="476"/>
    </row>
    <row r="14" spans="1:57" s="508" customFormat="1" ht="19.5" customHeight="1">
      <c r="A14" s="477" t="s">
        <v>48</v>
      </c>
      <c r="B14" s="501">
        <v>409</v>
      </c>
      <c r="C14" s="502">
        <v>95</v>
      </c>
      <c r="D14" s="502">
        <v>4</v>
      </c>
      <c r="E14" s="502">
        <v>81</v>
      </c>
      <c r="F14" s="502"/>
      <c r="G14" s="502">
        <v>301</v>
      </c>
      <c r="H14" s="502"/>
      <c r="I14" s="502"/>
      <c r="J14" s="502">
        <v>53</v>
      </c>
      <c r="K14" s="502">
        <v>6</v>
      </c>
      <c r="L14" s="503">
        <v>1371</v>
      </c>
      <c r="M14" s="481">
        <v>1802</v>
      </c>
      <c r="N14" s="502">
        <v>170</v>
      </c>
      <c r="O14" s="502">
        <v>1083</v>
      </c>
      <c r="P14" s="504">
        <v>546</v>
      </c>
      <c r="Q14" s="501"/>
      <c r="R14" s="502"/>
      <c r="S14" s="502"/>
      <c r="T14" s="502"/>
      <c r="U14" s="502"/>
      <c r="V14" s="502"/>
      <c r="W14" s="502">
        <v>21</v>
      </c>
      <c r="X14" s="504">
        <v>294</v>
      </c>
      <c r="Y14" s="505"/>
      <c r="Z14" s="501">
        <v>2026</v>
      </c>
      <c r="AA14" s="484">
        <f t="shared" si="0"/>
        <v>1.4777534646243617</v>
      </c>
      <c r="AB14" s="502">
        <v>106</v>
      </c>
      <c r="AC14" s="485">
        <v>4</v>
      </c>
      <c r="AD14" s="502">
        <v>2</v>
      </c>
      <c r="AE14" s="502">
        <v>143</v>
      </c>
      <c r="AF14" s="506">
        <f t="shared" si="2"/>
        <v>10.430342815463165</v>
      </c>
      <c r="AG14" s="502"/>
      <c r="AH14" s="504">
        <v>15200</v>
      </c>
      <c r="AI14" s="507">
        <v>5</v>
      </c>
      <c r="AJ14" s="502"/>
      <c r="AK14" s="502"/>
      <c r="AL14" s="502"/>
      <c r="AM14" s="503">
        <v>2</v>
      </c>
      <c r="AN14" s="487">
        <v>119</v>
      </c>
      <c r="AO14" s="502">
        <v>14</v>
      </c>
      <c r="AP14" s="502">
        <v>5</v>
      </c>
      <c r="AQ14" s="502"/>
      <c r="AR14" s="502">
        <v>60</v>
      </c>
      <c r="AS14" s="502">
        <v>35</v>
      </c>
      <c r="AT14" s="502">
        <v>5</v>
      </c>
      <c r="AU14" s="502">
        <v>44</v>
      </c>
      <c r="AV14" s="502">
        <v>0</v>
      </c>
      <c r="AW14" s="504"/>
      <c r="AX14" s="501">
        <v>17</v>
      </c>
      <c r="AY14" s="502">
        <v>9</v>
      </c>
      <c r="AZ14" s="504">
        <v>167</v>
      </c>
      <c r="BB14" s="509"/>
      <c r="BC14" s="509"/>
      <c r="BD14" s="509"/>
      <c r="BE14" s="509"/>
    </row>
    <row r="15" spans="1:57" s="508" customFormat="1" ht="19.5" customHeight="1">
      <c r="A15" s="477" t="s">
        <v>44</v>
      </c>
      <c r="B15" s="501">
        <v>113</v>
      </c>
      <c r="C15" s="502">
        <v>8</v>
      </c>
      <c r="D15" s="502">
        <v>1</v>
      </c>
      <c r="E15" s="502">
        <v>4</v>
      </c>
      <c r="F15" s="502"/>
      <c r="G15" s="502">
        <v>58</v>
      </c>
      <c r="H15" s="502"/>
      <c r="I15" s="502"/>
      <c r="J15" s="502">
        <v>3</v>
      </c>
      <c r="K15" s="502">
        <v>2</v>
      </c>
      <c r="L15" s="503">
        <v>381</v>
      </c>
      <c r="M15" s="481">
        <v>407</v>
      </c>
      <c r="N15" s="502">
        <v>30</v>
      </c>
      <c r="O15" s="502">
        <v>324</v>
      </c>
      <c r="P15" s="504">
        <v>54</v>
      </c>
      <c r="Q15" s="501"/>
      <c r="R15" s="502"/>
      <c r="S15" s="502"/>
      <c r="T15" s="502"/>
      <c r="U15" s="502"/>
      <c r="V15" s="502">
        <v>0</v>
      </c>
      <c r="W15" s="502">
        <v>7</v>
      </c>
      <c r="X15" s="504">
        <v>19</v>
      </c>
      <c r="Y15" s="505"/>
      <c r="Z15" s="501">
        <v>1296</v>
      </c>
      <c r="AA15" s="484">
        <f t="shared" si="0"/>
        <v>3.4015748031496065</v>
      </c>
      <c r="AB15" s="502">
        <v>25</v>
      </c>
      <c r="AC15" s="485">
        <f t="shared" si="1"/>
        <v>3.5714285714285716</v>
      </c>
      <c r="AD15" s="502"/>
      <c r="AE15" s="502">
        <v>48</v>
      </c>
      <c r="AF15" s="506">
        <f t="shared" si="2"/>
        <v>12.598425196850393</v>
      </c>
      <c r="AG15" s="502"/>
      <c r="AH15" s="504">
        <v>5850</v>
      </c>
      <c r="AI15" s="507">
        <v>2</v>
      </c>
      <c r="AJ15" s="502"/>
      <c r="AK15" s="502"/>
      <c r="AL15" s="502"/>
      <c r="AM15" s="503">
        <v>2</v>
      </c>
      <c r="AN15" s="487">
        <v>13</v>
      </c>
      <c r="AO15" s="502">
        <v>1</v>
      </c>
      <c r="AP15" s="502"/>
      <c r="AQ15" s="502"/>
      <c r="AR15" s="502">
        <v>9</v>
      </c>
      <c r="AS15" s="502">
        <v>1</v>
      </c>
      <c r="AT15" s="502">
        <v>1</v>
      </c>
      <c r="AU15" s="502"/>
      <c r="AV15" s="502">
        <v>1</v>
      </c>
      <c r="AW15" s="504"/>
      <c r="AX15" s="501">
        <v>10</v>
      </c>
      <c r="AY15" s="502">
        <v>4</v>
      </c>
      <c r="AZ15" s="504">
        <v>14</v>
      </c>
      <c r="BB15" s="509"/>
      <c r="BC15" s="509"/>
      <c r="BD15" s="509"/>
      <c r="BE15" s="509"/>
    </row>
    <row r="16" spans="1:57" s="508" customFormat="1" ht="19.5" customHeight="1">
      <c r="A16" s="477" t="s">
        <v>49</v>
      </c>
      <c r="B16" s="501">
        <v>196</v>
      </c>
      <c r="C16" s="502">
        <v>39</v>
      </c>
      <c r="D16" s="502"/>
      <c r="E16" s="502">
        <v>14</v>
      </c>
      <c r="F16" s="502"/>
      <c r="G16" s="502">
        <v>65</v>
      </c>
      <c r="H16" s="502"/>
      <c r="I16" s="502"/>
      <c r="J16" s="502">
        <v>2</v>
      </c>
      <c r="K16" s="502">
        <v>8</v>
      </c>
      <c r="L16" s="503">
        <v>357</v>
      </c>
      <c r="M16" s="481">
        <v>478</v>
      </c>
      <c r="N16" s="502">
        <v>64</v>
      </c>
      <c r="O16" s="502">
        <v>414</v>
      </c>
      <c r="P16" s="504">
        <v>226</v>
      </c>
      <c r="Q16" s="501"/>
      <c r="R16" s="502"/>
      <c r="S16" s="502"/>
      <c r="T16" s="502"/>
      <c r="U16" s="502"/>
      <c r="V16" s="502">
        <v>0</v>
      </c>
      <c r="W16" s="502">
        <v>0</v>
      </c>
      <c r="X16" s="504">
        <v>0</v>
      </c>
      <c r="Y16" s="505"/>
      <c r="Z16" s="501">
        <v>475</v>
      </c>
      <c r="AA16" s="484">
        <f t="shared" si="0"/>
        <v>1.330532212885154</v>
      </c>
      <c r="AB16" s="502"/>
      <c r="AC16" s="485"/>
      <c r="AD16" s="502"/>
      <c r="AE16" s="502">
        <v>40</v>
      </c>
      <c r="AF16" s="506">
        <f t="shared" si="2"/>
        <v>11.204481792717088</v>
      </c>
      <c r="AG16" s="502"/>
      <c r="AH16" s="504">
        <v>4000</v>
      </c>
      <c r="AI16" s="507">
        <v>13</v>
      </c>
      <c r="AJ16" s="502"/>
      <c r="AK16" s="502"/>
      <c r="AL16" s="502"/>
      <c r="AM16" s="503">
        <v>1</v>
      </c>
      <c r="AN16" s="487">
        <v>43</v>
      </c>
      <c r="AO16" s="502">
        <v>4</v>
      </c>
      <c r="AP16" s="502"/>
      <c r="AQ16" s="502"/>
      <c r="AR16" s="502">
        <v>32</v>
      </c>
      <c r="AS16" s="502">
        <v>14</v>
      </c>
      <c r="AT16" s="502"/>
      <c r="AU16" s="502">
        <v>16</v>
      </c>
      <c r="AV16" s="502">
        <v>3</v>
      </c>
      <c r="AW16" s="504"/>
      <c r="AX16" s="501">
        <v>8</v>
      </c>
      <c r="AY16" s="502"/>
      <c r="AZ16" s="504"/>
      <c r="BB16" s="509"/>
      <c r="BC16" s="509"/>
      <c r="BD16" s="509"/>
      <c r="BE16" s="509"/>
    </row>
    <row r="17" spans="1:57" s="508" customFormat="1" ht="19.5" customHeight="1">
      <c r="A17" s="477" t="s">
        <v>50</v>
      </c>
      <c r="B17" s="501">
        <v>468</v>
      </c>
      <c r="C17" s="502">
        <v>88</v>
      </c>
      <c r="D17" s="502"/>
      <c r="E17" s="502">
        <v>51</v>
      </c>
      <c r="F17" s="502"/>
      <c r="G17" s="502">
        <v>116</v>
      </c>
      <c r="H17" s="502"/>
      <c r="I17" s="502">
        <v>2</v>
      </c>
      <c r="J17" s="502">
        <v>9</v>
      </c>
      <c r="K17" s="502">
        <v>8</v>
      </c>
      <c r="L17" s="503">
        <v>928</v>
      </c>
      <c r="M17" s="481">
        <v>1100</v>
      </c>
      <c r="N17" s="502">
        <v>58</v>
      </c>
      <c r="O17" s="502">
        <v>788</v>
      </c>
      <c r="P17" s="504">
        <v>252</v>
      </c>
      <c r="Q17" s="501"/>
      <c r="R17" s="502"/>
      <c r="S17" s="502"/>
      <c r="T17" s="502"/>
      <c r="U17" s="502"/>
      <c r="V17" s="502">
        <v>0</v>
      </c>
      <c r="W17" s="502">
        <v>9</v>
      </c>
      <c r="X17" s="504">
        <v>38</v>
      </c>
      <c r="Y17" s="505"/>
      <c r="Z17" s="501">
        <v>2202</v>
      </c>
      <c r="AA17" s="484">
        <f t="shared" si="0"/>
        <v>2.372844827586207</v>
      </c>
      <c r="AB17" s="502">
        <v>42</v>
      </c>
      <c r="AC17" s="485">
        <f t="shared" si="1"/>
        <v>4.666666666666667</v>
      </c>
      <c r="AD17" s="502"/>
      <c r="AE17" s="502">
        <v>93</v>
      </c>
      <c r="AF17" s="506">
        <f t="shared" si="2"/>
        <v>10.02155172413793</v>
      </c>
      <c r="AG17" s="502"/>
      <c r="AH17" s="504">
        <v>11200</v>
      </c>
      <c r="AI17" s="507">
        <v>2</v>
      </c>
      <c r="AJ17" s="502">
        <v>4</v>
      </c>
      <c r="AK17" s="502">
        <v>2</v>
      </c>
      <c r="AL17" s="502"/>
      <c r="AM17" s="503">
        <v>2</v>
      </c>
      <c r="AN17" s="487">
        <v>78</v>
      </c>
      <c r="AO17" s="502">
        <v>6</v>
      </c>
      <c r="AP17" s="502">
        <v>1</v>
      </c>
      <c r="AQ17" s="502"/>
      <c r="AR17" s="502">
        <v>55</v>
      </c>
      <c r="AS17" s="502">
        <v>6</v>
      </c>
      <c r="AT17" s="502">
        <v>10</v>
      </c>
      <c r="AU17" s="502">
        <v>6</v>
      </c>
      <c r="AV17" s="502"/>
      <c r="AW17" s="504"/>
      <c r="AX17" s="501">
        <v>20</v>
      </c>
      <c r="AY17" s="502">
        <v>52</v>
      </c>
      <c r="AZ17" s="504">
        <v>14</v>
      </c>
      <c r="BB17" s="509"/>
      <c r="BC17" s="509"/>
      <c r="BD17" s="509"/>
      <c r="BE17" s="509"/>
    </row>
    <row r="18" spans="1:57" s="508" customFormat="1" ht="19.5" customHeight="1">
      <c r="A18" s="477" t="s">
        <v>51</v>
      </c>
      <c r="B18" s="501">
        <v>592</v>
      </c>
      <c r="C18" s="502">
        <v>156</v>
      </c>
      <c r="D18" s="502">
        <v>6</v>
      </c>
      <c r="E18" s="502">
        <v>39</v>
      </c>
      <c r="F18" s="502"/>
      <c r="G18" s="502">
        <v>325</v>
      </c>
      <c r="H18" s="502"/>
      <c r="I18" s="502"/>
      <c r="J18" s="502"/>
      <c r="K18" s="502">
        <v>5</v>
      </c>
      <c r="L18" s="503">
        <v>2058</v>
      </c>
      <c r="M18" s="481">
        <v>2362</v>
      </c>
      <c r="N18" s="502">
        <v>142</v>
      </c>
      <c r="O18" s="502">
        <v>1868</v>
      </c>
      <c r="P18" s="504">
        <v>352</v>
      </c>
      <c r="Q18" s="501"/>
      <c r="R18" s="502"/>
      <c r="S18" s="502"/>
      <c r="T18" s="502"/>
      <c r="U18" s="502"/>
      <c r="V18" s="502">
        <v>0</v>
      </c>
      <c r="W18" s="502">
        <v>19</v>
      </c>
      <c r="X18" s="504">
        <v>148</v>
      </c>
      <c r="Y18" s="505"/>
      <c r="Z18" s="501">
        <v>5503</v>
      </c>
      <c r="AA18" s="484">
        <v>14</v>
      </c>
      <c r="AB18" s="502">
        <v>138</v>
      </c>
      <c r="AC18" s="485">
        <f t="shared" si="1"/>
        <v>7.2631578947368425</v>
      </c>
      <c r="AD18" s="502">
        <v>3</v>
      </c>
      <c r="AE18" s="502">
        <v>189</v>
      </c>
      <c r="AF18" s="506">
        <f t="shared" si="2"/>
        <v>9.183673469387756</v>
      </c>
      <c r="AG18" s="502"/>
      <c r="AH18" s="504">
        <v>43000</v>
      </c>
      <c r="AI18" s="507">
        <v>9</v>
      </c>
      <c r="AJ18" s="502">
        <v>3</v>
      </c>
      <c r="AK18" s="502">
        <v>3</v>
      </c>
      <c r="AL18" s="502">
        <v>3</v>
      </c>
      <c r="AM18" s="503">
        <v>1</v>
      </c>
      <c r="AN18" s="487">
        <v>107</v>
      </c>
      <c r="AO18" s="502">
        <v>4</v>
      </c>
      <c r="AP18" s="502"/>
      <c r="AQ18" s="502">
        <v>3</v>
      </c>
      <c r="AR18" s="502">
        <v>77</v>
      </c>
      <c r="AS18" s="502">
        <v>5</v>
      </c>
      <c r="AT18" s="502">
        <v>10</v>
      </c>
      <c r="AU18" s="502"/>
      <c r="AV18" s="502"/>
      <c r="AW18" s="504"/>
      <c r="AX18" s="501">
        <v>11</v>
      </c>
      <c r="AY18" s="502"/>
      <c r="AZ18" s="504">
        <v>111</v>
      </c>
      <c r="BB18" s="509"/>
      <c r="BC18" s="509"/>
      <c r="BD18" s="509"/>
      <c r="BE18" s="509"/>
    </row>
    <row r="19" spans="1:57" s="508" customFormat="1" ht="19.5" customHeight="1">
      <c r="A19" s="477" t="s">
        <v>52</v>
      </c>
      <c r="B19" s="501">
        <v>276</v>
      </c>
      <c r="C19" s="502">
        <v>32</v>
      </c>
      <c r="D19" s="502"/>
      <c r="E19" s="502">
        <v>24</v>
      </c>
      <c r="F19" s="502"/>
      <c r="G19" s="502">
        <v>207</v>
      </c>
      <c r="H19" s="502"/>
      <c r="I19" s="502"/>
      <c r="J19" s="502">
        <v>6</v>
      </c>
      <c r="K19" s="502">
        <v>7</v>
      </c>
      <c r="L19" s="503">
        <v>981</v>
      </c>
      <c r="M19" s="481">
        <v>1104</v>
      </c>
      <c r="N19" s="502">
        <v>109</v>
      </c>
      <c r="O19" s="502">
        <v>864</v>
      </c>
      <c r="P19" s="504">
        <v>131</v>
      </c>
      <c r="Q19" s="501"/>
      <c r="R19" s="502"/>
      <c r="S19" s="502"/>
      <c r="T19" s="502"/>
      <c r="U19" s="502"/>
      <c r="V19" s="502">
        <v>0</v>
      </c>
      <c r="W19" s="502">
        <v>7</v>
      </c>
      <c r="X19" s="504">
        <v>123</v>
      </c>
      <c r="Y19" s="505"/>
      <c r="Z19" s="501">
        <v>1746</v>
      </c>
      <c r="AA19" s="484">
        <f t="shared" si="0"/>
        <v>1.7798165137614679</v>
      </c>
      <c r="AB19" s="502">
        <v>88</v>
      </c>
      <c r="AC19" s="485">
        <v>5</v>
      </c>
      <c r="AD19" s="502"/>
      <c r="AE19" s="502">
        <v>87</v>
      </c>
      <c r="AF19" s="506">
        <f t="shared" si="2"/>
        <v>8.868501529051988</v>
      </c>
      <c r="AG19" s="502"/>
      <c r="AH19" s="504">
        <v>36700</v>
      </c>
      <c r="AI19" s="507">
        <v>4</v>
      </c>
      <c r="AJ19" s="502"/>
      <c r="AK19" s="502">
        <v>1</v>
      </c>
      <c r="AL19" s="502"/>
      <c r="AM19" s="503">
        <v>1</v>
      </c>
      <c r="AN19" s="487">
        <v>85</v>
      </c>
      <c r="AO19" s="502">
        <v>4</v>
      </c>
      <c r="AP19" s="502"/>
      <c r="AQ19" s="502"/>
      <c r="AR19" s="502">
        <v>74</v>
      </c>
      <c r="AS19" s="502">
        <v>5</v>
      </c>
      <c r="AT19" s="502">
        <v>3</v>
      </c>
      <c r="AU19" s="502">
        <v>4</v>
      </c>
      <c r="AV19" s="502"/>
      <c r="AW19" s="504"/>
      <c r="AX19" s="501">
        <v>10</v>
      </c>
      <c r="AY19" s="502"/>
      <c r="AZ19" s="504">
        <v>10</v>
      </c>
      <c r="BB19" s="509"/>
      <c r="BC19" s="509"/>
      <c r="BD19" s="509"/>
      <c r="BE19" s="509"/>
    </row>
    <row r="20" spans="1:57" s="508" customFormat="1" ht="19.5" customHeight="1">
      <c r="A20" s="477" t="s">
        <v>53</v>
      </c>
      <c r="B20" s="501">
        <v>268</v>
      </c>
      <c r="C20" s="502">
        <v>55</v>
      </c>
      <c r="D20" s="502"/>
      <c r="E20" s="502">
        <v>16</v>
      </c>
      <c r="F20" s="502">
        <v>1</v>
      </c>
      <c r="G20" s="502">
        <v>152</v>
      </c>
      <c r="H20" s="502"/>
      <c r="I20" s="502"/>
      <c r="J20" s="502">
        <v>5</v>
      </c>
      <c r="K20" s="502">
        <v>1</v>
      </c>
      <c r="L20" s="503">
        <v>1060</v>
      </c>
      <c r="M20" s="481">
        <v>1215</v>
      </c>
      <c r="N20" s="502">
        <v>93</v>
      </c>
      <c r="O20" s="502">
        <v>1010</v>
      </c>
      <c r="P20" s="504">
        <v>114</v>
      </c>
      <c r="Q20" s="501"/>
      <c r="R20" s="502"/>
      <c r="S20" s="502"/>
      <c r="T20" s="502"/>
      <c r="U20" s="502"/>
      <c r="V20" s="502">
        <v>0</v>
      </c>
      <c r="W20" s="502">
        <v>10</v>
      </c>
      <c r="X20" s="504">
        <v>25</v>
      </c>
      <c r="Y20" s="505"/>
      <c r="Z20" s="501">
        <v>842</v>
      </c>
      <c r="AA20" s="484">
        <f t="shared" si="0"/>
        <v>0.7943396226415095</v>
      </c>
      <c r="AB20" s="502">
        <v>20</v>
      </c>
      <c r="AC20" s="485">
        <f t="shared" si="1"/>
        <v>2</v>
      </c>
      <c r="AD20" s="502"/>
      <c r="AE20" s="502">
        <v>138</v>
      </c>
      <c r="AF20" s="506">
        <f t="shared" si="2"/>
        <v>13.018867924528301</v>
      </c>
      <c r="AG20" s="502"/>
      <c r="AH20" s="504">
        <v>24600</v>
      </c>
      <c r="AI20" s="507">
        <v>11</v>
      </c>
      <c r="AJ20" s="502"/>
      <c r="AK20" s="502"/>
      <c r="AL20" s="502"/>
      <c r="AM20" s="503">
        <v>2</v>
      </c>
      <c r="AN20" s="487">
        <v>104</v>
      </c>
      <c r="AO20" s="502">
        <v>2</v>
      </c>
      <c r="AP20" s="502"/>
      <c r="AQ20" s="502"/>
      <c r="AR20" s="502">
        <v>83</v>
      </c>
      <c r="AS20" s="502">
        <v>1</v>
      </c>
      <c r="AT20" s="502">
        <v>4</v>
      </c>
      <c r="AU20" s="502">
        <v>3</v>
      </c>
      <c r="AV20" s="502">
        <v>3</v>
      </c>
      <c r="AW20" s="504"/>
      <c r="AX20" s="501">
        <v>18</v>
      </c>
      <c r="AY20" s="502">
        <v>6</v>
      </c>
      <c r="AZ20" s="504">
        <v>31</v>
      </c>
      <c r="BB20" s="509"/>
      <c r="BC20" s="509"/>
      <c r="BD20" s="509"/>
      <c r="BE20" s="509"/>
    </row>
    <row r="21" spans="1:57" s="508" customFormat="1" ht="19.5" customHeight="1">
      <c r="A21" s="477" t="s">
        <v>54</v>
      </c>
      <c r="B21" s="501">
        <v>404</v>
      </c>
      <c r="C21" s="502">
        <v>83</v>
      </c>
      <c r="D21" s="502">
        <v>1</v>
      </c>
      <c r="E21" s="502">
        <v>108</v>
      </c>
      <c r="F21" s="502"/>
      <c r="G21" s="502">
        <v>203</v>
      </c>
      <c r="H21" s="502"/>
      <c r="I21" s="502"/>
      <c r="J21" s="502">
        <v>27</v>
      </c>
      <c r="K21" s="502">
        <v>11</v>
      </c>
      <c r="L21" s="503">
        <v>1072</v>
      </c>
      <c r="M21" s="481">
        <v>1298</v>
      </c>
      <c r="N21" s="502">
        <v>66</v>
      </c>
      <c r="O21" s="502">
        <v>1232</v>
      </c>
      <c r="P21" s="504"/>
      <c r="Q21" s="501"/>
      <c r="R21" s="502"/>
      <c r="S21" s="502"/>
      <c r="T21" s="502"/>
      <c r="U21" s="502"/>
      <c r="V21" s="502">
        <v>0</v>
      </c>
      <c r="W21" s="502">
        <v>16</v>
      </c>
      <c r="X21" s="504">
        <v>101</v>
      </c>
      <c r="Y21" s="505"/>
      <c r="Z21" s="501">
        <v>1790</v>
      </c>
      <c r="AA21" s="484">
        <v>3</v>
      </c>
      <c r="AB21" s="502">
        <v>50</v>
      </c>
      <c r="AC21" s="485">
        <v>108</v>
      </c>
      <c r="AD21" s="502">
        <v>1</v>
      </c>
      <c r="AE21" s="502">
        <v>78</v>
      </c>
      <c r="AF21" s="506">
        <f t="shared" si="2"/>
        <v>7.276119402985075</v>
      </c>
      <c r="AG21" s="502"/>
      <c r="AH21" s="504">
        <v>11200</v>
      </c>
      <c r="AI21" s="507">
        <v>16</v>
      </c>
      <c r="AJ21" s="502"/>
      <c r="AK21" s="502"/>
      <c r="AL21" s="502"/>
      <c r="AM21" s="503"/>
      <c r="AN21" s="487">
        <v>39</v>
      </c>
      <c r="AO21" s="502">
        <v>6</v>
      </c>
      <c r="AP21" s="502">
        <v>5</v>
      </c>
      <c r="AQ21" s="502"/>
      <c r="AR21" s="502">
        <v>14</v>
      </c>
      <c r="AS21" s="502">
        <v>2</v>
      </c>
      <c r="AT21" s="502">
        <v>9</v>
      </c>
      <c r="AU21" s="502">
        <v>433</v>
      </c>
      <c r="AV21" s="502">
        <v>47</v>
      </c>
      <c r="AW21" s="504"/>
      <c r="AX21" s="501">
        <v>10</v>
      </c>
      <c r="AY21" s="502">
        <v>16</v>
      </c>
      <c r="AZ21" s="504">
        <v>3</v>
      </c>
      <c r="BB21" s="509"/>
      <c r="BC21" s="509"/>
      <c r="BD21" s="509"/>
      <c r="BE21" s="509"/>
    </row>
    <row r="22" spans="1:57" s="508" customFormat="1" ht="19.5" customHeight="1">
      <c r="A22" s="477" t="s">
        <v>55</v>
      </c>
      <c r="B22" s="501">
        <v>145</v>
      </c>
      <c r="C22" s="502">
        <v>33</v>
      </c>
      <c r="D22" s="502">
        <v>0</v>
      </c>
      <c r="E22" s="502">
        <v>20</v>
      </c>
      <c r="F22" s="502"/>
      <c r="G22" s="502">
        <v>113</v>
      </c>
      <c r="H22" s="502"/>
      <c r="I22" s="502"/>
      <c r="J22" s="502">
        <v>1</v>
      </c>
      <c r="K22" s="502">
        <v>5</v>
      </c>
      <c r="L22" s="503">
        <v>648</v>
      </c>
      <c r="M22" s="481">
        <v>748</v>
      </c>
      <c r="N22" s="502">
        <v>34</v>
      </c>
      <c r="O22" s="502">
        <v>612</v>
      </c>
      <c r="P22" s="504">
        <v>104</v>
      </c>
      <c r="Q22" s="501"/>
      <c r="R22" s="502"/>
      <c r="S22" s="502"/>
      <c r="T22" s="502"/>
      <c r="U22" s="502"/>
      <c r="V22" s="502">
        <v>0</v>
      </c>
      <c r="W22" s="502">
        <v>11</v>
      </c>
      <c r="X22" s="504">
        <v>60</v>
      </c>
      <c r="Y22" s="505"/>
      <c r="Z22" s="501">
        <v>874</v>
      </c>
      <c r="AA22" s="484">
        <f aca="true" t="shared" si="3" ref="AA22:AA49">Z22/L22</f>
        <v>1.3487654320987654</v>
      </c>
      <c r="AB22" s="502">
        <v>92</v>
      </c>
      <c r="AC22" s="485">
        <f t="shared" si="1"/>
        <v>8.363636363636363</v>
      </c>
      <c r="AD22" s="502">
        <v>3</v>
      </c>
      <c r="AE22" s="502">
        <v>39</v>
      </c>
      <c r="AF22" s="506">
        <f t="shared" si="2"/>
        <v>6.018518518518518</v>
      </c>
      <c r="AG22" s="502"/>
      <c r="AH22" s="504">
        <v>8600</v>
      </c>
      <c r="AI22" s="507">
        <v>2</v>
      </c>
      <c r="AJ22" s="502"/>
      <c r="AK22" s="502">
        <v>1</v>
      </c>
      <c r="AL22" s="502"/>
      <c r="AM22" s="503">
        <v>1</v>
      </c>
      <c r="AN22" s="487">
        <v>34</v>
      </c>
      <c r="AO22" s="502"/>
      <c r="AP22" s="502"/>
      <c r="AQ22" s="502"/>
      <c r="AR22" s="502">
        <v>29</v>
      </c>
      <c r="AS22" s="502">
        <v>3</v>
      </c>
      <c r="AT22" s="502">
        <v>3</v>
      </c>
      <c r="AU22" s="502">
        <v>82</v>
      </c>
      <c r="AV22" s="502">
        <v>1</v>
      </c>
      <c r="AW22" s="504">
        <v>1</v>
      </c>
      <c r="AX22" s="501">
        <v>6</v>
      </c>
      <c r="AY22" s="502"/>
      <c r="AZ22" s="504">
        <v>32</v>
      </c>
      <c r="BB22" s="509"/>
      <c r="BC22" s="509"/>
      <c r="BD22" s="509"/>
      <c r="BE22" s="509"/>
    </row>
    <row r="23" spans="1:57" s="508" customFormat="1" ht="19.5" customHeight="1">
      <c r="A23" s="477" t="s">
        <v>78</v>
      </c>
      <c r="B23" s="501">
        <v>156</v>
      </c>
      <c r="C23" s="502">
        <v>20</v>
      </c>
      <c r="D23" s="502">
        <v>2</v>
      </c>
      <c r="E23" s="502">
        <v>25</v>
      </c>
      <c r="F23" s="502"/>
      <c r="G23" s="502">
        <v>154</v>
      </c>
      <c r="H23" s="502"/>
      <c r="I23" s="502">
        <v>1</v>
      </c>
      <c r="J23" s="502"/>
      <c r="K23" s="502">
        <v>14</v>
      </c>
      <c r="L23" s="503">
        <v>1194</v>
      </c>
      <c r="M23" s="481">
        <v>1393</v>
      </c>
      <c r="N23" s="502">
        <v>57</v>
      </c>
      <c r="O23" s="502">
        <v>1240</v>
      </c>
      <c r="P23" s="504">
        <v>96</v>
      </c>
      <c r="Q23" s="501">
        <v>1</v>
      </c>
      <c r="R23" s="502"/>
      <c r="S23" s="502">
        <v>1</v>
      </c>
      <c r="T23" s="502"/>
      <c r="U23" s="502"/>
      <c r="V23" s="502">
        <v>0</v>
      </c>
      <c r="W23" s="502">
        <v>8</v>
      </c>
      <c r="X23" s="504">
        <v>40</v>
      </c>
      <c r="Y23" s="505"/>
      <c r="Z23" s="501">
        <v>458</v>
      </c>
      <c r="AA23" s="484">
        <f t="shared" si="3"/>
        <v>0.38358458961474035</v>
      </c>
      <c r="AB23" s="502">
        <v>12</v>
      </c>
      <c r="AC23" s="485">
        <f t="shared" si="1"/>
        <v>1.5</v>
      </c>
      <c r="AD23" s="502">
        <v>2</v>
      </c>
      <c r="AE23" s="502">
        <v>78</v>
      </c>
      <c r="AF23" s="506">
        <f t="shared" si="2"/>
        <v>6.532663316582915</v>
      </c>
      <c r="AG23" s="502"/>
      <c r="AH23" s="504">
        <v>8800</v>
      </c>
      <c r="AI23" s="507">
        <v>3</v>
      </c>
      <c r="AJ23" s="502">
        <v>1</v>
      </c>
      <c r="AK23" s="502">
        <v>1</v>
      </c>
      <c r="AL23" s="502">
        <v>0</v>
      </c>
      <c r="AM23" s="503">
        <v>1</v>
      </c>
      <c r="AN23" s="487">
        <v>30</v>
      </c>
      <c r="AO23" s="502">
        <v>1</v>
      </c>
      <c r="AP23" s="502">
        <v>3</v>
      </c>
      <c r="AQ23" s="502">
        <v>1</v>
      </c>
      <c r="AR23" s="502">
        <v>16</v>
      </c>
      <c r="AS23" s="502">
        <v>2</v>
      </c>
      <c r="AT23" s="502">
        <v>5</v>
      </c>
      <c r="AU23" s="502">
        <v>78</v>
      </c>
      <c r="AV23" s="502"/>
      <c r="AW23" s="504"/>
      <c r="AX23" s="501">
        <v>11</v>
      </c>
      <c r="AY23" s="502">
        <v>5</v>
      </c>
      <c r="AZ23" s="504">
        <v>9</v>
      </c>
      <c r="BB23" s="509"/>
      <c r="BC23" s="509"/>
      <c r="BD23" s="509"/>
      <c r="BE23" s="509"/>
    </row>
    <row r="24" spans="1:57" s="508" customFormat="1" ht="19.5" customHeight="1">
      <c r="A24" s="477" t="s">
        <v>80</v>
      </c>
      <c r="B24" s="501">
        <v>269</v>
      </c>
      <c r="C24" s="502">
        <v>61</v>
      </c>
      <c r="D24" s="502">
        <v>8</v>
      </c>
      <c r="E24" s="502">
        <v>53</v>
      </c>
      <c r="F24" s="502"/>
      <c r="G24" s="502">
        <v>167</v>
      </c>
      <c r="H24" s="502"/>
      <c r="I24" s="502"/>
      <c r="J24" s="502">
        <v>8</v>
      </c>
      <c r="K24" s="502">
        <v>8</v>
      </c>
      <c r="L24" s="503">
        <v>813</v>
      </c>
      <c r="M24" s="481">
        <v>937</v>
      </c>
      <c r="N24" s="502">
        <v>51</v>
      </c>
      <c r="O24" s="502">
        <v>886</v>
      </c>
      <c r="P24" s="504"/>
      <c r="Q24" s="501"/>
      <c r="R24" s="502"/>
      <c r="S24" s="502"/>
      <c r="T24" s="502"/>
      <c r="U24" s="502"/>
      <c r="V24" s="502">
        <v>0</v>
      </c>
      <c r="W24" s="502">
        <v>23</v>
      </c>
      <c r="X24" s="504">
        <v>122</v>
      </c>
      <c r="Y24" s="505">
        <v>3</v>
      </c>
      <c r="Z24" s="501">
        <v>1567</v>
      </c>
      <c r="AA24" s="484">
        <f t="shared" si="3"/>
        <v>1.927429274292743</v>
      </c>
      <c r="AB24" s="484">
        <v>202</v>
      </c>
      <c r="AC24" s="485">
        <f t="shared" si="1"/>
        <v>8.782608695652174</v>
      </c>
      <c r="AD24" s="502"/>
      <c r="AE24" s="502">
        <v>138</v>
      </c>
      <c r="AF24" s="506">
        <f t="shared" si="2"/>
        <v>16.974169741697416</v>
      </c>
      <c r="AG24" s="502">
        <v>3</v>
      </c>
      <c r="AH24" s="504">
        <v>18200</v>
      </c>
      <c r="AI24" s="507">
        <v>1</v>
      </c>
      <c r="AJ24" s="502"/>
      <c r="AK24" s="502"/>
      <c r="AL24" s="502"/>
      <c r="AM24" s="503"/>
      <c r="AN24" s="487">
        <v>72</v>
      </c>
      <c r="AO24" s="502"/>
      <c r="AP24" s="502"/>
      <c r="AQ24" s="502"/>
      <c r="AR24" s="502">
        <v>62</v>
      </c>
      <c r="AS24" s="502">
        <v>7</v>
      </c>
      <c r="AT24" s="502">
        <v>2</v>
      </c>
      <c r="AU24" s="502">
        <v>2</v>
      </c>
      <c r="AV24" s="502"/>
      <c r="AW24" s="504">
        <v>1</v>
      </c>
      <c r="AX24" s="501">
        <v>1</v>
      </c>
      <c r="AY24" s="502">
        <v>8</v>
      </c>
      <c r="AZ24" s="504">
        <v>69</v>
      </c>
      <c r="BB24" s="509"/>
      <c r="BC24" s="509"/>
      <c r="BD24" s="509"/>
      <c r="BE24" s="509"/>
    </row>
    <row r="25" spans="1:57" s="475" customFormat="1" ht="19.5" customHeight="1">
      <c r="A25" s="477" t="s">
        <v>56</v>
      </c>
      <c r="B25" s="478">
        <v>224</v>
      </c>
      <c r="C25" s="479">
        <v>48</v>
      </c>
      <c r="D25" s="479">
        <v>2</v>
      </c>
      <c r="E25" s="479">
        <v>46</v>
      </c>
      <c r="F25" s="479"/>
      <c r="G25" s="479">
        <v>243</v>
      </c>
      <c r="H25" s="479"/>
      <c r="I25" s="479">
        <v>2</v>
      </c>
      <c r="J25" s="479">
        <v>9</v>
      </c>
      <c r="K25" s="479">
        <v>1</v>
      </c>
      <c r="L25" s="480">
        <v>1009</v>
      </c>
      <c r="M25" s="481">
        <v>1091</v>
      </c>
      <c r="N25" s="479">
        <v>130</v>
      </c>
      <c r="O25" s="479">
        <v>876</v>
      </c>
      <c r="P25" s="482">
        <v>336</v>
      </c>
      <c r="Q25" s="478">
        <v>42</v>
      </c>
      <c r="R25" s="479">
        <v>2</v>
      </c>
      <c r="S25" s="479">
        <v>40</v>
      </c>
      <c r="T25" s="479"/>
      <c r="U25" s="479"/>
      <c r="V25" s="479">
        <v>0</v>
      </c>
      <c r="W25" s="479">
        <v>10</v>
      </c>
      <c r="X25" s="482">
        <v>50</v>
      </c>
      <c r="Y25" s="483"/>
      <c r="Z25" s="478">
        <v>9175</v>
      </c>
      <c r="AA25" s="484">
        <f t="shared" si="3"/>
        <v>9.093161546085232</v>
      </c>
      <c r="AB25" s="479">
        <v>107</v>
      </c>
      <c r="AC25" s="485">
        <f t="shared" si="1"/>
        <v>10.7</v>
      </c>
      <c r="AD25" s="479"/>
      <c r="AE25" s="479">
        <v>78</v>
      </c>
      <c r="AF25" s="485">
        <f t="shared" si="2"/>
        <v>7.730426164519326</v>
      </c>
      <c r="AG25" s="479"/>
      <c r="AH25" s="482">
        <v>17700</v>
      </c>
      <c r="AI25" s="486">
        <v>8</v>
      </c>
      <c r="AJ25" s="479"/>
      <c r="AK25" s="479"/>
      <c r="AL25" s="479"/>
      <c r="AM25" s="480">
        <v>4</v>
      </c>
      <c r="AN25" s="487">
        <v>20</v>
      </c>
      <c r="AO25" s="479">
        <v>1</v>
      </c>
      <c r="AP25" s="479"/>
      <c r="AQ25" s="479"/>
      <c r="AR25" s="479">
        <v>23</v>
      </c>
      <c r="AS25" s="479"/>
      <c r="AT25" s="479">
        <v>10</v>
      </c>
      <c r="AU25" s="479">
        <v>3</v>
      </c>
      <c r="AV25" s="479">
        <v>3</v>
      </c>
      <c r="AW25" s="482"/>
      <c r="AX25" s="478">
        <v>12</v>
      </c>
      <c r="AY25" s="479">
        <v>1</v>
      </c>
      <c r="AZ25" s="482">
        <v>5</v>
      </c>
      <c r="BB25" s="476"/>
      <c r="BC25" s="476"/>
      <c r="BD25" s="476"/>
      <c r="BE25" s="476"/>
    </row>
    <row r="26" spans="1:57" s="508" customFormat="1" ht="19.5" customHeight="1">
      <c r="A26" s="477" t="s">
        <v>57</v>
      </c>
      <c r="B26" s="501">
        <v>236</v>
      </c>
      <c r="C26" s="502">
        <v>51</v>
      </c>
      <c r="D26" s="502">
        <v>8</v>
      </c>
      <c r="E26" s="502">
        <v>48</v>
      </c>
      <c r="F26" s="502"/>
      <c r="G26" s="502">
        <v>96</v>
      </c>
      <c r="H26" s="502"/>
      <c r="I26" s="502">
        <v>3</v>
      </c>
      <c r="J26" s="502">
        <v>23</v>
      </c>
      <c r="K26" s="502">
        <v>2</v>
      </c>
      <c r="L26" s="503">
        <v>542</v>
      </c>
      <c r="M26" s="481">
        <v>662</v>
      </c>
      <c r="N26" s="502">
        <v>67</v>
      </c>
      <c r="O26" s="502">
        <v>557</v>
      </c>
      <c r="P26" s="504">
        <v>78</v>
      </c>
      <c r="Q26" s="501"/>
      <c r="R26" s="502"/>
      <c r="S26" s="502"/>
      <c r="T26" s="502"/>
      <c r="U26" s="502"/>
      <c r="V26" s="502">
        <v>0</v>
      </c>
      <c r="W26" s="502">
        <v>5</v>
      </c>
      <c r="X26" s="504">
        <v>16</v>
      </c>
      <c r="Y26" s="505"/>
      <c r="Z26" s="501">
        <v>1580</v>
      </c>
      <c r="AA26" s="484">
        <f t="shared" si="3"/>
        <v>2.915129151291513</v>
      </c>
      <c r="AB26" s="502">
        <v>55</v>
      </c>
      <c r="AC26" s="485">
        <f t="shared" si="1"/>
        <v>11</v>
      </c>
      <c r="AD26" s="502"/>
      <c r="AE26" s="502">
        <v>100</v>
      </c>
      <c r="AF26" s="506">
        <f t="shared" si="2"/>
        <v>18.45018450184502</v>
      </c>
      <c r="AG26" s="502"/>
      <c r="AH26" s="504">
        <v>17200</v>
      </c>
      <c r="AI26" s="507">
        <v>3</v>
      </c>
      <c r="AJ26" s="502"/>
      <c r="AK26" s="502"/>
      <c r="AL26" s="502"/>
      <c r="AM26" s="503">
        <v>1</v>
      </c>
      <c r="AN26" s="487">
        <v>9</v>
      </c>
      <c r="AO26" s="502"/>
      <c r="AP26" s="502"/>
      <c r="AQ26" s="502"/>
      <c r="AR26" s="502">
        <v>9</v>
      </c>
      <c r="AS26" s="502"/>
      <c r="AT26" s="502">
        <v>2</v>
      </c>
      <c r="AU26" s="502"/>
      <c r="AV26" s="502"/>
      <c r="AW26" s="504"/>
      <c r="AX26" s="501">
        <v>14</v>
      </c>
      <c r="AY26" s="502">
        <v>1</v>
      </c>
      <c r="AZ26" s="504">
        <v>4</v>
      </c>
      <c r="BB26" s="509"/>
      <c r="BC26" s="509"/>
      <c r="BD26" s="509"/>
      <c r="BE26" s="509"/>
    </row>
    <row r="27" spans="1:57" s="508" customFormat="1" ht="19.5" customHeight="1">
      <c r="A27" s="477" t="s">
        <v>58</v>
      </c>
      <c r="B27" s="501">
        <v>337</v>
      </c>
      <c r="C27" s="502">
        <v>69</v>
      </c>
      <c r="D27" s="502"/>
      <c r="E27" s="502">
        <v>69</v>
      </c>
      <c r="F27" s="502"/>
      <c r="G27" s="502">
        <v>170</v>
      </c>
      <c r="H27" s="502"/>
      <c r="I27" s="502">
        <v>1</v>
      </c>
      <c r="J27" s="502">
        <v>22</v>
      </c>
      <c r="K27" s="502">
        <v>17</v>
      </c>
      <c r="L27" s="503">
        <v>1024</v>
      </c>
      <c r="M27" s="481">
        <v>1143</v>
      </c>
      <c r="N27" s="502">
        <v>49</v>
      </c>
      <c r="O27" s="502">
        <v>862</v>
      </c>
      <c r="P27" s="504">
        <v>228</v>
      </c>
      <c r="Q27" s="501"/>
      <c r="R27" s="502"/>
      <c r="S27" s="502"/>
      <c r="T27" s="502"/>
      <c r="U27" s="502"/>
      <c r="V27" s="502"/>
      <c r="W27" s="502">
        <v>6</v>
      </c>
      <c r="X27" s="504">
        <v>30</v>
      </c>
      <c r="Y27" s="505"/>
      <c r="Z27" s="501">
        <v>1657</v>
      </c>
      <c r="AA27" s="484">
        <v>0.9</v>
      </c>
      <c r="AB27" s="502">
        <v>47</v>
      </c>
      <c r="AC27" s="485">
        <f t="shared" si="1"/>
        <v>7.833333333333333</v>
      </c>
      <c r="AD27" s="502">
        <v>5</v>
      </c>
      <c r="AE27" s="502">
        <v>85</v>
      </c>
      <c r="AF27" s="506">
        <f t="shared" si="2"/>
        <v>8.30078125</v>
      </c>
      <c r="AG27" s="502">
        <v>5</v>
      </c>
      <c r="AH27" s="504">
        <v>17400</v>
      </c>
      <c r="AI27" s="507">
        <v>5</v>
      </c>
      <c r="AJ27" s="502"/>
      <c r="AK27" s="502">
        <v>1</v>
      </c>
      <c r="AL27" s="502"/>
      <c r="AM27" s="503"/>
      <c r="AN27" s="487">
        <v>46</v>
      </c>
      <c r="AO27" s="502">
        <v>1</v>
      </c>
      <c r="AP27" s="502">
        <v>4</v>
      </c>
      <c r="AQ27" s="502"/>
      <c r="AR27" s="502">
        <v>39</v>
      </c>
      <c r="AS27" s="502">
        <v>2</v>
      </c>
      <c r="AT27" s="502"/>
      <c r="AU27" s="502"/>
      <c r="AV27" s="502">
        <v>1</v>
      </c>
      <c r="AW27" s="504"/>
      <c r="AX27" s="501">
        <v>13</v>
      </c>
      <c r="AY27" s="502"/>
      <c r="AZ27" s="504">
        <v>24</v>
      </c>
      <c r="BB27" s="509"/>
      <c r="BC27" s="509"/>
      <c r="BD27" s="509"/>
      <c r="BE27" s="509"/>
    </row>
    <row r="28" spans="1:57" s="475" customFormat="1" ht="18.75" customHeight="1">
      <c r="A28" s="477" t="s">
        <v>59</v>
      </c>
      <c r="B28" s="478">
        <v>106</v>
      </c>
      <c r="C28" s="479">
        <v>25</v>
      </c>
      <c r="D28" s="479">
        <v>7</v>
      </c>
      <c r="E28" s="479">
        <v>13</v>
      </c>
      <c r="F28" s="479"/>
      <c r="G28" s="479">
        <v>42</v>
      </c>
      <c r="H28" s="479"/>
      <c r="I28" s="479"/>
      <c r="J28" s="479">
        <v>2</v>
      </c>
      <c r="K28" s="479">
        <v>4</v>
      </c>
      <c r="L28" s="480">
        <v>242</v>
      </c>
      <c r="M28" s="481">
        <v>272</v>
      </c>
      <c r="N28" s="479">
        <v>44</v>
      </c>
      <c r="O28" s="479">
        <v>228</v>
      </c>
      <c r="P28" s="482"/>
      <c r="Q28" s="478">
        <v>1</v>
      </c>
      <c r="R28" s="479"/>
      <c r="S28" s="479">
        <v>3</v>
      </c>
      <c r="T28" s="479">
        <v>16</v>
      </c>
      <c r="U28" s="479"/>
      <c r="V28" s="479">
        <v>0</v>
      </c>
      <c r="W28" s="479">
        <v>6</v>
      </c>
      <c r="X28" s="482">
        <v>16</v>
      </c>
      <c r="Y28" s="483"/>
      <c r="Z28" s="478">
        <v>998</v>
      </c>
      <c r="AA28" s="484">
        <f t="shared" si="3"/>
        <v>4.12396694214876</v>
      </c>
      <c r="AB28" s="479">
        <v>53</v>
      </c>
      <c r="AC28" s="485">
        <f t="shared" si="1"/>
        <v>8.833333333333334</v>
      </c>
      <c r="AD28" s="479"/>
      <c r="AE28" s="479">
        <v>93</v>
      </c>
      <c r="AF28" s="485">
        <f t="shared" si="2"/>
        <v>38.429752066115704</v>
      </c>
      <c r="AG28" s="479"/>
      <c r="AH28" s="482">
        <v>6600</v>
      </c>
      <c r="AI28" s="486"/>
      <c r="AJ28" s="479"/>
      <c r="AK28" s="479"/>
      <c r="AL28" s="479"/>
      <c r="AM28" s="480">
        <v>2</v>
      </c>
      <c r="AN28" s="487">
        <v>25</v>
      </c>
      <c r="AO28" s="479">
        <v>3</v>
      </c>
      <c r="AP28" s="479"/>
      <c r="AQ28" s="479"/>
      <c r="AR28" s="479">
        <v>22</v>
      </c>
      <c r="AS28" s="479"/>
      <c r="AT28" s="479">
        <v>5</v>
      </c>
      <c r="AU28" s="479">
        <v>467</v>
      </c>
      <c r="AV28" s="479">
        <v>13</v>
      </c>
      <c r="AW28" s="482"/>
      <c r="AX28" s="478">
        <v>3</v>
      </c>
      <c r="AY28" s="479"/>
      <c r="AZ28" s="482">
        <v>1</v>
      </c>
      <c r="BB28" s="476"/>
      <c r="BC28" s="476"/>
      <c r="BD28" s="476"/>
      <c r="BE28" s="476"/>
    </row>
    <row r="29" spans="1:57" s="508" customFormat="1" ht="19.5" customHeight="1">
      <c r="A29" s="477" t="s">
        <v>60</v>
      </c>
      <c r="B29" s="478">
        <v>280</v>
      </c>
      <c r="C29" s="479">
        <v>75</v>
      </c>
      <c r="D29" s="479"/>
      <c r="E29" s="479">
        <v>27</v>
      </c>
      <c r="F29" s="479"/>
      <c r="G29" s="479">
        <v>144</v>
      </c>
      <c r="H29" s="479"/>
      <c r="I29" s="479"/>
      <c r="J29" s="479">
        <v>12</v>
      </c>
      <c r="K29" s="479">
        <v>4</v>
      </c>
      <c r="L29" s="480">
        <v>860</v>
      </c>
      <c r="M29" s="481">
        <v>968</v>
      </c>
      <c r="N29" s="479">
        <v>54</v>
      </c>
      <c r="O29" s="479">
        <v>793</v>
      </c>
      <c r="P29" s="482">
        <v>121</v>
      </c>
      <c r="Q29" s="478"/>
      <c r="R29" s="479"/>
      <c r="S29" s="479"/>
      <c r="T29" s="479"/>
      <c r="U29" s="479"/>
      <c r="V29" s="479">
        <v>0</v>
      </c>
      <c r="W29" s="479">
        <v>11</v>
      </c>
      <c r="X29" s="482">
        <v>80</v>
      </c>
      <c r="Y29" s="483"/>
      <c r="Z29" s="478">
        <v>2907</v>
      </c>
      <c r="AA29" s="484">
        <f t="shared" si="3"/>
        <v>3.380232558139535</v>
      </c>
      <c r="AB29" s="479">
        <v>110</v>
      </c>
      <c r="AC29" s="485">
        <v>78</v>
      </c>
      <c r="AD29" s="479"/>
      <c r="AE29" s="479">
        <v>71</v>
      </c>
      <c r="AF29" s="485">
        <v>36</v>
      </c>
      <c r="AG29" s="479"/>
      <c r="AH29" s="482">
        <v>8500</v>
      </c>
      <c r="AI29" s="486">
        <v>37</v>
      </c>
      <c r="AJ29" s="479">
        <v>1</v>
      </c>
      <c r="AK29" s="479">
        <v>1</v>
      </c>
      <c r="AL29" s="479"/>
      <c r="AM29" s="480"/>
      <c r="AN29" s="487">
        <v>53</v>
      </c>
      <c r="AO29" s="479"/>
      <c r="AP29" s="479"/>
      <c r="AQ29" s="479"/>
      <c r="AR29" s="479">
        <v>41</v>
      </c>
      <c r="AS29" s="479">
        <v>12</v>
      </c>
      <c r="AT29" s="479">
        <v>3</v>
      </c>
      <c r="AU29" s="479"/>
      <c r="AV29" s="479"/>
      <c r="AW29" s="482"/>
      <c r="AX29" s="478">
        <v>6</v>
      </c>
      <c r="AY29" s="479"/>
      <c r="AZ29" s="482">
        <v>5</v>
      </c>
      <c r="BB29" s="509"/>
      <c r="BC29" s="509"/>
      <c r="BD29" s="509"/>
      <c r="BE29" s="509"/>
    </row>
    <row r="30" spans="1:57" s="508" customFormat="1" ht="19.5" customHeight="1">
      <c r="A30" s="477" t="s">
        <v>61</v>
      </c>
      <c r="B30" s="501">
        <v>425</v>
      </c>
      <c r="C30" s="502">
        <v>64</v>
      </c>
      <c r="D30" s="502">
        <v>1</v>
      </c>
      <c r="E30" s="502">
        <v>19</v>
      </c>
      <c r="F30" s="502"/>
      <c r="G30" s="502">
        <v>218</v>
      </c>
      <c r="H30" s="502"/>
      <c r="I30" s="502">
        <v>2</v>
      </c>
      <c r="J30" s="502">
        <v>45</v>
      </c>
      <c r="K30" s="502">
        <v>8</v>
      </c>
      <c r="L30" s="503">
        <v>1031</v>
      </c>
      <c r="M30" s="481">
        <v>1232</v>
      </c>
      <c r="N30" s="502">
        <v>89</v>
      </c>
      <c r="O30" s="502">
        <v>1023</v>
      </c>
      <c r="P30" s="504">
        <v>162</v>
      </c>
      <c r="Q30" s="501"/>
      <c r="R30" s="502"/>
      <c r="S30" s="502"/>
      <c r="T30" s="502"/>
      <c r="U30" s="502"/>
      <c r="V30" s="502">
        <v>0</v>
      </c>
      <c r="W30" s="502">
        <v>8</v>
      </c>
      <c r="X30" s="504">
        <v>34</v>
      </c>
      <c r="Y30" s="505"/>
      <c r="Z30" s="501">
        <v>1634</v>
      </c>
      <c r="AA30" s="484">
        <f t="shared" si="3"/>
        <v>1.5848690591658583</v>
      </c>
      <c r="AB30" s="502">
        <v>40</v>
      </c>
      <c r="AC30" s="485">
        <f t="shared" si="1"/>
        <v>5</v>
      </c>
      <c r="AD30" s="502"/>
      <c r="AE30" s="502">
        <v>90</v>
      </c>
      <c r="AF30" s="506">
        <f t="shared" si="2"/>
        <v>8.729388942774007</v>
      </c>
      <c r="AG30" s="502"/>
      <c r="AH30" s="504">
        <v>21400</v>
      </c>
      <c r="AI30" s="507">
        <v>1</v>
      </c>
      <c r="AJ30" s="502"/>
      <c r="AK30" s="502"/>
      <c r="AL30" s="502"/>
      <c r="AM30" s="503">
        <v>1</v>
      </c>
      <c r="AN30" s="487">
        <v>41</v>
      </c>
      <c r="AO30" s="502">
        <v>4</v>
      </c>
      <c r="AP30" s="502"/>
      <c r="AQ30" s="502"/>
      <c r="AR30" s="502">
        <v>31</v>
      </c>
      <c r="AS30" s="502">
        <v>3</v>
      </c>
      <c r="AT30" s="502">
        <v>4</v>
      </c>
      <c r="AU30" s="502"/>
      <c r="AV30" s="502"/>
      <c r="AW30" s="504"/>
      <c r="AX30" s="501">
        <v>3</v>
      </c>
      <c r="AY30" s="502">
        <v>21</v>
      </c>
      <c r="AZ30" s="504">
        <v>17</v>
      </c>
      <c r="BB30" s="509"/>
      <c r="BC30" s="509"/>
      <c r="BD30" s="509"/>
      <c r="BE30" s="509"/>
    </row>
    <row r="31" spans="1:57" s="508" customFormat="1" ht="19.5" customHeight="1">
      <c r="A31" s="477" t="s">
        <v>62</v>
      </c>
      <c r="B31" s="501">
        <v>218</v>
      </c>
      <c r="C31" s="502">
        <v>17</v>
      </c>
      <c r="D31" s="502"/>
      <c r="E31" s="502">
        <v>17</v>
      </c>
      <c r="F31" s="502"/>
      <c r="G31" s="502">
        <v>195</v>
      </c>
      <c r="H31" s="502"/>
      <c r="I31" s="502"/>
      <c r="J31" s="502">
        <v>5</v>
      </c>
      <c r="K31" s="502">
        <v>1</v>
      </c>
      <c r="L31" s="503">
        <v>1103</v>
      </c>
      <c r="M31" s="481">
        <v>1266</v>
      </c>
      <c r="N31" s="502">
        <v>66</v>
      </c>
      <c r="O31" s="502">
        <v>1038</v>
      </c>
      <c r="P31" s="504">
        <v>162</v>
      </c>
      <c r="Q31" s="501"/>
      <c r="R31" s="502"/>
      <c r="S31" s="502"/>
      <c r="T31" s="502"/>
      <c r="U31" s="502"/>
      <c r="V31" s="502">
        <v>0</v>
      </c>
      <c r="W31" s="502">
        <v>8</v>
      </c>
      <c r="X31" s="504">
        <v>34</v>
      </c>
      <c r="Y31" s="505"/>
      <c r="Z31" s="501">
        <v>601</v>
      </c>
      <c r="AA31" s="484">
        <f t="shared" si="3"/>
        <v>0.5448776065276518</v>
      </c>
      <c r="AB31" s="502">
        <v>34</v>
      </c>
      <c r="AC31" s="485">
        <f t="shared" si="1"/>
        <v>4.25</v>
      </c>
      <c r="AD31" s="502"/>
      <c r="AE31" s="502">
        <v>58</v>
      </c>
      <c r="AF31" s="506">
        <f t="shared" si="2"/>
        <v>5.258386219401632</v>
      </c>
      <c r="AG31" s="502"/>
      <c r="AH31" s="504">
        <v>15400</v>
      </c>
      <c r="AI31" s="507"/>
      <c r="AJ31" s="502"/>
      <c r="AK31" s="502"/>
      <c r="AL31" s="502"/>
      <c r="AM31" s="503">
        <v>1</v>
      </c>
      <c r="AN31" s="487">
        <v>31</v>
      </c>
      <c r="AO31" s="502"/>
      <c r="AP31" s="502"/>
      <c r="AQ31" s="502"/>
      <c r="AR31" s="502">
        <v>31</v>
      </c>
      <c r="AS31" s="502"/>
      <c r="AT31" s="502">
        <v>1</v>
      </c>
      <c r="AU31" s="502"/>
      <c r="AV31" s="502"/>
      <c r="AW31" s="504">
        <v>1</v>
      </c>
      <c r="AX31" s="501">
        <v>6</v>
      </c>
      <c r="AY31" s="502">
        <v>4</v>
      </c>
      <c r="AZ31" s="504">
        <v>33</v>
      </c>
      <c r="BB31" s="509"/>
      <c r="BC31" s="509"/>
      <c r="BD31" s="509"/>
      <c r="BE31" s="509"/>
    </row>
    <row r="32" spans="1:57" s="508" customFormat="1" ht="19.5" customHeight="1">
      <c r="A32" s="477" t="s">
        <v>63</v>
      </c>
      <c r="B32" s="501">
        <v>278</v>
      </c>
      <c r="C32" s="502">
        <v>85</v>
      </c>
      <c r="D32" s="502"/>
      <c r="E32" s="502">
        <v>42</v>
      </c>
      <c r="F32" s="502"/>
      <c r="G32" s="502">
        <v>190</v>
      </c>
      <c r="H32" s="502"/>
      <c r="I32" s="502">
        <v>1</v>
      </c>
      <c r="J32" s="502">
        <v>10</v>
      </c>
      <c r="K32" s="502">
        <v>7</v>
      </c>
      <c r="L32" s="503">
        <v>670</v>
      </c>
      <c r="M32" s="481">
        <v>767</v>
      </c>
      <c r="N32" s="502">
        <v>24</v>
      </c>
      <c r="O32" s="502">
        <v>686</v>
      </c>
      <c r="P32" s="504">
        <v>57</v>
      </c>
      <c r="Q32" s="501"/>
      <c r="R32" s="502"/>
      <c r="S32" s="502"/>
      <c r="T32" s="502"/>
      <c r="U32" s="502"/>
      <c r="V32" s="502">
        <v>0</v>
      </c>
      <c r="W32" s="502">
        <v>6</v>
      </c>
      <c r="X32" s="504">
        <v>89</v>
      </c>
      <c r="Y32" s="505"/>
      <c r="Z32" s="501">
        <v>2133</v>
      </c>
      <c r="AA32" s="484">
        <f t="shared" si="3"/>
        <v>3.183582089552239</v>
      </c>
      <c r="AB32" s="502">
        <v>76</v>
      </c>
      <c r="AC32" s="485">
        <f t="shared" si="1"/>
        <v>12.666666666666666</v>
      </c>
      <c r="AD32" s="502">
        <v>12</v>
      </c>
      <c r="AE32" s="502">
        <v>108</v>
      </c>
      <c r="AF32" s="506">
        <f t="shared" si="2"/>
        <v>16.119402985074625</v>
      </c>
      <c r="AG32" s="502"/>
      <c r="AH32" s="504">
        <v>7700</v>
      </c>
      <c r="AI32" s="507">
        <v>15</v>
      </c>
      <c r="AJ32" s="502">
        <v>1</v>
      </c>
      <c r="AK32" s="502"/>
      <c r="AL32" s="502"/>
      <c r="AM32" s="503">
        <v>1</v>
      </c>
      <c r="AN32" s="487">
        <v>65</v>
      </c>
      <c r="AO32" s="502">
        <v>2</v>
      </c>
      <c r="AP32" s="502"/>
      <c r="AQ32" s="502">
        <v>1</v>
      </c>
      <c r="AR32" s="502">
        <v>61</v>
      </c>
      <c r="AS32" s="502">
        <v>1</v>
      </c>
      <c r="AT32" s="502">
        <v>1</v>
      </c>
      <c r="AU32" s="502">
        <v>60</v>
      </c>
      <c r="AV32" s="502"/>
      <c r="AW32" s="504"/>
      <c r="AX32" s="501">
        <v>9</v>
      </c>
      <c r="AY32" s="502">
        <v>6</v>
      </c>
      <c r="AZ32" s="504">
        <v>25</v>
      </c>
      <c r="BB32" s="509"/>
      <c r="BC32" s="509"/>
      <c r="BD32" s="509"/>
      <c r="BE32" s="509"/>
    </row>
    <row r="33" spans="1:57" s="508" customFormat="1" ht="19.5" customHeight="1">
      <c r="A33" s="477" t="s">
        <v>64</v>
      </c>
      <c r="B33" s="501">
        <v>328</v>
      </c>
      <c r="C33" s="502">
        <v>111</v>
      </c>
      <c r="D33" s="502">
        <v>17</v>
      </c>
      <c r="E33" s="502">
        <v>85</v>
      </c>
      <c r="F33" s="502"/>
      <c r="G33" s="502">
        <v>245</v>
      </c>
      <c r="H33" s="502"/>
      <c r="I33" s="502">
        <v>1</v>
      </c>
      <c r="J33" s="502">
        <v>3</v>
      </c>
      <c r="K33" s="502">
        <v>3</v>
      </c>
      <c r="L33" s="503">
        <v>1944</v>
      </c>
      <c r="M33" s="481">
        <v>2274</v>
      </c>
      <c r="N33" s="502">
        <v>163</v>
      </c>
      <c r="O33" s="502">
        <v>1688</v>
      </c>
      <c r="P33" s="504">
        <v>423</v>
      </c>
      <c r="Q33" s="501"/>
      <c r="R33" s="502"/>
      <c r="S33" s="502"/>
      <c r="T33" s="502"/>
      <c r="U33" s="502"/>
      <c r="V33" s="502">
        <v>0</v>
      </c>
      <c r="W33" s="502">
        <v>14</v>
      </c>
      <c r="X33" s="504">
        <v>93</v>
      </c>
      <c r="Y33" s="505"/>
      <c r="Z33" s="501">
        <v>1971</v>
      </c>
      <c r="AA33" s="484">
        <f t="shared" si="3"/>
        <v>1.0138888888888888</v>
      </c>
      <c r="AB33" s="502">
        <v>14</v>
      </c>
      <c r="AC33" s="485">
        <f t="shared" si="1"/>
        <v>1</v>
      </c>
      <c r="AD33" s="502"/>
      <c r="AE33" s="502">
        <v>88</v>
      </c>
      <c r="AF33" s="506">
        <f t="shared" si="2"/>
        <v>4.526748971193416</v>
      </c>
      <c r="AG33" s="502"/>
      <c r="AH33" s="504">
        <v>13050</v>
      </c>
      <c r="AI33" s="507">
        <v>1</v>
      </c>
      <c r="AJ33" s="502">
        <v>5</v>
      </c>
      <c r="AK33" s="502">
        <v>2</v>
      </c>
      <c r="AL33" s="502"/>
      <c r="AM33" s="503">
        <v>2</v>
      </c>
      <c r="AN33" s="487">
        <v>27</v>
      </c>
      <c r="AO33" s="502">
        <v>1</v>
      </c>
      <c r="AP33" s="502">
        <v>2</v>
      </c>
      <c r="AQ33" s="502"/>
      <c r="AR33" s="502">
        <v>24</v>
      </c>
      <c r="AS33" s="502"/>
      <c r="AT33" s="502">
        <v>12</v>
      </c>
      <c r="AU33" s="502">
        <v>10</v>
      </c>
      <c r="AV33" s="502">
        <v>2</v>
      </c>
      <c r="AW33" s="504"/>
      <c r="AX33" s="501">
        <v>7</v>
      </c>
      <c r="AY33" s="502"/>
      <c r="AZ33" s="504">
        <v>25</v>
      </c>
      <c r="BB33" s="509"/>
      <c r="BC33" s="509"/>
      <c r="BD33" s="509"/>
      <c r="BE33" s="509"/>
    </row>
    <row r="34" spans="1:57" s="475" customFormat="1" ht="19.5" customHeight="1">
      <c r="A34" s="477" t="s">
        <v>79</v>
      </c>
      <c r="B34" s="501">
        <v>335</v>
      </c>
      <c r="C34" s="502">
        <v>46</v>
      </c>
      <c r="D34" s="502"/>
      <c r="E34" s="502">
        <v>29</v>
      </c>
      <c r="F34" s="502"/>
      <c r="G34" s="502">
        <v>289</v>
      </c>
      <c r="H34" s="502"/>
      <c r="I34" s="502">
        <v>1</v>
      </c>
      <c r="J34" s="502"/>
      <c r="K34" s="502">
        <v>9</v>
      </c>
      <c r="L34" s="503">
        <v>2000</v>
      </c>
      <c r="M34" s="481">
        <v>2268</v>
      </c>
      <c r="N34" s="502">
        <v>200</v>
      </c>
      <c r="O34" s="502">
        <v>1527</v>
      </c>
      <c r="P34" s="504">
        <v>541</v>
      </c>
      <c r="Q34" s="501"/>
      <c r="R34" s="502"/>
      <c r="S34" s="502"/>
      <c r="T34" s="502"/>
      <c r="U34" s="502"/>
      <c r="V34" s="502">
        <v>0</v>
      </c>
      <c r="W34" s="502">
        <v>11</v>
      </c>
      <c r="X34" s="504">
        <v>35</v>
      </c>
      <c r="Y34" s="505"/>
      <c r="Z34" s="501">
        <v>2533</v>
      </c>
      <c r="AA34" s="484">
        <f t="shared" si="3"/>
        <v>1.2665</v>
      </c>
      <c r="AB34" s="502">
        <v>17</v>
      </c>
      <c r="AC34" s="485">
        <f t="shared" si="1"/>
        <v>1.5454545454545454</v>
      </c>
      <c r="AD34" s="502">
        <v>2</v>
      </c>
      <c r="AE34" s="502">
        <v>66</v>
      </c>
      <c r="AF34" s="506">
        <f t="shared" si="2"/>
        <v>3.3000000000000003</v>
      </c>
      <c r="AG34" s="502">
        <v>2</v>
      </c>
      <c r="AH34" s="504">
        <v>17800</v>
      </c>
      <c r="AI34" s="507">
        <v>6</v>
      </c>
      <c r="AJ34" s="502">
        <v>2</v>
      </c>
      <c r="AK34" s="502">
        <v>4</v>
      </c>
      <c r="AL34" s="502"/>
      <c r="AM34" s="503">
        <v>1</v>
      </c>
      <c r="AN34" s="487">
        <v>56</v>
      </c>
      <c r="AO34" s="502">
        <v>1</v>
      </c>
      <c r="AP34" s="502"/>
      <c r="AQ34" s="502"/>
      <c r="AR34" s="502">
        <v>51</v>
      </c>
      <c r="AS34" s="502">
        <v>1</v>
      </c>
      <c r="AT34" s="502">
        <v>7</v>
      </c>
      <c r="AU34" s="502">
        <v>33</v>
      </c>
      <c r="AV34" s="502">
        <v>2</v>
      </c>
      <c r="AW34" s="504"/>
      <c r="AX34" s="501">
        <v>13</v>
      </c>
      <c r="AY34" s="502"/>
      <c r="AZ34" s="504">
        <v>12</v>
      </c>
      <c r="BB34" s="476"/>
      <c r="BC34" s="476"/>
      <c r="BD34" s="476"/>
      <c r="BE34" s="476"/>
    </row>
    <row r="35" spans="1:57" s="508" customFormat="1" ht="19.5" customHeight="1">
      <c r="A35" s="477" t="s">
        <v>65</v>
      </c>
      <c r="B35" s="478">
        <v>267</v>
      </c>
      <c r="C35" s="479">
        <v>56</v>
      </c>
      <c r="D35" s="479">
        <v>2</v>
      </c>
      <c r="E35" s="479">
        <v>30</v>
      </c>
      <c r="F35" s="479"/>
      <c r="G35" s="479">
        <v>156</v>
      </c>
      <c r="H35" s="479"/>
      <c r="I35" s="479">
        <v>1</v>
      </c>
      <c r="J35" s="479">
        <v>22</v>
      </c>
      <c r="K35" s="479">
        <v>6</v>
      </c>
      <c r="L35" s="510">
        <v>698</v>
      </c>
      <c r="M35" s="481">
        <v>751</v>
      </c>
      <c r="N35" s="511">
        <v>51</v>
      </c>
      <c r="O35" s="511">
        <v>700</v>
      </c>
      <c r="P35" s="512">
        <v>71</v>
      </c>
      <c r="Q35" s="478"/>
      <c r="R35" s="479"/>
      <c r="S35" s="479"/>
      <c r="T35" s="479"/>
      <c r="U35" s="479"/>
      <c r="V35" s="479">
        <v>0</v>
      </c>
      <c r="W35" s="479">
        <v>9</v>
      </c>
      <c r="X35" s="482">
        <v>47</v>
      </c>
      <c r="Y35" s="483"/>
      <c r="Z35" s="478">
        <v>2212</v>
      </c>
      <c r="AA35" s="484">
        <f t="shared" si="3"/>
        <v>3.169054441260745</v>
      </c>
      <c r="AB35" s="479">
        <v>33</v>
      </c>
      <c r="AC35" s="485">
        <f t="shared" si="1"/>
        <v>3.6666666666666665</v>
      </c>
      <c r="AD35" s="479"/>
      <c r="AE35" s="479">
        <v>80</v>
      </c>
      <c r="AF35" s="485">
        <f t="shared" si="2"/>
        <v>11.461318051575931</v>
      </c>
      <c r="AG35" s="479"/>
      <c r="AH35" s="482">
        <v>11000</v>
      </c>
      <c r="AI35" s="486">
        <v>32</v>
      </c>
      <c r="AJ35" s="479"/>
      <c r="AK35" s="479"/>
      <c r="AL35" s="479"/>
      <c r="AM35" s="480">
        <v>8</v>
      </c>
      <c r="AN35" s="487">
        <v>76</v>
      </c>
      <c r="AO35" s="479">
        <v>5</v>
      </c>
      <c r="AP35" s="479"/>
      <c r="AQ35" s="479"/>
      <c r="AR35" s="479">
        <v>66</v>
      </c>
      <c r="AS35" s="479">
        <v>2</v>
      </c>
      <c r="AT35" s="479">
        <v>2</v>
      </c>
      <c r="AU35" s="479">
        <v>10</v>
      </c>
      <c r="AV35" s="479">
        <v>6</v>
      </c>
      <c r="AW35" s="482"/>
      <c r="AX35" s="478">
        <v>6</v>
      </c>
      <c r="AY35" s="479">
        <v>5</v>
      </c>
      <c r="AZ35" s="482">
        <v>17</v>
      </c>
      <c r="BB35" s="509"/>
      <c r="BC35" s="509"/>
      <c r="BD35" s="509"/>
      <c r="BE35" s="509"/>
    </row>
    <row r="36" spans="1:57" s="508" customFormat="1" ht="19.5" customHeight="1">
      <c r="A36" s="477" t="s">
        <v>66</v>
      </c>
      <c r="B36" s="501">
        <v>278</v>
      </c>
      <c r="C36" s="502">
        <v>85</v>
      </c>
      <c r="D36" s="502"/>
      <c r="E36" s="502">
        <v>29</v>
      </c>
      <c r="F36" s="502"/>
      <c r="G36" s="502">
        <v>190</v>
      </c>
      <c r="H36" s="502"/>
      <c r="I36" s="502"/>
      <c r="J36" s="502"/>
      <c r="K36" s="502">
        <v>7</v>
      </c>
      <c r="L36" s="503">
        <v>1063</v>
      </c>
      <c r="M36" s="481">
        <v>1353</v>
      </c>
      <c r="N36" s="502">
        <v>49</v>
      </c>
      <c r="O36" s="502">
        <v>1057</v>
      </c>
      <c r="P36" s="504">
        <v>337</v>
      </c>
      <c r="Q36" s="501"/>
      <c r="R36" s="502"/>
      <c r="S36" s="502"/>
      <c r="T36" s="502"/>
      <c r="U36" s="502"/>
      <c r="V36" s="502">
        <v>0</v>
      </c>
      <c r="W36" s="502">
        <v>8</v>
      </c>
      <c r="X36" s="504">
        <v>46</v>
      </c>
      <c r="Y36" s="505"/>
      <c r="Z36" s="501">
        <v>3072</v>
      </c>
      <c r="AA36" s="484">
        <f t="shared" si="3"/>
        <v>2.8899341486359362</v>
      </c>
      <c r="AB36" s="502">
        <v>80</v>
      </c>
      <c r="AC36" s="485">
        <f t="shared" si="1"/>
        <v>10</v>
      </c>
      <c r="AD36" s="502"/>
      <c r="AE36" s="502">
        <v>73</v>
      </c>
      <c r="AF36" s="506">
        <f t="shared" si="2"/>
        <v>6.867356538099719</v>
      </c>
      <c r="AG36" s="502"/>
      <c r="AH36" s="504"/>
      <c r="AI36" s="507">
        <v>11</v>
      </c>
      <c r="AJ36" s="502"/>
      <c r="AK36" s="502">
        <v>2</v>
      </c>
      <c r="AL36" s="502"/>
      <c r="AM36" s="503">
        <v>2</v>
      </c>
      <c r="AN36" s="487">
        <v>60</v>
      </c>
      <c r="AO36" s="502"/>
      <c r="AP36" s="502"/>
      <c r="AQ36" s="502"/>
      <c r="AR36" s="502">
        <v>43</v>
      </c>
      <c r="AS36" s="502">
        <v>3</v>
      </c>
      <c r="AT36" s="502">
        <v>8</v>
      </c>
      <c r="AU36" s="502"/>
      <c r="AV36" s="502">
        <v>1</v>
      </c>
      <c r="AW36" s="504"/>
      <c r="AX36" s="501">
        <v>10</v>
      </c>
      <c r="AY36" s="502">
        <v>12</v>
      </c>
      <c r="AZ36" s="504">
        <v>14</v>
      </c>
      <c r="BB36" s="509"/>
      <c r="BC36" s="509"/>
      <c r="BD36" s="509"/>
      <c r="BE36" s="509"/>
    </row>
    <row r="37" spans="1:57" s="508" customFormat="1" ht="19.5" customHeight="1">
      <c r="A37" s="477" t="s">
        <v>67</v>
      </c>
      <c r="B37" s="501">
        <v>236</v>
      </c>
      <c r="C37" s="502">
        <v>82</v>
      </c>
      <c r="D37" s="502">
        <v>2</v>
      </c>
      <c r="E37" s="502">
        <v>77</v>
      </c>
      <c r="F37" s="502"/>
      <c r="G37" s="502">
        <v>136</v>
      </c>
      <c r="H37" s="502"/>
      <c r="I37" s="502">
        <v>1</v>
      </c>
      <c r="J37" s="502">
        <v>7</v>
      </c>
      <c r="K37" s="502">
        <v>9</v>
      </c>
      <c r="L37" s="503">
        <v>761</v>
      </c>
      <c r="M37" s="481">
        <v>838</v>
      </c>
      <c r="N37" s="502">
        <v>50</v>
      </c>
      <c r="O37" s="502">
        <v>659</v>
      </c>
      <c r="P37" s="504">
        <v>129</v>
      </c>
      <c r="Q37" s="501"/>
      <c r="R37" s="502"/>
      <c r="S37" s="502"/>
      <c r="T37" s="502"/>
      <c r="U37" s="502"/>
      <c r="V37" s="502">
        <v>0</v>
      </c>
      <c r="W37" s="502">
        <v>7</v>
      </c>
      <c r="X37" s="504">
        <v>27</v>
      </c>
      <c r="Y37" s="505"/>
      <c r="Z37" s="501">
        <v>1303</v>
      </c>
      <c r="AA37" s="484">
        <f t="shared" si="3"/>
        <v>1.7122207621550591</v>
      </c>
      <c r="AB37" s="502">
        <v>70</v>
      </c>
      <c r="AC37" s="485">
        <f t="shared" si="1"/>
        <v>10</v>
      </c>
      <c r="AD37" s="502"/>
      <c r="AE37" s="502">
        <v>116</v>
      </c>
      <c r="AF37" s="506">
        <f>AC40</f>
        <v>3.5714285714285716</v>
      </c>
      <c r="AG37" s="502"/>
      <c r="AH37" s="504">
        <v>21950</v>
      </c>
      <c r="AI37" s="507">
        <v>1</v>
      </c>
      <c r="AJ37" s="502"/>
      <c r="AK37" s="502"/>
      <c r="AL37" s="502"/>
      <c r="AM37" s="503">
        <v>2</v>
      </c>
      <c r="AN37" s="487">
        <v>56</v>
      </c>
      <c r="AO37" s="502">
        <v>1</v>
      </c>
      <c r="AP37" s="502"/>
      <c r="AQ37" s="502"/>
      <c r="AR37" s="502">
        <v>55</v>
      </c>
      <c r="AS37" s="502">
        <v>2</v>
      </c>
      <c r="AT37" s="502">
        <v>12</v>
      </c>
      <c r="AU37" s="502">
        <v>16</v>
      </c>
      <c r="AV37" s="502"/>
      <c r="AW37" s="504"/>
      <c r="AX37" s="501">
        <v>16</v>
      </c>
      <c r="AY37" s="502">
        <v>7</v>
      </c>
      <c r="AZ37" s="504"/>
      <c r="BB37" s="509"/>
      <c r="BC37" s="509"/>
      <c r="BD37" s="509"/>
      <c r="BE37" s="509"/>
    </row>
    <row r="38" spans="1:57" s="508" customFormat="1" ht="19.5" customHeight="1">
      <c r="A38" s="477" t="s">
        <v>68</v>
      </c>
      <c r="B38" s="501">
        <v>599</v>
      </c>
      <c r="C38" s="502">
        <v>40</v>
      </c>
      <c r="D38" s="502">
        <v>11</v>
      </c>
      <c r="E38" s="502">
        <v>29</v>
      </c>
      <c r="F38" s="502"/>
      <c r="G38" s="502">
        <v>482</v>
      </c>
      <c r="H38" s="502"/>
      <c r="I38" s="502"/>
      <c r="J38" s="502">
        <v>5</v>
      </c>
      <c r="K38" s="502">
        <v>18</v>
      </c>
      <c r="L38" s="503">
        <v>1526</v>
      </c>
      <c r="M38" s="481">
        <v>1611</v>
      </c>
      <c r="N38" s="502">
        <v>206</v>
      </c>
      <c r="O38" s="502">
        <v>1405</v>
      </c>
      <c r="P38" s="504">
        <v>413</v>
      </c>
      <c r="Q38" s="501"/>
      <c r="R38" s="502"/>
      <c r="S38" s="502"/>
      <c r="T38" s="502"/>
      <c r="U38" s="502"/>
      <c r="V38" s="502">
        <v>0</v>
      </c>
      <c r="W38" s="502">
        <v>5</v>
      </c>
      <c r="X38" s="504">
        <v>96</v>
      </c>
      <c r="Y38" s="505"/>
      <c r="Z38" s="501">
        <v>4046</v>
      </c>
      <c r="AA38" s="484">
        <f t="shared" si="3"/>
        <v>2.6513761467889907</v>
      </c>
      <c r="AB38" s="502">
        <v>55</v>
      </c>
      <c r="AC38" s="485">
        <f t="shared" si="1"/>
        <v>11</v>
      </c>
      <c r="AD38" s="502">
        <v>2</v>
      </c>
      <c r="AE38" s="502">
        <v>160</v>
      </c>
      <c r="AF38" s="506">
        <f t="shared" si="2"/>
        <v>10.484927916120576</v>
      </c>
      <c r="AG38" s="502">
        <v>1</v>
      </c>
      <c r="AH38" s="504">
        <v>22700</v>
      </c>
      <c r="AI38" s="507">
        <v>14</v>
      </c>
      <c r="AJ38" s="502"/>
      <c r="AK38" s="502">
        <v>2</v>
      </c>
      <c r="AL38" s="502">
        <v>1</v>
      </c>
      <c r="AM38" s="503">
        <v>2</v>
      </c>
      <c r="AN38" s="487">
        <v>120</v>
      </c>
      <c r="AO38" s="502">
        <v>13</v>
      </c>
      <c r="AP38" s="502">
        <v>2</v>
      </c>
      <c r="AQ38" s="502"/>
      <c r="AR38" s="502">
        <v>81</v>
      </c>
      <c r="AS38" s="502">
        <v>17</v>
      </c>
      <c r="AT38" s="502">
        <v>5</v>
      </c>
      <c r="AU38" s="502">
        <v>158</v>
      </c>
      <c r="AV38" s="502">
        <v>34</v>
      </c>
      <c r="AW38" s="504">
        <v>8</v>
      </c>
      <c r="AX38" s="501">
        <v>13</v>
      </c>
      <c r="AY38" s="502"/>
      <c r="AZ38" s="504">
        <v>54</v>
      </c>
      <c r="BB38" s="509"/>
      <c r="BC38" s="509"/>
      <c r="BD38" s="509"/>
      <c r="BE38" s="509"/>
    </row>
    <row r="39" spans="1:57" s="508" customFormat="1" ht="19.5" customHeight="1">
      <c r="A39" s="477" t="s">
        <v>69</v>
      </c>
      <c r="B39" s="501">
        <v>182</v>
      </c>
      <c r="C39" s="502">
        <v>18</v>
      </c>
      <c r="D39" s="502">
        <v>4</v>
      </c>
      <c r="E39" s="502">
        <v>13</v>
      </c>
      <c r="F39" s="502"/>
      <c r="G39" s="502">
        <v>145</v>
      </c>
      <c r="H39" s="502"/>
      <c r="I39" s="502"/>
      <c r="J39" s="502">
        <v>4</v>
      </c>
      <c r="K39" s="502">
        <v>6</v>
      </c>
      <c r="L39" s="503">
        <v>484</v>
      </c>
      <c r="M39" s="481">
        <v>631</v>
      </c>
      <c r="N39" s="502">
        <v>41</v>
      </c>
      <c r="O39" s="502">
        <v>505</v>
      </c>
      <c r="P39" s="504">
        <v>85</v>
      </c>
      <c r="Q39" s="501"/>
      <c r="R39" s="502"/>
      <c r="S39" s="502"/>
      <c r="T39" s="502"/>
      <c r="U39" s="502"/>
      <c r="V39" s="502">
        <v>0</v>
      </c>
      <c r="W39" s="502">
        <v>10</v>
      </c>
      <c r="X39" s="504">
        <v>40</v>
      </c>
      <c r="Y39" s="505"/>
      <c r="Z39" s="501">
        <v>1320</v>
      </c>
      <c r="AA39" s="484">
        <f t="shared" si="3"/>
        <v>2.727272727272727</v>
      </c>
      <c r="AB39" s="502">
        <v>10</v>
      </c>
      <c r="AC39" s="485">
        <f t="shared" si="1"/>
        <v>1</v>
      </c>
      <c r="AD39" s="502"/>
      <c r="AE39" s="502">
        <v>67</v>
      </c>
      <c r="AF39" s="506">
        <f t="shared" si="2"/>
        <v>13.842975206611571</v>
      </c>
      <c r="AG39" s="502"/>
      <c r="AH39" s="504">
        <v>9000</v>
      </c>
      <c r="AI39" s="507">
        <v>3</v>
      </c>
      <c r="AJ39" s="502"/>
      <c r="AK39" s="502"/>
      <c r="AL39" s="502"/>
      <c r="AM39" s="503">
        <v>2</v>
      </c>
      <c r="AN39" s="487">
        <v>36</v>
      </c>
      <c r="AO39" s="502">
        <v>4</v>
      </c>
      <c r="AP39" s="502">
        <v>1</v>
      </c>
      <c r="AQ39" s="502"/>
      <c r="AR39" s="502">
        <v>24</v>
      </c>
      <c r="AS39" s="502">
        <v>1</v>
      </c>
      <c r="AT39" s="502">
        <v>2</v>
      </c>
      <c r="AU39" s="502">
        <v>27</v>
      </c>
      <c r="AV39" s="502"/>
      <c r="AW39" s="504"/>
      <c r="AX39" s="501">
        <v>10</v>
      </c>
      <c r="AY39" s="502">
        <v>3</v>
      </c>
      <c r="AZ39" s="504">
        <v>13</v>
      </c>
      <c r="BB39" s="509"/>
      <c r="BC39" s="509"/>
      <c r="BD39" s="509"/>
      <c r="BE39" s="509"/>
    </row>
    <row r="40" spans="1:57" s="508" customFormat="1" ht="19.5" customHeight="1">
      <c r="A40" s="477" t="s">
        <v>34</v>
      </c>
      <c r="B40" s="501">
        <v>179</v>
      </c>
      <c r="C40" s="502">
        <v>28</v>
      </c>
      <c r="D40" s="502">
        <v>2</v>
      </c>
      <c r="E40" s="502">
        <v>25</v>
      </c>
      <c r="F40" s="502"/>
      <c r="G40" s="502">
        <v>127</v>
      </c>
      <c r="H40" s="502"/>
      <c r="I40" s="502">
        <v>3</v>
      </c>
      <c r="J40" s="502">
        <v>14</v>
      </c>
      <c r="K40" s="502">
        <v>18</v>
      </c>
      <c r="L40" s="503">
        <v>686</v>
      </c>
      <c r="M40" s="481">
        <v>796</v>
      </c>
      <c r="N40" s="502">
        <v>47</v>
      </c>
      <c r="O40" s="502">
        <v>749</v>
      </c>
      <c r="P40" s="504">
        <v>69</v>
      </c>
      <c r="Q40" s="501"/>
      <c r="R40" s="502"/>
      <c r="S40" s="502"/>
      <c r="T40" s="502"/>
      <c r="U40" s="502"/>
      <c r="V40" s="502">
        <v>0</v>
      </c>
      <c r="W40" s="502">
        <v>7</v>
      </c>
      <c r="X40" s="504">
        <v>25</v>
      </c>
      <c r="Y40" s="505"/>
      <c r="Z40" s="501">
        <v>1312</v>
      </c>
      <c r="AA40" s="484">
        <f t="shared" si="3"/>
        <v>1.912536443148688</v>
      </c>
      <c r="AB40" s="502">
        <v>25</v>
      </c>
      <c r="AC40" s="485">
        <f t="shared" si="1"/>
        <v>3.5714285714285716</v>
      </c>
      <c r="AD40" s="502"/>
      <c r="AE40" s="502">
        <v>71</v>
      </c>
      <c r="AF40" s="506">
        <f>AE40/L40*100</f>
        <v>10.349854227405247</v>
      </c>
      <c r="AG40" s="502"/>
      <c r="AH40" s="504">
        <v>7400</v>
      </c>
      <c r="AI40" s="507">
        <v>10</v>
      </c>
      <c r="AJ40" s="502"/>
      <c r="AK40" s="502">
        <v>1</v>
      </c>
      <c r="AL40" s="502"/>
      <c r="AM40" s="503">
        <v>1</v>
      </c>
      <c r="AN40" s="487">
        <v>56</v>
      </c>
      <c r="AO40" s="502">
        <v>5</v>
      </c>
      <c r="AP40" s="502">
        <v>2</v>
      </c>
      <c r="AQ40" s="502"/>
      <c r="AR40" s="502">
        <v>41</v>
      </c>
      <c r="AS40" s="502">
        <v>3</v>
      </c>
      <c r="AT40" s="502">
        <v>7</v>
      </c>
      <c r="AU40" s="502">
        <v>129</v>
      </c>
      <c r="AV40" s="502"/>
      <c r="AW40" s="504"/>
      <c r="AX40" s="501">
        <v>5</v>
      </c>
      <c r="AY40" s="502">
        <v>5</v>
      </c>
      <c r="AZ40" s="504">
        <v>171</v>
      </c>
      <c r="BB40" s="509"/>
      <c r="BC40" s="509"/>
      <c r="BD40" s="509"/>
      <c r="BE40" s="509"/>
    </row>
    <row r="41" spans="1:57" s="508" customFormat="1" ht="19.5" customHeight="1">
      <c r="A41" s="477" t="s">
        <v>46</v>
      </c>
      <c r="B41" s="501">
        <v>298</v>
      </c>
      <c r="C41" s="502">
        <v>103</v>
      </c>
      <c r="D41" s="502">
        <v>2</v>
      </c>
      <c r="E41" s="502">
        <v>95</v>
      </c>
      <c r="F41" s="502"/>
      <c r="G41" s="502">
        <v>122</v>
      </c>
      <c r="H41" s="502"/>
      <c r="I41" s="502">
        <v>1</v>
      </c>
      <c r="J41" s="502">
        <v>16</v>
      </c>
      <c r="K41" s="502">
        <v>5</v>
      </c>
      <c r="L41" s="503">
        <v>171</v>
      </c>
      <c r="M41" s="481">
        <v>942</v>
      </c>
      <c r="N41" s="502">
        <v>70</v>
      </c>
      <c r="O41" s="502">
        <v>759</v>
      </c>
      <c r="P41" s="504">
        <v>113</v>
      </c>
      <c r="Q41" s="501"/>
      <c r="R41" s="502"/>
      <c r="S41" s="502"/>
      <c r="T41" s="502"/>
      <c r="U41" s="502"/>
      <c r="V41" s="502">
        <v>0</v>
      </c>
      <c r="W41" s="502">
        <v>7</v>
      </c>
      <c r="X41" s="504">
        <v>27</v>
      </c>
      <c r="Y41" s="505"/>
      <c r="Z41" s="501">
        <v>861</v>
      </c>
      <c r="AA41" s="484">
        <f t="shared" si="3"/>
        <v>5.035087719298246</v>
      </c>
      <c r="AB41" s="502">
        <v>41</v>
      </c>
      <c r="AC41" s="485">
        <f t="shared" si="1"/>
        <v>5.857142857142857</v>
      </c>
      <c r="AD41" s="502"/>
      <c r="AE41" s="502">
        <v>115</v>
      </c>
      <c r="AF41" s="506">
        <f t="shared" si="2"/>
        <v>67.2514619883041</v>
      </c>
      <c r="AG41" s="502"/>
      <c r="AH41" s="504">
        <v>23650</v>
      </c>
      <c r="AI41" s="507">
        <v>3</v>
      </c>
      <c r="AJ41" s="502"/>
      <c r="AK41" s="502"/>
      <c r="AL41" s="502"/>
      <c r="AM41" s="503">
        <v>1</v>
      </c>
      <c r="AN41" s="487">
        <v>68</v>
      </c>
      <c r="AO41" s="502"/>
      <c r="AP41" s="502"/>
      <c r="AQ41" s="502"/>
      <c r="AR41" s="502">
        <v>57</v>
      </c>
      <c r="AS41" s="502">
        <v>3</v>
      </c>
      <c r="AT41" s="502">
        <v>5</v>
      </c>
      <c r="AU41" s="502">
        <v>704</v>
      </c>
      <c r="AV41" s="502">
        <v>3</v>
      </c>
      <c r="AW41" s="504"/>
      <c r="AX41" s="501">
        <v>6</v>
      </c>
      <c r="AY41" s="502">
        <v>6</v>
      </c>
      <c r="AZ41" s="504">
        <v>21</v>
      </c>
      <c r="BB41" s="509"/>
      <c r="BC41" s="509"/>
      <c r="BD41" s="509"/>
      <c r="BE41" s="509"/>
    </row>
    <row r="42" spans="1:57" s="508" customFormat="1" ht="19.5" customHeight="1">
      <c r="A42" s="477" t="s">
        <v>70</v>
      </c>
      <c r="B42" s="501">
        <v>123</v>
      </c>
      <c r="C42" s="502">
        <v>14</v>
      </c>
      <c r="D42" s="502"/>
      <c r="E42" s="502">
        <v>14</v>
      </c>
      <c r="F42" s="502"/>
      <c r="G42" s="502">
        <v>116</v>
      </c>
      <c r="H42" s="502"/>
      <c r="I42" s="502">
        <v>1</v>
      </c>
      <c r="J42" s="502">
        <v>3</v>
      </c>
      <c r="K42" s="502">
        <v>5</v>
      </c>
      <c r="L42" s="503">
        <v>482</v>
      </c>
      <c r="M42" s="481">
        <v>598</v>
      </c>
      <c r="N42" s="502">
        <v>21</v>
      </c>
      <c r="O42" s="502">
        <v>499</v>
      </c>
      <c r="P42" s="504">
        <v>78</v>
      </c>
      <c r="Q42" s="501"/>
      <c r="R42" s="502"/>
      <c r="S42" s="502"/>
      <c r="T42" s="502"/>
      <c r="U42" s="502"/>
      <c r="V42" s="502">
        <v>0</v>
      </c>
      <c r="W42" s="502">
        <v>6</v>
      </c>
      <c r="X42" s="504">
        <v>54</v>
      </c>
      <c r="Y42" s="505"/>
      <c r="Z42" s="501">
        <v>1102</v>
      </c>
      <c r="AA42" s="484">
        <f t="shared" si="3"/>
        <v>2.2863070539419086</v>
      </c>
      <c r="AB42" s="502">
        <v>67</v>
      </c>
      <c r="AC42" s="485">
        <f t="shared" si="1"/>
        <v>11.166666666666666</v>
      </c>
      <c r="AD42" s="502">
        <v>1</v>
      </c>
      <c r="AE42" s="502">
        <v>75</v>
      </c>
      <c r="AF42" s="506">
        <f t="shared" si="2"/>
        <v>15.560165975103734</v>
      </c>
      <c r="AG42" s="502">
        <v>1</v>
      </c>
      <c r="AH42" s="504">
        <v>23200</v>
      </c>
      <c r="AI42" s="507">
        <v>1</v>
      </c>
      <c r="AJ42" s="502">
        <v>1</v>
      </c>
      <c r="AK42" s="502">
        <v>2</v>
      </c>
      <c r="AL42" s="502"/>
      <c r="AM42" s="503">
        <v>3</v>
      </c>
      <c r="AN42" s="487">
        <v>66</v>
      </c>
      <c r="AO42" s="502">
        <v>3</v>
      </c>
      <c r="AP42" s="502"/>
      <c r="AQ42" s="502"/>
      <c r="AR42" s="502">
        <v>50</v>
      </c>
      <c r="AS42" s="502">
        <v>9</v>
      </c>
      <c r="AT42" s="502">
        <v>6</v>
      </c>
      <c r="AU42" s="502">
        <v>64</v>
      </c>
      <c r="AV42" s="502">
        <v>1</v>
      </c>
      <c r="AW42" s="504"/>
      <c r="AX42" s="501">
        <v>7</v>
      </c>
      <c r="AY42" s="502">
        <v>3</v>
      </c>
      <c r="AZ42" s="504">
        <v>9</v>
      </c>
      <c r="BB42" s="509"/>
      <c r="BC42" s="509"/>
      <c r="BD42" s="509"/>
      <c r="BE42" s="509"/>
    </row>
    <row r="43" spans="1:57" s="508" customFormat="1" ht="19.5" customHeight="1">
      <c r="A43" s="477" t="s">
        <v>71</v>
      </c>
      <c r="B43" s="478">
        <v>355</v>
      </c>
      <c r="C43" s="479">
        <v>23</v>
      </c>
      <c r="D43" s="479"/>
      <c r="E43" s="479">
        <v>16</v>
      </c>
      <c r="F43" s="479"/>
      <c r="G43" s="479">
        <v>240</v>
      </c>
      <c r="H43" s="479"/>
      <c r="I43" s="479">
        <v>1</v>
      </c>
      <c r="J43" s="479">
        <v>4</v>
      </c>
      <c r="K43" s="479">
        <v>5</v>
      </c>
      <c r="L43" s="480">
        <v>1037</v>
      </c>
      <c r="M43" s="481">
        <v>1192</v>
      </c>
      <c r="N43" s="479">
        <v>86</v>
      </c>
      <c r="O43" s="479">
        <v>875</v>
      </c>
      <c r="P43" s="482">
        <v>230</v>
      </c>
      <c r="Q43" s="478"/>
      <c r="R43" s="479"/>
      <c r="S43" s="479"/>
      <c r="T43" s="479"/>
      <c r="U43" s="479"/>
      <c r="V43" s="479">
        <v>0</v>
      </c>
      <c r="W43" s="479">
        <v>13</v>
      </c>
      <c r="X43" s="482">
        <v>89</v>
      </c>
      <c r="Y43" s="483"/>
      <c r="Z43" s="478">
        <v>1944</v>
      </c>
      <c r="AA43" s="484">
        <f t="shared" si="3"/>
        <v>1.8746383799421409</v>
      </c>
      <c r="AB43" s="479">
        <v>100</v>
      </c>
      <c r="AC43" s="485">
        <f t="shared" si="1"/>
        <v>7.6923076923076925</v>
      </c>
      <c r="AD43" s="479">
        <v>5</v>
      </c>
      <c r="AE43" s="479">
        <v>71</v>
      </c>
      <c r="AF43" s="485">
        <f t="shared" si="2"/>
        <v>6.846673095467695</v>
      </c>
      <c r="AG43" s="479">
        <v>2</v>
      </c>
      <c r="AH43" s="482">
        <v>11000</v>
      </c>
      <c r="AI43" s="486">
        <v>5</v>
      </c>
      <c r="AJ43" s="479">
        <v>1</v>
      </c>
      <c r="AK43" s="479"/>
      <c r="AL43" s="479"/>
      <c r="AM43" s="480">
        <v>3</v>
      </c>
      <c r="AN43" s="487">
        <v>94</v>
      </c>
      <c r="AO43" s="479">
        <v>7</v>
      </c>
      <c r="AP43" s="479">
        <v>4</v>
      </c>
      <c r="AQ43" s="479"/>
      <c r="AR43" s="479">
        <v>73</v>
      </c>
      <c r="AS43" s="479">
        <v>9</v>
      </c>
      <c r="AT43" s="479">
        <v>15</v>
      </c>
      <c r="AU43" s="479">
        <v>1486</v>
      </c>
      <c r="AV43" s="479">
        <v>3</v>
      </c>
      <c r="AW43" s="482"/>
      <c r="AX43" s="478">
        <v>13</v>
      </c>
      <c r="AY43" s="479">
        <v>0</v>
      </c>
      <c r="AZ43" s="482">
        <v>57</v>
      </c>
      <c r="BB43" s="509"/>
      <c r="BC43" s="509"/>
      <c r="BD43" s="509"/>
      <c r="BE43" s="509"/>
    </row>
    <row r="44" spans="1:57" s="508" customFormat="1" ht="19.5" customHeight="1">
      <c r="A44" s="477" t="s">
        <v>72</v>
      </c>
      <c r="B44" s="501">
        <v>309</v>
      </c>
      <c r="C44" s="502">
        <v>25</v>
      </c>
      <c r="D44" s="502"/>
      <c r="E44" s="502">
        <v>25</v>
      </c>
      <c r="F44" s="502"/>
      <c r="G44" s="502">
        <v>164</v>
      </c>
      <c r="H44" s="502"/>
      <c r="I44" s="502"/>
      <c r="J44" s="502"/>
      <c r="K44" s="502">
        <v>14</v>
      </c>
      <c r="L44" s="503">
        <v>979</v>
      </c>
      <c r="M44" s="481">
        <v>1099</v>
      </c>
      <c r="N44" s="502">
        <v>47</v>
      </c>
      <c r="O44" s="502">
        <v>1052</v>
      </c>
      <c r="P44" s="504">
        <v>169</v>
      </c>
      <c r="Q44" s="501"/>
      <c r="R44" s="502"/>
      <c r="S44" s="502"/>
      <c r="T44" s="502"/>
      <c r="U44" s="502"/>
      <c r="V44" s="502">
        <v>0</v>
      </c>
      <c r="W44" s="502">
        <v>13</v>
      </c>
      <c r="X44" s="504">
        <v>74</v>
      </c>
      <c r="Y44" s="505"/>
      <c r="Z44" s="501">
        <v>1035</v>
      </c>
      <c r="AA44" s="484">
        <f t="shared" si="3"/>
        <v>1.0572012257405516</v>
      </c>
      <c r="AB44" s="502">
        <v>68</v>
      </c>
      <c r="AC44" s="485">
        <f t="shared" si="1"/>
        <v>5.230769230769231</v>
      </c>
      <c r="AD44" s="502"/>
      <c r="AE44" s="502">
        <v>91</v>
      </c>
      <c r="AF44" s="506">
        <f t="shared" si="2"/>
        <v>9.295199182839632</v>
      </c>
      <c r="AG44" s="502"/>
      <c r="AH44" s="504">
        <v>14200</v>
      </c>
      <c r="AI44" s="507">
        <v>10</v>
      </c>
      <c r="AJ44" s="502"/>
      <c r="AK44" s="502"/>
      <c r="AL44" s="502"/>
      <c r="AM44" s="503">
        <v>1</v>
      </c>
      <c r="AN44" s="487">
        <v>85</v>
      </c>
      <c r="AO44" s="502"/>
      <c r="AP44" s="502">
        <v>3</v>
      </c>
      <c r="AQ44" s="502"/>
      <c r="AR44" s="502">
        <v>52</v>
      </c>
      <c r="AS44" s="502"/>
      <c r="AT44" s="502">
        <v>12</v>
      </c>
      <c r="AU44" s="502">
        <v>38</v>
      </c>
      <c r="AV44" s="502">
        <v>16</v>
      </c>
      <c r="AW44" s="504"/>
      <c r="AX44" s="501">
        <v>3</v>
      </c>
      <c r="AY44" s="502">
        <v>8</v>
      </c>
      <c r="AZ44" s="504">
        <v>8</v>
      </c>
      <c r="BB44" s="509"/>
      <c r="BC44" s="509"/>
      <c r="BD44" s="509"/>
      <c r="BE44" s="509"/>
    </row>
    <row r="45" spans="1:57" s="475" customFormat="1" ht="19.5" customHeight="1">
      <c r="A45" s="477" t="s">
        <v>73</v>
      </c>
      <c r="B45" s="501">
        <v>397</v>
      </c>
      <c r="C45" s="502">
        <v>45</v>
      </c>
      <c r="D45" s="502">
        <v>4</v>
      </c>
      <c r="E45" s="502">
        <v>25</v>
      </c>
      <c r="F45" s="502"/>
      <c r="G45" s="502">
        <v>192</v>
      </c>
      <c r="H45" s="502"/>
      <c r="I45" s="502">
        <v>1</v>
      </c>
      <c r="J45" s="502">
        <v>9</v>
      </c>
      <c r="K45" s="502">
        <v>6</v>
      </c>
      <c r="L45" s="503">
        <v>1564</v>
      </c>
      <c r="M45" s="481">
        <v>1640</v>
      </c>
      <c r="N45" s="502">
        <v>179</v>
      </c>
      <c r="O45" s="502">
        <v>1091</v>
      </c>
      <c r="P45" s="504">
        <v>370</v>
      </c>
      <c r="Q45" s="501"/>
      <c r="R45" s="502"/>
      <c r="S45" s="502"/>
      <c r="T45" s="502"/>
      <c r="U45" s="502"/>
      <c r="V45" s="502">
        <v>0</v>
      </c>
      <c r="W45" s="502">
        <v>8</v>
      </c>
      <c r="X45" s="504">
        <v>113</v>
      </c>
      <c r="Y45" s="505"/>
      <c r="Z45" s="501">
        <v>1998</v>
      </c>
      <c r="AA45" s="484">
        <f t="shared" si="3"/>
        <v>1.2774936061381075</v>
      </c>
      <c r="AB45" s="502">
        <v>81</v>
      </c>
      <c r="AC45" s="485">
        <f>AB45/W45</f>
        <v>10.125</v>
      </c>
      <c r="AD45" s="502"/>
      <c r="AE45" s="502">
        <v>76</v>
      </c>
      <c r="AF45" s="506">
        <f>AE45/L45*100</f>
        <v>4.859335038363171</v>
      </c>
      <c r="AG45" s="502"/>
      <c r="AH45" s="504">
        <v>19300</v>
      </c>
      <c r="AI45" s="507">
        <v>3</v>
      </c>
      <c r="AJ45" s="502"/>
      <c r="AK45" s="502">
        <v>2</v>
      </c>
      <c r="AL45" s="502"/>
      <c r="AM45" s="503"/>
      <c r="AN45" s="487">
        <v>80</v>
      </c>
      <c r="AO45" s="502">
        <v>8</v>
      </c>
      <c r="AP45" s="502">
        <v>1</v>
      </c>
      <c r="AQ45" s="502"/>
      <c r="AR45" s="502">
        <v>61</v>
      </c>
      <c r="AS45" s="502">
        <v>8</v>
      </c>
      <c r="AT45" s="502">
        <v>2</v>
      </c>
      <c r="AU45" s="502">
        <v>123</v>
      </c>
      <c r="AV45" s="502">
        <v>1</v>
      </c>
      <c r="AW45" s="504"/>
      <c r="AX45" s="501">
        <v>7</v>
      </c>
      <c r="AY45" s="502">
        <v>5</v>
      </c>
      <c r="AZ45" s="504">
        <v>13</v>
      </c>
      <c r="BA45" s="508"/>
      <c r="BB45" s="509"/>
      <c r="BC45" s="509"/>
      <c r="BD45" s="476"/>
      <c r="BE45" s="476"/>
    </row>
    <row r="46" spans="1:57" s="513" customFormat="1" ht="19.5" customHeight="1">
      <c r="A46" s="477" t="s">
        <v>74</v>
      </c>
      <c r="B46" s="478">
        <v>162</v>
      </c>
      <c r="C46" s="479">
        <v>25</v>
      </c>
      <c r="D46" s="479"/>
      <c r="E46" s="479">
        <v>13</v>
      </c>
      <c r="F46" s="479"/>
      <c r="G46" s="479">
        <v>105</v>
      </c>
      <c r="H46" s="479"/>
      <c r="I46" s="479">
        <v>2</v>
      </c>
      <c r="J46" s="479"/>
      <c r="K46" s="479">
        <v>16</v>
      </c>
      <c r="L46" s="480">
        <v>638</v>
      </c>
      <c r="M46" s="481">
        <v>791</v>
      </c>
      <c r="N46" s="479">
        <v>35</v>
      </c>
      <c r="O46" s="479">
        <v>671</v>
      </c>
      <c r="P46" s="482">
        <v>84</v>
      </c>
      <c r="Q46" s="478"/>
      <c r="R46" s="479"/>
      <c r="S46" s="479"/>
      <c r="T46" s="479"/>
      <c r="U46" s="479"/>
      <c r="V46" s="479">
        <v>0</v>
      </c>
      <c r="W46" s="479">
        <v>7</v>
      </c>
      <c r="X46" s="482">
        <v>40</v>
      </c>
      <c r="Y46" s="483"/>
      <c r="Z46" s="478">
        <v>1447</v>
      </c>
      <c r="AA46" s="484">
        <f t="shared" si="3"/>
        <v>2.268025078369906</v>
      </c>
      <c r="AB46" s="479">
        <v>7</v>
      </c>
      <c r="AC46" s="485">
        <f t="shared" si="1"/>
        <v>1</v>
      </c>
      <c r="AD46" s="479"/>
      <c r="AE46" s="479">
        <v>96</v>
      </c>
      <c r="AF46" s="485">
        <f t="shared" si="2"/>
        <v>15.047021943573668</v>
      </c>
      <c r="AG46" s="479"/>
      <c r="AH46" s="482">
        <v>15400</v>
      </c>
      <c r="AI46" s="486">
        <v>6</v>
      </c>
      <c r="AJ46" s="479">
        <v>2</v>
      </c>
      <c r="AK46" s="479">
        <v>1</v>
      </c>
      <c r="AL46" s="479"/>
      <c r="AM46" s="480"/>
      <c r="AN46" s="487">
        <v>32</v>
      </c>
      <c r="AO46" s="479">
        <v>1</v>
      </c>
      <c r="AP46" s="479">
        <v>1</v>
      </c>
      <c r="AQ46" s="479"/>
      <c r="AR46" s="479">
        <v>25</v>
      </c>
      <c r="AS46" s="479">
        <v>2</v>
      </c>
      <c r="AT46" s="479">
        <v>3</v>
      </c>
      <c r="AU46" s="479">
        <v>156</v>
      </c>
      <c r="AV46" s="479">
        <v>1</v>
      </c>
      <c r="AW46" s="482"/>
      <c r="AX46" s="478">
        <v>7</v>
      </c>
      <c r="AY46" s="479">
        <v>7</v>
      </c>
      <c r="AZ46" s="482">
        <v>16</v>
      </c>
      <c r="BB46" s="514"/>
      <c r="BC46" s="514"/>
      <c r="BD46" s="514"/>
      <c r="BE46" s="514"/>
    </row>
    <row r="47" spans="1:57" s="508" customFormat="1" ht="19.5" customHeight="1">
      <c r="A47" s="477" t="s">
        <v>45</v>
      </c>
      <c r="B47" s="501">
        <v>225</v>
      </c>
      <c r="C47" s="502">
        <v>71</v>
      </c>
      <c r="D47" s="502"/>
      <c r="E47" s="502">
        <v>32</v>
      </c>
      <c r="F47" s="502"/>
      <c r="G47" s="502">
        <v>113</v>
      </c>
      <c r="H47" s="502"/>
      <c r="I47" s="502"/>
      <c r="J47" s="502">
        <v>4</v>
      </c>
      <c r="K47" s="502">
        <v>6</v>
      </c>
      <c r="L47" s="503">
        <v>812</v>
      </c>
      <c r="M47" s="481">
        <v>969</v>
      </c>
      <c r="N47" s="502">
        <v>37</v>
      </c>
      <c r="O47" s="502">
        <v>725</v>
      </c>
      <c r="P47" s="504">
        <v>207</v>
      </c>
      <c r="Q47" s="501"/>
      <c r="R47" s="502"/>
      <c r="S47" s="502"/>
      <c r="T47" s="502"/>
      <c r="U47" s="502"/>
      <c r="V47" s="502">
        <v>0</v>
      </c>
      <c r="W47" s="502">
        <v>7</v>
      </c>
      <c r="X47" s="504">
        <v>44</v>
      </c>
      <c r="Y47" s="505"/>
      <c r="Z47" s="501">
        <v>3195</v>
      </c>
      <c r="AA47" s="484">
        <f t="shared" si="3"/>
        <v>3.934729064039409</v>
      </c>
      <c r="AB47" s="502">
        <v>64</v>
      </c>
      <c r="AC47" s="485">
        <f t="shared" si="1"/>
        <v>9.142857142857142</v>
      </c>
      <c r="AD47" s="502"/>
      <c r="AE47" s="502">
        <v>64</v>
      </c>
      <c r="AF47" s="506">
        <f t="shared" si="2"/>
        <v>7.8817733990147785</v>
      </c>
      <c r="AG47" s="502"/>
      <c r="AH47" s="504">
        <v>9750</v>
      </c>
      <c r="AI47" s="507"/>
      <c r="AJ47" s="502"/>
      <c r="AK47" s="502"/>
      <c r="AL47" s="502"/>
      <c r="AM47" s="503">
        <v>1</v>
      </c>
      <c r="AN47" s="487">
        <v>37</v>
      </c>
      <c r="AO47" s="502">
        <v>2</v>
      </c>
      <c r="AP47" s="502"/>
      <c r="AQ47" s="502"/>
      <c r="AR47" s="502">
        <v>30</v>
      </c>
      <c r="AS47" s="502">
        <v>6</v>
      </c>
      <c r="AT47" s="502">
        <v>3</v>
      </c>
      <c r="AU47" s="502"/>
      <c r="AV47" s="502"/>
      <c r="AW47" s="504"/>
      <c r="AX47" s="501">
        <v>7</v>
      </c>
      <c r="AY47" s="502"/>
      <c r="AZ47" s="504">
        <v>12</v>
      </c>
      <c r="BB47" s="509"/>
      <c r="BC47" s="509"/>
      <c r="BD47" s="509"/>
      <c r="BE47" s="509"/>
    </row>
    <row r="48" spans="1:57" s="508" customFormat="1" ht="19.5" customHeight="1">
      <c r="A48" s="477" t="s">
        <v>75</v>
      </c>
      <c r="B48" s="501">
        <v>498</v>
      </c>
      <c r="C48" s="502">
        <v>117</v>
      </c>
      <c r="D48" s="502">
        <v>2</v>
      </c>
      <c r="E48" s="502">
        <v>54</v>
      </c>
      <c r="F48" s="502"/>
      <c r="G48" s="502">
        <v>245</v>
      </c>
      <c r="H48" s="502"/>
      <c r="I48" s="502"/>
      <c r="J48" s="502"/>
      <c r="K48" s="502">
        <v>9</v>
      </c>
      <c r="L48" s="503">
        <v>1220</v>
      </c>
      <c r="M48" s="481">
        <v>1477</v>
      </c>
      <c r="N48" s="502">
        <v>79</v>
      </c>
      <c r="O48" s="502">
        <v>1131</v>
      </c>
      <c r="P48" s="504">
        <v>267</v>
      </c>
      <c r="Q48" s="501"/>
      <c r="R48" s="502"/>
      <c r="S48" s="502"/>
      <c r="T48" s="502"/>
      <c r="U48" s="502"/>
      <c r="V48" s="502">
        <v>0</v>
      </c>
      <c r="W48" s="502">
        <v>15</v>
      </c>
      <c r="X48" s="504">
        <v>140</v>
      </c>
      <c r="Y48" s="505"/>
      <c r="Z48" s="501">
        <v>3874</v>
      </c>
      <c r="AA48" s="484">
        <f t="shared" si="3"/>
        <v>3.175409836065574</v>
      </c>
      <c r="AB48" s="502">
        <v>102</v>
      </c>
      <c r="AC48" s="485">
        <f t="shared" si="1"/>
        <v>6.8</v>
      </c>
      <c r="AD48" s="502"/>
      <c r="AE48" s="502">
        <v>98</v>
      </c>
      <c r="AF48" s="506">
        <f t="shared" si="2"/>
        <v>8.032786885245901</v>
      </c>
      <c r="AG48" s="502"/>
      <c r="AH48" s="504">
        <v>18100</v>
      </c>
      <c r="AI48" s="507"/>
      <c r="AJ48" s="502"/>
      <c r="AK48" s="502"/>
      <c r="AL48" s="502"/>
      <c r="AM48" s="503">
        <v>1</v>
      </c>
      <c r="AN48" s="487"/>
      <c r="AO48" s="502"/>
      <c r="AP48" s="502"/>
      <c r="AQ48" s="502"/>
      <c r="AR48" s="502"/>
      <c r="AS48" s="502"/>
      <c r="AT48" s="502">
        <v>5</v>
      </c>
      <c r="AU48" s="502"/>
      <c r="AV48" s="502">
        <v>1</v>
      </c>
      <c r="AW48" s="504"/>
      <c r="AX48" s="501">
        <v>12</v>
      </c>
      <c r="AY48" s="502"/>
      <c r="AZ48" s="504">
        <v>36</v>
      </c>
      <c r="BB48" s="509"/>
      <c r="BC48" s="509"/>
      <c r="BD48" s="509"/>
      <c r="BE48" s="509"/>
    </row>
    <row r="49" spans="1:57" s="508" customFormat="1" ht="19.5" customHeight="1">
      <c r="A49" s="477" t="s">
        <v>76</v>
      </c>
      <c r="B49" s="501">
        <v>68</v>
      </c>
      <c r="C49" s="502">
        <v>21</v>
      </c>
      <c r="D49" s="502"/>
      <c r="E49" s="502">
        <v>10</v>
      </c>
      <c r="F49" s="502"/>
      <c r="G49" s="502">
        <v>35</v>
      </c>
      <c r="H49" s="502"/>
      <c r="I49" s="502">
        <v>1</v>
      </c>
      <c r="J49" s="502"/>
      <c r="K49" s="502">
        <v>2</v>
      </c>
      <c r="L49" s="503">
        <v>319</v>
      </c>
      <c r="M49" s="481">
        <v>365</v>
      </c>
      <c r="N49" s="502">
        <v>22</v>
      </c>
      <c r="O49" s="502">
        <v>343</v>
      </c>
      <c r="P49" s="504"/>
      <c r="Q49" s="501"/>
      <c r="R49" s="502"/>
      <c r="S49" s="502"/>
      <c r="T49" s="502"/>
      <c r="U49" s="502"/>
      <c r="V49" s="502">
        <v>0</v>
      </c>
      <c r="W49" s="502">
        <v>9</v>
      </c>
      <c r="X49" s="504">
        <v>29</v>
      </c>
      <c r="Y49" s="505"/>
      <c r="Z49" s="501">
        <v>622</v>
      </c>
      <c r="AA49" s="484">
        <f t="shared" si="3"/>
        <v>1.9498432601880877</v>
      </c>
      <c r="AB49" s="502">
        <v>15</v>
      </c>
      <c r="AC49" s="485">
        <f t="shared" si="1"/>
        <v>1.6666666666666667</v>
      </c>
      <c r="AD49" s="502"/>
      <c r="AE49" s="502">
        <v>42</v>
      </c>
      <c r="AF49" s="506">
        <f t="shared" si="2"/>
        <v>13.166144200626958</v>
      </c>
      <c r="AG49" s="502"/>
      <c r="AH49" s="504">
        <v>3300</v>
      </c>
      <c r="AI49" s="507"/>
      <c r="AJ49" s="502"/>
      <c r="AK49" s="502"/>
      <c r="AL49" s="502"/>
      <c r="AM49" s="503"/>
      <c r="AN49" s="487">
        <v>43</v>
      </c>
      <c r="AO49" s="502">
        <v>1</v>
      </c>
      <c r="AP49" s="502">
        <v>1</v>
      </c>
      <c r="AQ49" s="502"/>
      <c r="AR49" s="502">
        <v>9</v>
      </c>
      <c r="AS49" s="502"/>
      <c r="AT49" s="502">
        <v>1</v>
      </c>
      <c r="AU49" s="502">
        <v>27</v>
      </c>
      <c r="AV49" s="502">
        <v>5</v>
      </c>
      <c r="AW49" s="504"/>
      <c r="AX49" s="501">
        <v>12</v>
      </c>
      <c r="AY49" s="502"/>
      <c r="AZ49" s="515">
        <v>5</v>
      </c>
      <c r="BB49" s="509"/>
      <c r="BC49" s="509"/>
      <c r="BD49" s="509"/>
      <c r="BE49" s="509"/>
    </row>
    <row r="50" spans="1:57" ht="19.5" customHeight="1" thickBot="1">
      <c r="A50" s="311" t="s">
        <v>35</v>
      </c>
      <c r="B50" s="312"/>
      <c r="C50" s="313"/>
      <c r="D50" s="313"/>
      <c r="E50" s="313"/>
      <c r="F50" s="313"/>
      <c r="G50" s="313"/>
      <c r="H50" s="313"/>
      <c r="I50" s="313"/>
      <c r="J50" s="313"/>
      <c r="K50" s="313">
        <v>0</v>
      </c>
      <c r="L50" s="77">
        <v>0</v>
      </c>
      <c r="M50" s="283">
        <f>SUM(N50:P50)</f>
        <v>0</v>
      </c>
      <c r="N50" s="313">
        <v>0</v>
      </c>
      <c r="O50" s="313">
        <v>0</v>
      </c>
      <c r="P50" s="314"/>
      <c r="Q50" s="312"/>
      <c r="R50" s="313"/>
      <c r="S50" s="313"/>
      <c r="T50" s="313"/>
      <c r="U50" s="313"/>
      <c r="V50" s="313">
        <v>0</v>
      </c>
      <c r="W50" s="313">
        <v>11</v>
      </c>
      <c r="X50" s="314">
        <v>348</v>
      </c>
      <c r="Y50" s="315"/>
      <c r="Z50" s="312"/>
      <c r="AA50" s="316">
        <f>Z50/41</f>
        <v>0</v>
      </c>
      <c r="AB50" s="313"/>
      <c r="AC50" s="317">
        <f>AB50/41</f>
        <v>0</v>
      </c>
      <c r="AD50" s="313"/>
      <c r="AE50" s="313"/>
      <c r="AF50" s="318"/>
      <c r="AG50" s="313"/>
      <c r="AH50" s="314"/>
      <c r="AI50" s="319"/>
      <c r="AJ50" s="313"/>
      <c r="AK50" s="313">
        <v>1</v>
      </c>
      <c r="AL50" s="313"/>
      <c r="AM50" s="77"/>
      <c r="AN50" s="312"/>
      <c r="AO50" s="313"/>
      <c r="AP50" s="313"/>
      <c r="AQ50" s="313"/>
      <c r="AR50" s="313"/>
      <c r="AS50" s="313"/>
      <c r="AT50" s="313"/>
      <c r="AU50" s="313"/>
      <c r="AV50" s="313"/>
      <c r="AW50" s="314"/>
      <c r="AX50" s="320"/>
      <c r="AY50" s="321"/>
      <c r="AZ50" s="322"/>
      <c r="BB50" s="84"/>
      <c r="BC50" s="84"/>
      <c r="BD50" s="84"/>
      <c r="BE50" s="84"/>
    </row>
    <row r="51" spans="1:52" s="87" customFormat="1" ht="21" customHeight="1" thickBot="1">
      <c r="A51" s="27" t="s">
        <v>86</v>
      </c>
      <c r="B51" s="323">
        <v>4073</v>
      </c>
      <c r="C51" s="324">
        <f>C60</f>
        <v>1357.6666666666667</v>
      </c>
      <c r="D51" s="100"/>
      <c r="E51" s="100">
        <v>17</v>
      </c>
      <c r="F51" s="100">
        <v>142</v>
      </c>
      <c r="G51" s="324">
        <v>165</v>
      </c>
      <c r="H51" s="100"/>
      <c r="I51" s="100"/>
      <c r="J51" s="100"/>
      <c r="K51" s="100"/>
      <c r="L51" s="85">
        <v>15437</v>
      </c>
      <c r="M51" s="325"/>
      <c r="N51" s="100"/>
      <c r="O51" s="100"/>
      <c r="P51" s="326"/>
      <c r="Q51" s="323"/>
      <c r="R51" s="100"/>
      <c r="S51" s="100"/>
      <c r="T51" s="100"/>
      <c r="U51" s="100"/>
      <c r="V51" s="100">
        <v>0</v>
      </c>
      <c r="W51" s="100"/>
      <c r="X51" s="326"/>
      <c r="Y51" s="327"/>
      <c r="Z51" s="323"/>
      <c r="AA51" s="328"/>
      <c r="AB51" s="100"/>
      <c r="AC51" s="329"/>
      <c r="AD51" s="100"/>
      <c r="AE51" s="100"/>
      <c r="AF51" s="108">
        <f t="shared" si="2"/>
        <v>0</v>
      </c>
      <c r="AG51" s="100"/>
      <c r="AH51" s="326"/>
      <c r="AI51" s="330">
        <v>48</v>
      </c>
      <c r="AJ51" s="100">
        <v>24</v>
      </c>
      <c r="AK51" s="100"/>
      <c r="AL51" s="331"/>
      <c r="AM51" s="85"/>
      <c r="AN51" s="323"/>
      <c r="AO51" s="100"/>
      <c r="AP51" s="100"/>
      <c r="AQ51" s="100"/>
      <c r="AR51" s="100"/>
      <c r="AS51" s="100"/>
      <c r="AT51" s="100"/>
      <c r="AU51" s="100"/>
      <c r="AV51" s="100"/>
      <c r="AW51" s="326"/>
      <c r="AX51" s="330">
        <v>6</v>
      </c>
      <c r="AY51" s="100"/>
      <c r="AZ51" s="332"/>
    </row>
    <row r="52" spans="1:52" ht="24.75" customHeight="1" thickBot="1">
      <c r="A52" s="38" t="s">
        <v>39</v>
      </c>
      <c r="B52" s="333">
        <f aca="true" t="shared" si="4" ref="B52:G52">SUM(B7:B51)</f>
        <v>17192</v>
      </c>
      <c r="C52" s="101">
        <f t="shared" si="4"/>
        <v>3798.666666666667</v>
      </c>
      <c r="D52" s="101">
        <f t="shared" si="4"/>
        <v>130</v>
      </c>
      <c r="E52" s="101">
        <f t="shared" si="4"/>
        <v>1727</v>
      </c>
      <c r="F52" s="101">
        <f t="shared" si="4"/>
        <v>143</v>
      </c>
      <c r="G52" s="101">
        <f t="shared" si="4"/>
        <v>8373</v>
      </c>
      <c r="H52" s="101">
        <f>SUM(H7:H51)</f>
        <v>0</v>
      </c>
      <c r="I52" s="101">
        <f aca="true" t="shared" si="5" ref="I52:Z52">SUM(I7:I51)</f>
        <v>39</v>
      </c>
      <c r="J52" s="101">
        <f t="shared" si="5"/>
        <v>777</v>
      </c>
      <c r="K52" s="101">
        <f t="shared" si="5"/>
        <v>476</v>
      </c>
      <c r="L52" s="88">
        <v>53055</v>
      </c>
      <c r="M52" s="334">
        <v>60863</v>
      </c>
      <c r="N52" s="329">
        <v>6203</v>
      </c>
      <c r="O52" s="329">
        <v>38923</v>
      </c>
      <c r="P52" s="335">
        <v>15737</v>
      </c>
      <c r="Q52" s="333">
        <f t="shared" si="5"/>
        <v>46</v>
      </c>
      <c r="R52" s="101">
        <f t="shared" si="5"/>
        <v>2</v>
      </c>
      <c r="S52" s="101">
        <f t="shared" si="5"/>
        <v>44</v>
      </c>
      <c r="T52" s="101">
        <f t="shared" si="5"/>
        <v>28</v>
      </c>
      <c r="U52" s="101">
        <f t="shared" si="5"/>
        <v>0</v>
      </c>
      <c r="V52" s="101">
        <f t="shared" si="5"/>
        <v>0</v>
      </c>
      <c r="W52" s="101">
        <f t="shared" si="5"/>
        <v>426</v>
      </c>
      <c r="X52" s="336">
        <f t="shared" si="5"/>
        <v>4333</v>
      </c>
      <c r="Y52" s="337"/>
      <c r="Z52" s="333">
        <f t="shared" si="5"/>
        <v>101254</v>
      </c>
      <c r="AA52" s="338">
        <f>Z52/L52</f>
        <v>1.908472340024503</v>
      </c>
      <c r="AB52" s="339">
        <f>SUM(AB7:AB51)</f>
        <v>2346</v>
      </c>
      <c r="AC52" s="340">
        <f>AB52/W52</f>
        <v>5.507042253521127</v>
      </c>
      <c r="AD52" s="101">
        <f aca="true" t="shared" si="6" ref="AD52:AM52">SUM(AD7:AD51)</f>
        <v>44</v>
      </c>
      <c r="AE52" s="101">
        <f t="shared" si="6"/>
        <v>4677</v>
      </c>
      <c r="AF52" s="109">
        <f t="shared" si="2"/>
        <v>8.815380265761945</v>
      </c>
      <c r="AG52" s="101">
        <f t="shared" si="6"/>
        <v>16</v>
      </c>
      <c r="AH52" s="336">
        <f t="shared" si="6"/>
        <v>678100</v>
      </c>
      <c r="AI52" s="341">
        <f t="shared" si="6"/>
        <v>686</v>
      </c>
      <c r="AJ52" s="101">
        <f t="shared" si="6"/>
        <v>66</v>
      </c>
      <c r="AK52" s="101">
        <f t="shared" si="6"/>
        <v>49</v>
      </c>
      <c r="AL52" s="101">
        <f t="shared" si="6"/>
        <v>4</v>
      </c>
      <c r="AM52" s="88">
        <f t="shared" si="6"/>
        <v>60</v>
      </c>
      <c r="AN52" s="333">
        <f>SUM(AO52:AS52)</f>
        <v>2457</v>
      </c>
      <c r="AO52" s="101">
        <f aca="true" t="shared" si="7" ref="AO52:AZ52">SUM(AO7:AO51)</f>
        <v>351</v>
      </c>
      <c r="AP52" s="101">
        <f t="shared" si="7"/>
        <v>60</v>
      </c>
      <c r="AQ52" s="101">
        <f t="shared" si="7"/>
        <v>5</v>
      </c>
      <c r="AR52" s="101">
        <f t="shared" si="7"/>
        <v>1750</v>
      </c>
      <c r="AS52" s="101">
        <f t="shared" si="7"/>
        <v>291</v>
      </c>
      <c r="AT52" s="101">
        <f t="shared" si="7"/>
        <v>201</v>
      </c>
      <c r="AU52" s="101">
        <f t="shared" si="7"/>
        <v>4405</v>
      </c>
      <c r="AV52" s="101">
        <f t="shared" si="7"/>
        <v>154</v>
      </c>
      <c r="AW52" s="336">
        <f t="shared" si="7"/>
        <v>13</v>
      </c>
      <c r="AX52" s="341">
        <f t="shared" si="7"/>
        <v>427</v>
      </c>
      <c r="AY52" s="101">
        <f t="shared" si="7"/>
        <v>624</v>
      </c>
      <c r="AZ52" s="336">
        <f t="shared" si="7"/>
        <v>1300</v>
      </c>
    </row>
    <row r="53" spans="1:53" s="91" customFormat="1" ht="19.5" customHeight="1" thickBot="1">
      <c r="A53" s="342"/>
      <c r="B53" s="343"/>
      <c r="C53" s="343"/>
      <c r="D53" s="343"/>
      <c r="E53" s="343"/>
      <c r="F53" s="343"/>
      <c r="G53" s="343"/>
      <c r="H53" s="343"/>
      <c r="I53" s="343"/>
      <c r="J53" s="405" t="s">
        <v>90</v>
      </c>
      <c r="K53" s="405"/>
      <c r="L53" s="405"/>
      <c r="M53" s="51">
        <v>60799</v>
      </c>
      <c r="N53" s="51"/>
      <c r="O53" s="51"/>
      <c r="P53" s="51"/>
      <c r="Q53" s="343"/>
      <c r="R53" s="343"/>
      <c r="S53" s="343"/>
      <c r="T53" s="343"/>
      <c r="U53" s="343"/>
      <c r="V53" s="343"/>
      <c r="W53" s="343"/>
      <c r="X53" s="343"/>
      <c r="Y53" s="424">
        <f>SUM(Z52:AB52)</f>
        <v>103601.90847234003</v>
      </c>
      <c r="Z53" s="424"/>
      <c r="AA53" s="343"/>
      <c r="AB53" s="344">
        <f>Z52/43</f>
        <v>2354.7441860465115</v>
      </c>
      <c r="AC53" s="345"/>
      <c r="AD53" s="346">
        <f>AB52/43</f>
        <v>54.55813953488372</v>
      </c>
      <c r="AE53" s="343">
        <f>SUM(AE52:AG52)</f>
        <v>4701.815380265762</v>
      </c>
      <c r="AF53" s="110"/>
      <c r="AG53" s="346"/>
      <c r="AH53" s="346"/>
      <c r="AI53" s="343"/>
      <c r="AJ53" s="343"/>
      <c r="AK53" s="343"/>
      <c r="AL53" s="343"/>
      <c r="AM53" s="343"/>
      <c r="AN53" s="343"/>
      <c r="AO53" s="343"/>
      <c r="AP53" s="343"/>
      <c r="AQ53" s="343"/>
      <c r="AR53" s="343"/>
      <c r="AS53" s="343"/>
      <c r="AT53" s="343"/>
      <c r="AU53" s="343"/>
      <c r="AV53" s="343"/>
      <c r="AW53" s="343"/>
      <c r="AX53" s="343"/>
      <c r="AY53" s="343"/>
      <c r="AZ53" s="343"/>
      <c r="BA53" s="90"/>
    </row>
    <row r="54" spans="1:52" s="528" customFormat="1" ht="16.5" customHeight="1">
      <c r="A54" s="516" t="s">
        <v>92</v>
      </c>
      <c r="B54" s="517">
        <f>B52-B55</f>
        <v>-496</v>
      </c>
      <c r="C54" s="518">
        <f aca="true" t="shared" si="8" ref="C54:AZ54">C52-C55</f>
        <v>11.66666666666697</v>
      </c>
      <c r="D54" s="517">
        <f t="shared" si="8"/>
        <v>-32</v>
      </c>
      <c r="E54" s="517">
        <f t="shared" si="8"/>
        <v>110</v>
      </c>
      <c r="F54" s="517">
        <f t="shared" si="8"/>
        <v>19</v>
      </c>
      <c r="G54" s="517">
        <f t="shared" si="8"/>
        <v>1131</v>
      </c>
      <c r="H54" s="519">
        <f t="shared" si="8"/>
        <v>0</v>
      </c>
      <c r="I54" s="517">
        <f t="shared" si="8"/>
        <v>-19</v>
      </c>
      <c r="J54" s="517">
        <f t="shared" si="8"/>
        <v>111</v>
      </c>
      <c r="K54" s="517">
        <f t="shared" si="8"/>
        <v>-1719</v>
      </c>
      <c r="L54" s="520">
        <f t="shared" si="8"/>
        <v>509</v>
      </c>
      <c r="M54" s="521">
        <f t="shared" si="8"/>
        <v>3405</v>
      </c>
      <c r="N54" s="517">
        <f t="shared" si="8"/>
        <v>-1552</v>
      </c>
      <c r="O54" s="517">
        <f t="shared" si="8"/>
        <v>4360</v>
      </c>
      <c r="P54" s="522">
        <f t="shared" si="8"/>
        <v>598</v>
      </c>
      <c r="Q54" s="523"/>
      <c r="R54" s="517">
        <f t="shared" si="8"/>
        <v>2</v>
      </c>
      <c r="S54" s="517"/>
      <c r="T54" s="517">
        <f t="shared" si="8"/>
        <v>28</v>
      </c>
      <c r="U54" s="517"/>
      <c r="V54" s="517">
        <f t="shared" si="8"/>
        <v>0</v>
      </c>
      <c r="W54" s="517">
        <f t="shared" si="8"/>
        <v>-24</v>
      </c>
      <c r="X54" s="522">
        <f t="shared" si="8"/>
        <v>-311</v>
      </c>
      <c r="Y54" s="524">
        <f t="shared" si="8"/>
        <v>-4</v>
      </c>
      <c r="Z54" s="523">
        <f t="shared" si="8"/>
        <v>-807552</v>
      </c>
      <c r="AA54" s="517"/>
      <c r="AB54" s="525">
        <f t="shared" si="8"/>
        <v>-273</v>
      </c>
      <c r="AC54" s="517"/>
      <c r="AD54" s="517">
        <f t="shared" si="8"/>
        <v>-14</v>
      </c>
      <c r="AE54" s="517">
        <f t="shared" si="8"/>
        <v>716</v>
      </c>
      <c r="AF54" s="526">
        <f t="shared" si="2"/>
        <v>140.66797642436148</v>
      </c>
      <c r="AG54" s="517">
        <f t="shared" si="8"/>
        <v>-8</v>
      </c>
      <c r="AH54" s="522">
        <f t="shared" si="8"/>
        <v>143436</v>
      </c>
      <c r="AI54" s="527">
        <f t="shared" si="8"/>
        <v>330</v>
      </c>
      <c r="AJ54" s="517">
        <f t="shared" si="8"/>
        <v>-28</v>
      </c>
      <c r="AK54" s="517">
        <f t="shared" si="8"/>
        <v>12</v>
      </c>
      <c r="AL54" s="517">
        <f t="shared" si="8"/>
        <v>-11</v>
      </c>
      <c r="AM54" s="517">
        <f t="shared" si="8"/>
        <v>35</v>
      </c>
      <c r="AN54" s="517">
        <f t="shared" si="8"/>
        <v>-69</v>
      </c>
      <c r="AO54" s="517">
        <f t="shared" si="8"/>
        <v>-30</v>
      </c>
      <c r="AP54" s="517">
        <f t="shared" si="8"/>
        <v>59</v>
      </c>
      <c r="AQ54" s="517">
        <f t="shared" si="8"/>
        <v>4</v>
      </c>
      <c r="AR54" s="517">
        <f t="shared" si="8"/>
        <v>-55</v>
      </c>
      <c r="AS54" s="517">
        <f t="shared" si="8"/>
        <v>-10</v>
      </c>
      <c r="AT54" s="517">
        <f t="shared" si="8"/>
        <v>59</v>
      </c>
      <c r="AU54" s="517">
        <f t="shared" si="8"/>
        <v>1695</v>
      </c>
      <c r="AV54" s="517">
        <f t="shared" si="8"/>
        <v>69</v>
      </c>
      <c r="AW54" s="517">
        <f t="shared" si="8"/>
        <v>-45</v>
      </c>
      <c r="AX54" s="517">
        <f t="shared" si="8"/>
        <v>-8</v>
      </c>
      <c r="AY54" s="517">
        <f t="shared" si="8"/>
        <v>105</v>
      </c>
      <c r="AZ54" s="522">
        <f t="shared" si="8"/>
        <v>-1054</v>
      </c>
    </row>
    <row r="55" spans="1:52" ht="16.5" customHeight="1" thickBot="1">
      <c r="A55" s="359">
        <v>2011</v>
      </c>
      <c r="B55" s="104">
        <v>17688</v>
      </c>
      <c r="C55" s="104">
        <v>3787</v>
      </c>
      <c r="D55" s="104">
        <v>162</v>
      </c>
      <c r="E55" s="104">
        <v>1617</v>
      </c>
      <c r="F55" s="104">
        <v>124</v>
      </c>
      <c r="G55" s="104">
        <v>7242</v>
      </c>
      <c r="H55" s="104"/>
      <c r="I55" s="104">
        <v>58</v>
      </c>
      <c r="J55" s="104">
        <v>666</v>
      </c>
      <c r="K55" s="104">
        <v>2195</v>
      </c>
      <c r="L55" s="360">
        <v>52546</v>
      </c>
      <c r="M55" s="361">
        <v>57458</v>
      </c>
      <c r="N55" s="104">
        <v>7755</v>
      </c>
      <c r="O55" s="104">
        <v>34563</v>
      </c>
      <c r="P55" s="362">
        <v>15139</v>
      </c>
      <c r="Q55" s="361"/>
      <c r="R55" s="104"/>
      <c r="S55" s="104"/>
      <c r="T55" s="104"/>
      <c r="U55" s="104"/>
      <c r="V55" s="104"/>
      <c r="W55" s="104">
        <v>450</v>
      </c>
      <c r="X55" s="362">
        <v>4644</v>
      </c>
      <c r="Y55" s="363">
        <v>4</v>
      </c>
      <c r="Z55" s="361">
        <v>908806</v>
      </c>
      <c r="AA55" s="364">
        <f>Z55/L55</f>
        <v>17.295436379553152</v>
      </c>
      <c r="AB55" s="104">
        <v>2619</v>
      </c>
      <c r="AC55" s="365">
        <f>AB55/W55</f>
        <v>5.82</v>
      </c>
      <c r="AD55" s="104">
        <v>58</v>
      </c>
      <c r="AE55" s="104">
        <v>3961</v>
      </c>
      <c r="AF55" s="366">
        <f t="shared" si="2"/>
        <v>7.5381570433524905</v>
      </c>
      <c r="AG55" s="104">
        <v>24</v>
      </c>
      <c r="AH55" s="362">
        <v>534664</v>
      </c>
      <c r="AI55" s="367">
        <v>356</v>
      </c>
      <c r="AJ55" s="104">
        <v>94</v>
      </c>
      <c r="AK55" s="104">
        <v>37</v>
      </c>
      <c r="AL55" s="104">
        <v>15</v>
      </c>
      <c r="AM55" s="104">
        <v>25</v>
      </c>
      <c r="AN55" s="104">
        <v>2526</v>
      </c>
      <c r="AO55" s="104">
        <v>381</v>
      </c>
      <c r="AP55" s="104">
        <v>1</v>
      </c>
      <c r="AQ55" s="104">
        <v>1</v>
      </c>
      <c r="AR55" s="104">
        <v>1805</v>
      </c>
      <c r="AS55" s="104">
        <v>301</v>
      </c>
      <c r="AT55" s="104">
        <v>142</v>
      </c>
      <c r="AU55" s="104">
        <v>2710</v>
      </c>
      <c r="AV55" s="104">
        <v>85</v>
      </c>
      <c r="AW55" s="104">
        <v>58</v>
      </c>
      <c r="AX55" s="104">
        <v>435</v>
      </c>
      <c r="AY55" s="104">
        <v>519</v>
      </c>
      <c r="AZ55" s="362">
        <v>2354</v>
      </c>
    </row>
    <row r="56" spans="1:52" s="90" customFormat="1" ht="16.5" customHeight="1">
      <c r="A56" s="114"/>
      <c r="B56" s="115"/>
      <c r="C56" s="116"/>
      <c r="D56" s="115"/>
      <c r="E56" s="115"/>
      <c r="F56" s="115"/>
      <c r="G56" s="116"/>
      <c r="H56" s="115"/>
      <c r="I56" s="115"/>
      <c r="J56" s="115"/>
      <c r="K56" s="115"/>
      <c r="L56" s="115"/>
      <c r="M56" s="115"/>
      <c r="N56" s="115"/>
      <c r="O56" s="115"/>
      <c r="P56" s="117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8"/>
      <c r="AG56" s="115"/>
      <c r="AH56" s="115"/>
      <c r="AI56" s="115"/>
      <c r="AJ56" s="115"/>
      <c r="AK56" s="119"/>
      <c r="AL56" s="115"/>
      <c r="AM56" s="115"/>
      <c r="AN56" s="115"/>
      <c r="AO56" s="115"/>
      <c r="AP56" s="115"/>
      <c r="AQ56" s="115"/>
      <c r="AR56" s="115"/>
      <c r="AS56" s="115"/>
      <c r="AT56" s="115"/>
      <c r="AU56" s="115"/>
      <c r="AV56" s="115"/>
      <c r="AW56" s="115"/>
      <c r="AX56" s="115"/>
      <c r="AY56" s="115"/>
      <c r="AZ56" s="115"/>
    </row>
    <row r="57" spans="8:18" ht="16.5" customHeight="1"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3"/>
    </row>
    <row r="58" spans="8:18" ht="16.5" customHeight="1" thickBot="1">
      <c r="H58" s="122">
        <f>D58*E58</f>
        <v>0</v>
      </c>
      <c r="I58" s="122"/>
      <c r="J58" s="122"/>
      <c r="K58" s="122"/>
      <c r="L58" s="122"/>
      <c r="M58" s="122"/>
      <c r="N58" s="122">
        <v>46151</v>
      </c>
      <c r="O58" s="122"/>
      <c r="P58" s="126">
        <v>13427</v>
      </c>
      <c r="Q58" s="123"/>
      <c r="R58" s="123"/>
    </row>
    <row r="59" spans="3:18" ht="16.5" customHeight="1" thickBot="1">
      <c r="C59" s="127">
        <f>B51</f>
        <v>4073</v>
      </c>
      <c r="D59" s="121">
        <v>3</v>
      </c>
      <c r="E59" s="128">
        <f>C59/D59</f>
        <v>1357.6666666666667</v>
      </c>
      <c r="F59" s="121">
        <f>F51</f>
        <v>142</v>
      </c>
      <c r="G59" s="121">
        <v>198</v>
      </c>
      <c r="H59" s="122">
        <f>F59*G59</f>
        <v>28116</v>
      </c>
      <c r="I59" s="122"/>
      <c r="J59" s="122"/>
      <c r="K59" s="122"/>
      <c r="L59" s="122"/>
      <c r="M59" s="122"/>
      <c r="N59" s="122">
        <v>308</v>
      </c>
      <c r="O59" s="122"/>
      <c r="P59" s="122">
        <v>1.1</v>
      </c>
      <c r="Q59" s="122"/>
      <c r="R59" s="123"/>
    </row>
    <row r="60" spans="3:18" ht="16.5" customHeight="1">
      <c r="C60" s="128">
        <f>E59</f>
        <v>1357.6666666666667</v>
      </c>
      <c r="F60" s="121">
        <f>D51</f>
        <v>0</v>
      </c>
      <c r="G60" s="121">
        <v>36</v>
      </c>
      <c r="H60" s="122">
        <f>F60*G60</f>
        <v>0</v>
      </c>
      <c r="I60" s="122"/>
      <c r="J60" s="122"/>
      <c r="K60" s="122"/>
      <c r="L60" s="122"/>
      <c r="M60" s="122"/>
      <c r="N60" s="122">
        <v>2013</v>
      </c>
      <c r="O60" s="122"/>
      <c r="P60" s="122"/>
      <c r="Q60" s="122"/>
      <c r="R60" s="123"/>
    </row>
    <row r="61" spans="6:18" ht="16.5" customHeight="1">
      <c r="F61" s="128">
        <f>G51</f>
        <v>165</v>
      </c>
      <c r="G61" s="121">
        <v>108</v>
      </c>
      <c r="H61" s="122">
        <f>F61*G61</f>
        <v>17820</v>
      </c>
      <c r="I61" s="122"/>
      <c r="J61" s="122"/>
      <c r="K61" s="122"/>
      <c r="L61" s="122"/>
      <c r="M61" s="122"/>
      <c r="N61" s="122">
        <v>1287</v>
      </c>
      <c r="O61" s="122"/>
      <c r="P61" s="122"/>
      <c r="Q61" s="122"/>
      <c r="R61" s="123"/>
    </row>
    <row r="62" spans="6:18" ht="16.5" customHeight="1">
      <c r="F62" s="121">
        <f>E51</f>
        <v>17</v>
      </c>
      <c r="G62" s="121">
        <v>90</v>
      </c>
      <c r="H62" s="122">
        <f>F62*G62</f>
        <v>1530</v>
      </c>
      <c r="I62" s="122"/>
      <c r="J62" s="122"/>
      <c r="K62" s="122"/>
      <c r="L62" s="122"/>
      <c r="M62" s="122"/>
      <c r="N62" s="122">
        <f>SUM(N58:N61)</f>
        <v>49759</v>
      </c>
      <c r="O62" s="122"/>
      <c r="P62" s="122">
        <f>P58*P59</f>
        <v>14769.7</v>
      </c>
      <c r="Q62" s="122"/>
      <c r="R62" s="123"/>
    </row>
    <row r="63" spans="3:18" ht="16.5" customHeight="1">
      <c r="C63" s="128">
        <f>C59-C60</f>
        <v>2715.333333333333</v>
      </c>
      <c r="H63" s="122">
        <f>SUM(H58:H62)</f>
        <v>47466</v>
      </c>
      <c r="I63" s="122"/>
      <c r="J63" s="122"/>
      <c r="K63" s="122"/>
      <c r="L63" s="122"/>
      <c r="M63" s="122"/>
      <c r="N63" s="122">
        <v>789</v>
      </c>
      <c r="O63" s="122"/>
      <c r="P63" s="122"/>
      <c r="Q63" s="122"/>
      <c r="R63" s="123"/>
    </row>
    <row r="64" spans="8:18" ht="16.5" customHeight="1">
      <c r="H64" s="122"/>
      <c r="I64" s="122"/>
      <c r="J64" s="122"/>
      <c r="K64" s="122"/>
      <c r="L64" s="122"/>
      <c r="M64" s="122"/>
      <c r="N64" s="122">
        <f>N62-N63</f>
        <v>48970</v>
      </c>
      <c r="O64" s="122"/>
      <c r="P64" s="122"/>
      <c r="Q64" s="122"/>
      <c r="R64" s="123"/>
    </row>
    <row r="65" spans="8:18" ht="16.5" customHeight="1"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3"/>
    </row>
    <row r="66" spans="8:18" ht="16.5" customHeight="1"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3"/>
    </row>
    <row r="67" spans="8:18" ht="16.5" customHeight="1"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</row>
    <row r="68" spans="8:18" ht="16.5" customHeight="1"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</row>
  </sheetData>
  <sheetProtection formatCells="0" formatColumns="0" formatRows="0" insertColumns="0" insertRows="0" insertHyperlinks="0" deleteColumns="0" deleteRows="0" sort="0" autoFilter="0" pivotTables="0"/>
  <mergeCells count="48">
    <mergeCell ref="AV4:AV5"/>
    <mergeCell ref="AW4:AW5"/>
    <mergeCell ref="J53:L53"/>
    <mergeCell ref="Y53:Z53"/>
    <mergeCell ref="AD4:AD5"/>
    <mergeCell ref="AE4:AH4"/>
    <mergeCell ref="AN4:AN5"/>
    <mergeCell ref="AO4:AO5"/>
    <mergeCell ref="AP4:AP5"/>
    <mergeCell ref="AQ4:AQ5"/>
    <mergeCell ref="R4:T4"/>
    <mergeCell ref="U4:U5"/>
    <mergeCell ref="V4:V5"/>
    <mergeCell ref="W4:W5"/>
    <mergeCell ref="X4:X5"/>
    <mergeCell ref="Z4:AC4"/>
    <mergeCell ref="J4:J5"/>
    <mergeCell ref="K4:K5"/>
    <mergeCell ref="L4:L5"/>
    <mergeCell ref="M4:M5"/>
    <mergeCell ref="N4:P4"/>
    <mergeCell ref="Q4:Q5"/>
    <mergeCell ref="B4:B5"/>
    <mergeCell ref="C4:C5"/>
    <mergeCell ref="D4:F4"/>
    <mergeCell ref="G4:G5"/>
    <mergeCell ref="H4:H5"/>
    <mergeCell ref="I4:I5"/>
    <mergeCell ref="AL3:AL5"/>
    <mergeCell ref="AM3:AM5"/>
    <mergeCell ref="AN3:AW3"/>
    <mergeCell ref="AX3:AX5"/>
    <mergeCell ref="AY3:AY5"/>
    <mergeCell ref="AZ3:AZ5"/>
    <mergeCell ref="AR4:AR5"/>
    <mergeCell ref="AS4:AS5"/>
    <mergeCell ref="AT4:AT5"/>
    <mergeCell ref="AU4:AU5"/>
    <mergeCell ref="A1:AZ1"/>
    <mergeCell ref="A2:AZ2"/>
    <mergeCell ref="A3:A5"/>
    <mergeCell ref="B3:P3"/>
    <mergeCell ref="Q3:X3"/>
    <mergeCell ref="Y3:Y5"/>
    <mergeCell ref="Z3:AH3"/>
    <mergeCell ref="AI3:AI5"/>
    <mergeCell ref="AJ3:AJ5"/>
    <mergeCell ref="AK3:AK5"/>
  </mergeCells>
  <printOptions horizontalCentered="1" verticalCentered="1"/>
  <pageMargins left="0.17" right="0.16" top="0.31496062992125984" bottom="0.35433070866141736" header="0.1968503937007874" footer="0.35433070866141736"/>
  <pageSetup fitToWidth="2" horizontalDpi="600" verticalDpi="600" orientation="landscape" pageOrder="overThenDown" paperSize="9" scale="42" r:id="rId1"/>
  <colBreaks count="1" manualBreakCount="1">
    <brk id="52" max="5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E69"/>
  <sheetViews>
    <sheetView showZeros="0" view="pageBreakPreview" zoomScale="85" zoomScaleNormal="40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4" sqref="E4"/>
    </sheetView>
  </sheetViews>
  <sheetFormatPr defaultColWidth="8.796875" defaultRowHeight="16.5" customHeight="1"/>
  <cols>
    <col min="1" max="1" width="18.5" style="7" customWidth="1"/>
    <col min="2" max="2" width="8.09765625" style="6" customWidth="1"/>
    <col min="3" max="3" width="6.59765625" style="6" customWidth="1"/>
    <col min="4" max="4" width="5.59765625" style="6" customWidth="1"/>
    <col min="5" max="5" width="8.19921875" style="6" customWidth="1"/>
    <col min="6" max="6" width="6.3984375" style="6" customWidth="1"/>
    <col min="7" max="7" width="6" style="6" customWidth="1"/>
    <col min="8" max="8" width="8.8984375" style="6" customWidth="1"/>
    <col min="9" max="9" width="5.8984375" style="6" customWidth="1"/>
    <col min="10" max="10" width="5.59765625" style="6" customWidth="1"/>
    <col min="11" max="11" width="7.69921875" style="6" customWidth="1"/>
    <col min="12" max="12" width="7.19921875" style="6" customWidth="1"/>
    <col min="13" max="13" width="8.59765625" style="6" customWidth="1"/>
    <col min="14" max="14" width="6.59765625" style="6" bestFit="1" customWidth="1"/>
    <col min="15" max="15" width="7.69921875" style="6" customWidth="1"/>
    <col min="16" max="16" width="6.19921875" style="6" customWidth="1"/>
    <col min="17" max="17" width="5.59765625" style="6" customWidth="1"/>
    <col min="18" max="18" width="4.09765625" style="6" customWidth="1"/>
    <col min="19" max="19" width="3.09765625" style="6" customWidth="1"/>
    <col min="20" max="20" width="4.5" style="6" customWidth="1"/>
    <col min="21" max="21" width="6.19921875" style="6" customWidth="1"/>
    <col min="22" max="22" width="3.59765625" style="6" customWidth="1"/>
    <col min="23" max="23" width="5" style="6" customWidth="1"/>
    <col min="24" max="25" width="6.5" style="6" customWidth="1"/>
    <col min="26" max="26" width="6.8984375" style="6" customWidth="1"/>
    <col min="27" max="27" width="5.09765625" style="6" customWidth="1"/>
    <col min="28" max="31" width="5.59765625" style="6" customWidth="1"/>
    <col min="32" max="32" width="5.59765625" style="113" customWidth="1"/>
    <col min="33" max="33" width="5.59765625" style="6" customWidth="1"/>
    <col min="34" max="34" width="7.59765625" style="6" customWidth="1"/>
    <col min="35" max="35" width="5.59765625" style="6" customWidth="1"/>
    <col min="36" max="36" width="6.59765625" style="6" customWidth="1"/>
    <col min="37" max="37" width="5.59765625" style="105" customWidth="1"/>
    <col min="38" max="39" width="5.59765625" style="6" customWidth="1"/>
    <col min="40" max="40" width="5.09765625" style="6" customWidth="1"/>
    <col min="41" max="41" width="6.09765625" style="6" customWidth="1"/>
    <col min="42" max="42" width="3.5" style="6" customWidth="1"/>
    <col min="43" max="43" width="2.59765625" style="6" customWidth="1"/>
    <col min="44" max="44" width="5.3984375" style="6" customWidth="1"/>
    <col min="45" max="45" width="4.3984375" style="6" customWidth="1"/>
    <col min="46" max="46" width="4.8984375" style="6" customWidth="1"/>
    <col min="47" max="47" width="5.69921875" style="6" customWidth="1"/>
    <col min="48" max="48" width="4.5" style="6" customWidth="1"/>
    <col min="49" max="49" width="4.19921875" style="6" customWidth="1"/>
    <col min="50" max="51" width="4.8984375" style="6" customWidth="1"/>
    <col min="52" max="52" width="6" style="6" customWidth="1"/>
    <col min="53" max="53" width="0.8984375" style="1" hidden="1" customWidth="1"/>
    <col min="54" max="16384" width="9" style="1" customWidth="1"/>
  </cols>
  <sheetData>
    <row r="1" spans="1:52" s="2" customFormat="1" ht="22.5" customHeight="1" thickBot="1">
      <c r="A1" s="397" t="s">
        <v>95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  <c r="X1" s="397"/>
      <c r="Y1" s="397"/>
      <c r="Z1" s="397"/>
      <c r="AA1" s="397"/>
      <c r="AB1" s="397"/>
      <c r="AC1" s="397"/>
      <c r="AD1" s="397"/>
      <c r="AE1" s="397"/>
      <c r="AF1" s="397"/>
      <c r="AG1" s="397"/>
      <c r="AH1" s="397"/>
      <c r="AI1" s="397"/>
      <c r="AJ1" s="397"/>
      <c r="AK1" s="397"/>
      <c r="AL1" s="397"/>
      <c r="AM1" s="397"/>
      <c r="AN1" s="397"/>
      <c r="AO1" s="397"/>
      <c r="AP1" s="397"/>
      <c r="AQ1" s="397"/>
      <c r="AR1" s="397"/>
      <c r="AS1" s="397"/>
      <c r="AT1" s="397"/>
      <c r="AU1" s="397"/>
      <c r="AV1" s="397"/>
      <c r="AW1" s="397"/>
      <c r="AX1" s="397"/>
      <c r="AY1" s="397"/>
      <c r="AZ1" s="397"/>
    </row>
    <row r="2" spans="1:53" s="4" customFormat="1" ht="31.5" customHeight="1" thickBot="1">
      <c r="A2" s="374" t="s">
        <v>94</v>
      </c>
      <c r="B2" s="398" t="s">
        <v>0</v>
      </c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400"/>
      <c r="Q2" s="385" t="s">
        <v>1</v>
      </c>
      <c r="R2" s="387"/>
      <c r="S2" s="387"/>
      <c r="T2" s="387"/>
      <c r="U2" s="387"/>
      <c r="V2" s="387"/>
      <c r="W2" s="387"/>
      <c r="X2" s="388"/>
      <c r="Y2" s="418" t="s">
        <v>85</v>
      </c>
      <c r="Z2" s="385" t="s">
        <v>2</v>
      </c>
      <c r="AA2" s="386"/>
      <c r="AB2" s="387"/>
      <c r="AC2" s="387"/>
      <c r="AD2" s="387"/>
      <c r="AE2" s="387"/>
      <c r="AF2" s="387"/>
      <c r="AG2" s="387"/>
      <c r="AH2" s="388"/>
      <c r="AI2" s="410" t="s">
        <v>3</v>
      </c>
      <c r="AJ2" s="404" t="s">
        <v>82</v>
      </c>
      <c r="AK2" s="415" t="s">
        <v>81</v>
      </c>
      <c r="AL2" s="391" t="s">
        <v>4</v>
      </c>
      <c r="AM2" s="392" t="s">
        <v>42</v>
      </c>
      <c r="AN2" s="385" t="s">
        <v>5</v>
      </c>
      <c r="AO2" s="387"/>
      <c r="AP2" s="387"/>
      <c r="AQ2" s="387"/>
      <c r="AR2" s="387"/>
      <c r="AS2" s="387"/>
      <c r="AT2" s="387"/>
      <c r="AU2" s="387"/>
      <c r="AV2" s="387"/>
      <c r="AW2" s="388"/>
      <c r="AX2" s="371" t="s">
        <v>6</v>
      </c>
      <c r="AY2" s="391" t="s">
        <v>83</v>
      </c>
      <c r="AZ2" s="368" t="s">
        <v>7</v>
      </c>
      <c r="BA2" s="3"/>
    </row>
    <row r="3" spans="1:53" s="4" customFormat="1" ht="29.25" customHeight="1">
      <c r="A3" s="375"/>
      <c r="B3" s="403" t="s">
        <v>8</v>
      </c>
      <c r="C3" s="401" t="s">
        <v>9</v>
      </c>
      <c r="D3" s="402" t="s">
        <v>10</v>
      </c>
      <c r="E3" s="402"/>
      <c r="F3" s="402"/>
      <c r="G3" s="401" t="s">
        <v>40</v>
      </c>
      <c r="H3" s="401" t="s">
        <v>11</v>
      </c>
      <c r="I3" s="401" t="s">
        <v>12</v>
      </c>
      <c r="J3" s="413" t="s">
        <v>13</v>
      </c>
      <c r="K3" s="413" t="s">
        <v>84</v>
      </c>
      <c r="L3" s="379" t="s">
        <v>14</v>
      </c>
      <c r="M3" s="381" t="s">
        <v>89</v>
      </c>
      <c r="N3" s="407" t="s">
        <v>88</v>
      </c>
      <c r="O3" s="408"/>
      <c r="P3" s="409"/>
      <c r="Q3" s="372"/>
      <c r="R3" s="383" t="s">
        <v>10</v>
      </c>
      <c r="S3" s="383"/>
      <c r="T3" s="383"/>
      <c r="U3" s="389" t="s">
        <v>11</v>
      </c>
      <c r="V3" s="389" t="s">
        <v>12</v>
      </c>
      <c r="W3" s="389" t="s">
        <v>36</v>
      </c>
      <c r="X3" s="369" t="s">
        <v>18</v>
      </c>
      <c r="Y3" s="419"/>
      <c r="Z3" s="376" t="s">
        <v>19</v>
      </c>
      <c r="AA3" s="377"/>
      <c r="AB3" s="377"/>
      <c r="AC3" s="378"/>
      <c r="AD3" s="389" t="s">
        <v>20</v>
      </c>
      <c r="AE3" s="383" t="s">
        <v>21</v>
      </c>
      <c r="AF3" s="383"/>
      <c r="AG3" s="383"/>
      <c r="AH3" s="384"/>
      <c r="AI3" s="411"/>
      <c r="AJ3" s="389"/>
      <c r="AK3" s="416"/>
      <c r="AL3" s="389"/>
      <c r="AM3" s="393"/>
      <c r="AN3" s="395" t="s">
        <v>37</v>
      </c>
      <c r="AO3" s="389" t="s">
        <v>15</v>
      </c>
      <c r="AP3" s="389" t="s">
        <v>22</v>
      </c>
      <c r="AQ3" s="389" t="s">
        <v>23</v>
      </c>
      <c r="AR3" s="389" t="s">
        <v>16</v>
      </c>
      <c r="AS3" s="389" t="s">
        <v>17</v>
      </c>
      <c r="AT3" s="389" t="s">
        <v>77</v>
      </c>
      <c r="AU3" s="389" t="s">
        <v>24</v>
      </c>
      <c r="AV3" s="389" t="s">
        <v>25</v>
      </c>
      <c r="AW3" s="369" t="s">
        <v>26</v>
      </c>
      <c r="AX3" s="372"/>
      <c r="AY3" s="389"/>
      <c r="AZ3" s="369"/>
      <c r="BA3" s="3"/>
    </row>
    <row r="4" spans="1:53" s="4" customFormat="1" ht="120.75" customHeight="1" thickBot="1">
      <c r="A4" s="375"/>
      <c r="B4" s="373"/>
      <c r="C4" s="390"/>
      <c r="D4" s="9" t="s">
        <v>15</v>
      </c>
      <c r="E4" s="9" t="s">
        <v>16</v>
      </c>
      <c r="F4" s="9" t="s">
        <v>17</v>
      </c>
      <c r="G4" s="390"/>
      <c r="H4" s="390"/>
      <c r="I4" s="390"/>
      <c r="J4" s="414"/>
      <c r="K4" s="414"/>
      <c r="L4" s="380"/>
      <c r="M4" s="382"/>
      <c r="N4" s="9" t="s">
        <v>15</v>
      </c>
      <c r="O4" s="9" t="s">
        <v>16</v>
      </c>
      <c r="P4" s="10" t="s">
        <v>17</v>
      </c>
      <c r="Q4" s="373"/>
      <c r="R4" s="9" t="s">
        <v>15</v>
      </c>
      <c r="S4" s="9" t="s">
        <v>16</v>
      </c>
      <c r="T4" s="9" t="s">
        <v>17</v>
      </c>
      <c r="U4" s="390"/>
      <c r="V4" s="390"/>
      <c r="W4" s="390"/>
      <c r="X4" s="370"/>
      <c r="Y4" s="420"/>
      <c r="Z4" s="8" t="s">
        <v>27</v>
      </c>
      <c r="AA4" s="11" t="s">
        <v>87</v>
      </c>
      <c r="AB4" s="9" t="s">
        <v>28</v>
      </c>
      <c r="AC4" s="9" t="s">
        <v>87</v>
      </c>
      <c r="AD4" s="390"/>
      <c r="AE4" s="9" t="s">
        <v>29</v>
      </c>
      <c r="AF4" s="97" t="s">
        <v>87</v>
      </c>
      <c r="AG4" s="9" t="s">
        <v>30</v>
      </c>
      <c r="AH4" s="10" t="s">
        <v>41</v>
      </c>
      <c r="AI4" s="412"/>
      <c r="AJ4" s="390"/>
      <c r="AK4" s="417"/>
      <c r="AL4" s="390"/>
      <c r="AM4" s="394"/>
      <c r="AN4" s="396"/>
      <c r="AO4" s="390"/>
      <c r="AP4" s="390"/>
      <c r="AQ4" s="390"/>
      <c r="AR4" s="390"/>
      <c r="AS4" s="390"/>
      <c r="AT4" s="390"/>
      <c r="AU4" s="390"/>
      <c r="AV4" s="390"/>
      <c r="AW4" s="370"/>
      <c r="AX4" s="373"/>
      <c r="AY4" s="390"/>
      <c r="AZ4" s="370"/>
      <c r="BA4" s="3"/>
    </row>
    <row r="5" spans="1:52" s="5" customFormat="1" ht="13.5" customHeight="1" thickBot="1">
      <c r="A5" s="12">
        <v>0</v>
      </c>
      <c r="B5" s="13">
        <v>1</v>
      </c>
      <c r="C5" s="14">
        <v>2</v>
      </c>
      <c r="D5" s="14">
        <v>3</v>
      </c>
      <c r="E5" s="14">
        <v>4</v>
      </c>
      <c r="F5" s="14">
        <v>5</v>
      </c>
      <c r="G5" s="14">
        <v>6</v>
      </c>
      <c r="H5" s="14">
        <v>7</v>
      </c>
      <c r="I5" s="14">
        <v>8</v>
      </c>
      <c r="J5" s="14">
        <v>9</v>
      </c>
      <c r="K5" s="14">
        <v>10</v>
      </c>
      <c r="L5" s="15">
        <v>11</v>
      </c>
      <c r="M5" s="13">
        <v>12</v>
      </c>
      <c r="N5" s="14">
        <v>13</v>
      </c>
      <c r="O5" s="14">
        <v>14</v>
      </c>
      <c r="P5" s="16">
        <v>15</v>
      </c>
      <c r="Q5" s="13">
        <v>16</v>
      </c>
      <c r="R5" s="14">
        <v>17</v>
      </c>
      <c r="S5" s="14">
        <v>18</v>
      </c>
      <c r="T5" s="14">
        <v>19</v>
      </c>
      <c r="U5" s="14">
        <v>20</v>
      </c>
      <c r="V5" s="14">
        <v>21</v>
      </c>
      <c r="W5" s="14">
        <v>22</v>
      </c>
      <c r="X5" s="16">
        <v>23</v>
      </c>
      <c r="Y5" s="17">
        <v>25</v>
      </c>
      <c r="Z5" s="13">
        <v>26</v>
      </c>
      <c r="AA5" s="18"/>
      <c r="AB5" s="14">
        <v>27</v>
      </c>
      <c r="AC5" s="14"/>
      <c r="AD5" s="14">
        <v>28</v>
      </c>
      <c r="AE5" s="14">
        <v>29</v>
      </c>
      <c r="AF5" s="106"/>
      <c r="AG5" s="14">
        <v>30</v>
      </c>
      <c r="AH5" s="16">
        <v>31</v>
      </c>
      <c r="AI5" s="18">
        <v>32</v>
      </c>
      <c r="AJ5" s="14">
        <v>33</v>
      </c>
      <c r="AK5" s="98">
        <v>34</v>
      </c>
      <c r="AL5" s="14">
        <v>35</v>
      </c>
      <c r="AM5" s="15">
        <v>36</v>
      </c>
      <c r="AN5" s="13">
        <v>37</v>
      </c>
      <c r="AO5" s="14">
        <v>38</v>
      </c>
      <c r="AP5" s="14">
        <v>39</v>
      </c>
      <c r="AQ5" s="14">
        <v>40</v>
      </c>
      <c r="AR5" s="14">
        <v>41</v>
      </c>
      <c r="AS5" s="14">
        <v>42</v>
      </c>
      <c r="AT5" s="14">
        <v>43</v>
      </c>
      <c r="AU5" s="14">
        <v>44</v>
      </c>
      <c r="AV5" s="14">
        <v>45</v>
      </c>
      <c r="AW5" s="16">
        <v>46</v>
      </c>
      <c r="AX5" s="13">
        <v>47</v>
      </c>
      <c r="AY5" s="14">
        <v>48</v>
      </c>
      <c r="AZ5" s="16">
        <v>45</v>
      </c>
    </row>
    <row r="6" spans="1:57" s="201" customFormat="1" ht="19.5" customHeight="1">
      <c r="A6" s="188" t="s">
        <v>43</v>
      </c>
      <c r="B6" s="189">
        <v>22</v>
      </c>
      <c r="C6" s="190">
        <v>3</v>
      </c>
      <c r="D6" s="190"/>
      <c r="E6" s="190">
        <v>3</v>
      </c>
      <c r="F6" s="190"/>
      <c r="G6" s="190">
        <v>8</v>
      </c>
      <c r="H6" s="190"/>
      <c r="I6" s="190"/>
      <c r="J6" s="190"/>
      <c r="K6" s="190">
        <v>0</v>
      </c>
      <c r="L6" s="191">
        <v>0</v>
      </c>
      <c r="M6" s="192">
        <f>SUM(N6:P6)</f>
        <v>0</v>
      </c>
      <c r="N6" s="190">
        <v>0</v>
      </c>
      <c r="O6" s="190">
        <v>0</v>
      </c>
      <c r="P6" s="193"/>
      <c r="Q6" s="189"/>
      <c r="R6" s="190"/>
      <c r="S6" s="190"/>
      <c r="T6" s="190"/>
      <c r="U6" s="190"/>
      <c r="V6" s="190">
        <v>0</v>
      </c>
      <c r="W6" s="190">
        <v>2</v>
      </c>
      <c r="X6" s="193">
        <v>102</v>
      </c>
      <c r="Y6" s="194"/>
      <c r="Z6" s="189">
        <v>7</v>
      </c>
      <c r="AA6" s="195">
        <v>34</v>
      </c>
      <c r="AB6" s="190">
        <v>1</v>
      </c>
      <c r="AC6" s="196"/>
      <c r="AD6" s="190"/>
      <c r="AE6" s="190">
        <v>2</v>
      </c>
      <c r="AF6" s="197"/>
      <c r="AG6" s="190"/>
      <c r="AH6" s="193">
        <v>200</v>
      </c>
      <c r="AI6" s="198"/>
      <c r="AJ6" s="190">
        <v>0</v>
      </c>
      <c r="AK6" s="199"/>
      <c r="AL6" s="190"/>
      <c r="AM6" s="191"/>
      <c r="AN6" s="200"/>
      <c r="AO6" s="190"/>
      <c r="AP6" s="190"/>
      <c r="AQ6" s="190"/>
      <c r="AR6" s="190"/>
      <c r="AS6" s="190"/>
      <c r="AT6" s="190"/>
      <c r="AU6" s="190"/>
      <c r="AV6" s="190"/>
      <c r="AW6" s="193"/>
      <c r="AX6" s="189"/>
      <c r="AY6" s="190"/>
      <c r="AZ6" s="193">
        <v>4</v>
      </c>
      <c r="BB6" s="202"/>
      <c r="BC6" s="202"/>
      <c r="BD6" s="202"/>
      <c r="BE6" s="202"/>
    </row>
    <row r="7" spans="1:57" s="201" customFormat="1" ht="19.5" customHeight="1">
      <c r="A7" s="203" t="s">
        <v>31</v>
      </c>
      <c r="B7" s="204">
        <v>110</v>
      </c>
      <c r="C7" s="205">
        <v>19</v>
      </c>
      <c r="D7" s="205">
        <v>1</v>
      </c>
      <c r="E7" s="205">
        <v>34</v>
      </c>
      <c r="F7" s="205"/>
      <c r="G7" s="205">
        <v>61</v>
      </c>
      <c r="H7" s="205"/>
      <c r="I7" s="205"/>
      <c r="J7" s="205">
        <v>22</v>
      </c>
      <c r="K7" s="205">
        <v>433</v>
      </c>
      <c r="L7" s="206">
        <v>1459</v>
      </c>
      <c r="M7" s="207">
        <v>1807</v>
      </c>
      <c r="N7" s="205">
        <v>638</v>
      </c>
      <c r="O7" s="205">
        <v>1362</v>
      </c>
      <c r="P7" s="208"/>
      <c r="Q7" s="204"/>
      <c r="R7" s="205"/>
      <c r="S7" s="205"/>
      <c r="T7" s="205"/>
      <c r="U7" s="205"/>
      <c r="V7" s="205">
        <v>0</v>
      </c>
      <c r="W7" s="205">
        <v>11</v>
      </c>
      <c r="X7" s="208">
        <v>271</v>
      </c>
      <c r="Y7" s="209"/>
      <c r="Z7" s="204">
        <v>95</v>
      </c>
      <c r="AA7" s="210">
        <f aca="true" t="shared" si="0" ref="AA7:AA16">Z7/L7</f>
        <v>0.06511309115832763</v>
      </c>
      <c r="AB7" s="205">
        <v>3</v>
      </c>
      <c r="AC7" s="211">
        <f>AB7/W7</f>
        <v>0.2727272727272727</v>
      </c>
      <c r="AD7" s="205"/>
      <c r="AE7" s="205">
        <v>46</v>
      </c>
      <c r="AF7" s="212">
        <f aca="true" t="shared" si="1" ref="AF7:AF35">AE7/L7*100</f>
        <v>3.1528444139821796</v>
      </c>
      <c r="AG7" s="205"/>
      <c r="AH7" s="208">
        <v>5700</v>
      </c>
      <c r="AI7" s="213"/>
      <c r="AJ7" s="205"/>
      <c r="AK7" s="214"/>
      <c r="AL7" s="205"/>
      <c r="AM7" s="215"/>
      <c r="AN7" s="216">
        <v>11</v>
      </c>
      <c r="AO7" s="205">
        <v>3</v>
      </c>
      <c r="AP7" s="205"/>
      <c r="AQ7" s="205"/>
      <c r="AR7" s="205">
        <v>3</v>
      </c>
      <c r="AS7" s="205">
        <v>5</v>
      </c>
      <c r="AT7" s="205"/>
      <c r="AU7" s="205"/>
      <c r="AV7" s="205"/>
      <c r="AW7" s="208"/>
      <c r="AX7" s="204">
        <v>1</v>
      </c>
      <c r="AY7" s="205"/>
      <c r="AZ7" s="208">
        <v>22</v>
      </c>
      <c r="BB7" s="202"/>
      <c r="BC7" s="202"/>
      <c r="BD7" s="202"/>
      <c r="BE7" s="202"/>
    </row>
    <row r="8" spans="1:57" s="201" customFormat="1" ht="19.5" customHeight="1">
      <c r="A8" s="203" t="s">
        <v>38</v>
      </c>
      <c r="B8" s="204">
        <v>179</v>
      </c>
      <c r="C8" s="205">
        <v>30</v>
      </c>
      <c r="D8" s="205"/>
      <c r="E8" s="205">
        <v>30</v>
      </c>
      <c r="F8" s="205"/>
      <c r="G8" s="205">
        <v>126</v>
      </c>
      <c r="H8" s="205"/>
      <c r="I8" s="205">
        <v>1</v>
      </c>
      <c r="J8" s="205">
        <v>14</v>
      </c>
      <c r="K8" s="205">
        <v>126</v>
      </c>
      <c r="L8" s="206">
        <v>1236</v>
      </c>
      <c r="M8" s="207">
        <v>1817</v>
      </c>
      <c r="N8" s="205">
        <v>465</v>
      </c>
      <c r="O8" s="205">
        <v>1486</v>
      </c>
      <c r="P8" s="208"/>
      <c r="Q8" s="204"/>
      <c r="R8" s="205"/>
      <c r="S8" s="205"/>
      <c r="T8" s="205"/>
      <c r="U8" s="205"/>
      <c r="V8" s="205">
        <v>0</v>
      </c>
      <c r="W8" s="205">
        <v>22</v>
      </c>
      <c r="X8" s="208">
        <v>295</v>
      </c>
      <c r="Y8" s="209"/>
      <c r="Z8" s="204">
        <v>451</v>
      </c>
      <c r="AA8" s="210">
        <f t="shared" si="0"/>
        <v>0.3648867313915858</v>
      </c>
      <c r="AB8" s="205">
        <v>10</v>
      </c>
      <c r="AC8" s="211">
        <f>AB8/W8</f>
        <v>0.45454545454545453</v>
      </c>
      <c r="AD8" s="205"/>
      <c r="AE8" s="205">
        <v>39</v>
      </c>
      <c r="AF8" s="212">
        <f t="shared" si="1"/>
        <v>3.1553398058252426</v>
      </c>
      <c r="AG8" s="205"/>
      <c r="AH8" s="208">
        <v>3600</v>
      </c>
      <c r="AI8" s="213">
        <v>7</v>
      </c>
      <c r="AJ8" s="205">
        <v>2</v>
      </c>
      <c r="AK8" s="214">
        <v>1</v>
      </c>
      <c r="AL8" s="205"/>
      <c r="AM8" s="215"/>
      <c r="AN8" s="216">
        <v>18</v>
      </c>
      <c r="AO8" s="205">
        <v>7</v>
      </c>
      <c r="AP8" s="205">
        <v>2</v>
      </c>
      <c r="AQ8" s="205"/>
      <c r="AR8" s="205">
        <v>7</v>
      </c>
      <c r="AS8" s="205">
        <v>2</v>
      </c>
      <c r="AT8" s="205"/>
      <c r="AU8" s="205"/>
      <c r="AV8" s="205"/>
      <c r="AW8" s="208"/>
      <c r="AX8" s="204">
        <v>18</v>
      </c>
      <c r="AY8" s="205">
        <v>9</v>
      </c>
      <c r="AZ8" s="208">
        <v>18</v>
      </c>
      <c r="BB8" s="202"/>
      <c r="BC8" s="202"/>
      <c r="BD8" s="202"/>
      <c r="BE8" s="202"/>
    </row>
    <row r="9" spans="1:57" s="201" customFormat="1" ht="19.5" customHeight="1">
      <c r="A9" s="203" t="s">
        <v>34</v>
      </c>
      <c r="B9" s="204">
        <v>101</v>
      </c>
      <c r="C9" s="205">
        <v>17</v>
      </c>
      <c r="D9" s="205"/>
      <c r="E9" s="205">
        <v>4</v>
      </c>
      <c r="F9" s="205"/>
      <c r="G9" s="205">
        <v>83</v>
      </c>
      <c r="H9" s="205"/>
      <c r="I9" s="205"/>
      <c r="J9" s="205"/>
      <c r="K9" s="205">
        <v>208</v>
      </c>
      <c r="L9" s="206">
        <v>2502</v>
      </c>
      <c r="M9" s="207">
        <v>2899</v>
      </c>
      <c r="N9" s="205">
        <v>657</v>
      </c>
      <c r="O9" s="205">
        <v>2076</v>
      </c>
      <c r="P9" s="208"/>
      <c r="Q9" s="204"/>
      <c r="R9" s="205"/>
      <c r="S9" s="205"/>
      <c r="T9" s="205"/>
      <c r="U9" s="205"/>
      <c r="V9" s="205">
        <v>0</v>
      </c>
      <c r="W9" s="205">
        <v>11</v>
      </c>
      <c r="X9" s="208">
        <v>375</v>
      </c>
      <c r="Y9" s="209"/>
      <c r="Z9" s="204">
        <v>537</v>
      </c>
      <c r="AA9" s="210">
        <f t="shared" si="0"/>
        <v>0.2146282973621103</v>
      </c>
      <c r="AB9" s="205">
        <v>4</v>
      </c>
      <c r="AC9" s="211">
        <f>AB9/W9</f>
        <v>0.36363636363636365</v>
      </c>
      <c r="AD9" s="205"/>
      <c r="AE9" s="205">
        <v>43</v>
      </c>
      <c r="AF9" s="212">
        <f t="shared" si="1"/>
        <v>1.7186250999200638</v>
      </c>
      <c r="AG9" s="205"/>
      <c r="AH9" s="208">
        <v>5900</v>
      </c>
      <c r="AI9" s="213">
        <v>2</v>
      </c>
      <c r="AJ9" s="205">
        <v>1</v>
      </c>
      <c r="AK9" s="214">
        <v>3</v>
      </c>
      <c r="AL9" s="205"/>
      <c r="AM9" s="215"/>
      <c r="AN9" s="216">
        <v>5</v>
      </c>
      <c r="AO9" s="205">
        <v>3</v>
      </c>
      <c r="AP9" s="205"/>
      <c r="AQ9" s="205"/>
      <c r="AR9" s="205">
        <v>1</v>
      </c>
      <c r="AS9" s="205">
        <v>1</v>
      </c>
      <c r="AT9" s="205">
        <v>3</v>
      </c>
      <c r="AU9" s="205"/>
      <c r="AV9" s="205"/>
      <c r="AW9" s="208"/>
      <c r="AX9" s="204">
        <v>5</v>
      </c>
      <c r="AY9" s="205">
        <v>40</v>
      </c>
      <c r="AZ9" s="208">
        <v>18</v>
      </c>
      <c r="BB9" s="202"/>
      <c r="BC9" s="202"/>
      <c r="BD9" s="202"/>
      <c r="BE9" s="202"/>
    </row>
    <row r="10" spans="1:57" s="201" customFormat="1" ht="19.5" customHeight="1">
      <c r="A10" s="203" t="s">
        <v>32</v>
      </c>
      <c r="B10" s="204">
        <v>33</v>
      </c>
      <c r="C10" s="205"/>
      <c r="D10" s="205">
        <v>5</v>
      </c>
      <c r="E10" s="205">
        <v>8</v>
      </c>
      <c r="F10" s="205"/>
      <c r="G10" s="205">
        <v>25</v>
      </c>
      <c r="H10" s="205"/>
      <c r="I10" s="205">
        <v>2</v>
      </c>
      <c r="J10" s="205">
        <v>5</v>
      </c>
      <c r="K10" s="205">
        <v>279</v>
      </c>
      <c r="L10" s="206">
        <v>2775</v>
      </c>
      <c r="M10" s="207">
        <f>SUM(N10:P10)</f>
        <v>2335</v>
      </c>
      <c r="N10" s="205">
        <v>534</v>
      </c>
      <c r="O10" s="205">
        <v>1801</v>
      </c>
      <c r="P10" s="208"/>
      <c r="Q10" s="204"/>
      <c r="R10" s="205"/>
      <c r="S10" s="205"/>
      <c r="T10" s="205"/>
      <c r="U10" s="205"/>
      <c r="V10" s="205">
        <v>0</v>
      </c>
      <c r="W10" s="205">
        <v>13</v>
      </c>
      <c r="X10" s="208">
        <v>53</v>
      </c>
      <c r="Y10" s="209"/>
      <c r="Z10" s="204">
        <v>485</v>
      </c>
      <c r="AA10" s="210">
        <f t="shared" si="0"/>
        <v>0.17477477477477477</v>
      </c>
      <c r="AB10" s="205">
        <v>5</v>
      </c>
      <c r="AC10" s="211">
        <f>AB10/W10</f>
        <v>0.38461538461538464</v>
      </c>
      <c r="AD10" s="205"/>
      <c r="AE10" s="205">
        <v>18</v>
      </c>
      <c r="AF10" s="212">
        <f t="shared" si="1"/>
        <v>0.6486486486486486</v>
      </c>
      <c r="AG10" s="205"/>
      <c r="AH10" s="208">
        <v>1900</v>
      </c>
      <c r="AI10" s="213">
        <v>3</v>
      </c>
      <c r="AJ10" s="205"/>
      <c r="AK10" s="214">
        <v>1</v>
      </c>
      <c r="AL10" s="205"/>
      <c r="AM10" s="215"/>
      <c r="AN10" s="216">
        <v>12</v>
      </c>
      <c r="AO10" s="205">
        <v>5</v>
      </c>
      <c r="AP10" s="205"/>
      <c r="AQ10" s="205"/>
      <c r="AR10" s="205">
        <v>3</v>
      </c>
      <c r="AS10" s="205">
        <v>4</v>
      </c>
      <c r="AT10" s="205">
        <v>2</v>
      </c>
      <c r="AU10" s="205"/>
      <c r="AV10" s="205"/>
      <c r="AW10" s="208"/>
      <c r="AX10" s="204">
        <v>1</v>
      </c>
      <c r="AY10" s="205"/>
      <c r="AZ10" s="208">
        <v>10</v>
      </c>
      <c r="BB10" s="202"/>
      <c r="BC10" s="202"/>
      <c r="BD10" s="202"/>
      <c r="BE10" s="202"/>
    </row>
    <row r="11" spans="1:57" s="201" customFormat="1" ht="19.5" customHeight="1" thickBot="1">
      <c r="A11" s="217" t="s">
        <v>33</v>
      </c>
      <c r="B11" s="218">
        <v>103</v>
      </c>
      <c r="C11" s="219">
        <v>19</v>
      </c>
      <c r="D11" s="219">
        <v>12</v>
      </c>
      <c r="E11" s="219">
        <v>7</v>
      </c>
      <c r="F11" s="219"/>
      <c r="G11" s="219">
        <v>57</v>
      </c>
      <c r="H11" s="219"/>
      <c r="I11" s="219"/>
      <c r="J11" s="219">
        <v>20</v>
      </c>
      <c r="K11" s="219">
        <v>253</v>
      </c>
      <c r="L11" s="220">
        <v>2236</v>
      </c>
      <c r="M11" s="221">
        <v>2766</v>
      </c>
      <c r="N11" s="219">
        <v>920</v>
      </c>
      <c r="O11" s="219">
        <v>1910</v>
      </c>
      <c r="P11" s="222"/>
      <c r="Q11" s="218"/>
      <c r="R11" s="219"/>
      <c r="S11" s="219"/>
      <c r="T11" s="219"/>
      <c r="U11" s="219"/>
      <c r="V11" s="219">
        <v>0</v>
      </c>
      <c r="W11" s="219">
        <v>8</v>
      </c>
      <c r="X11" s="222">
        <v>244</v>
      </c>
      <c r="Y11" s="223"/>
      <c r="Z11" s="218">
        <v>526</v>
      </c>
      <c r="AA11" s="224">
        <f t="shared" si="0"/>
        <v>0.23524150268336314</v>
      </c>
      <c r="AB11" s="219">
        <v>5</v>
      </c>
      <c r="AC11" s="225">
        <f>AB11/W11</f>
        <v>0.625</v>
      </c>
      <c r="AD11" s="219"/>
      <c r="AE11" s="219">
        <v>33</v>
      </c>
      <c r="AF11" s="226">
        <f t="shared" si="1"/>
        <v>1.4758497316636852</v>
      </c>
      <c r="AG11" s="219"/>
      <c r="AH11" s="222">
        <v>3000</v>
      </c>
      <c r="AI11" s="227">
        <v>14</v>
      </c>
      <c r="AJ11" s="219">
        <v>7</v>
      </c>
      <c r="AK11" s="228"/>
      <c r="AL11" s="219"/>
      <c r="AM11" s="229"/>
      <c r="AN11" s="230">
        <v>9</v>
      </c>
      <c r="AO11" s="219">
        <v>3</v>
      </c>
      <c r="AP11" s="219">
        <v>1</v>
      </c>
      <c r="AQ11" s="219">
        <v>1</v>
      </c>
      <c r="AR11" s="219">
        <v>5</v>
      </c>
      <c r="AS11" s="219"/>
      <c r="AT11" s="219"/>
      <c r="AU11" s="219"/>
      <c r="AV11" s="219"/>
      <c r="AW11" s="222"/>
      <c r="AX11" s="218">
        <v>4</v>
      </c>
      <c r="AY11" s="219">
        <v>2</v>
      </c>
      <c r="AZ11" s="222">
        <v>16</v>
      </c>
      <c r="BB11" s="202"/>
      <c r="BC11" s="202"/>
      <c r="BD11" s="202"/>
      <c r="BE11" s="202"/>
    </row>
    <row r="12" spans="1:57" s="201" customFormat="1" ht="19.5" customHeight="1" thickTop="1">
      <c r="A12" s="188" t="s">
        <v>47</v>
      </c>
      <c r="B12" s="189">
        <v>71</v>
      </c>
      <c r="C12" s="190">
        <v>16</v>
      </c>
      <c r="D12" s="190">
        <v>1</v>
      </c>
      <c r="E12" s="190">
        <v>15</v>
      </c>
      <c r="F12" s="190"/>
      <c r="G12" s="190">
        <v>33</v>
      </c>
      <c r="H12" s="190"/>
      <c r="I12" s="190"/>
      <c r="J12" s="190"/>
      <c r="K12" s="190">
        <v>38</v>
      </c>
      <c r="L12" s="231">
        <v>938</v>
      </c>
      <c r="M12" s="207">
        <v>1000</v>
      </c>
      <c r="N12" s="190">
        <v>115</v>
      </c>
      <c r="O12" s="190">
        <v>885</v>
      </c>
      <c r="P12" s="193"/>
      <c r="Q12" s="189"/>
      <c r="R12" s="190"/>
      <c r="S12" s="190"/>
      <c r="T12" s="190"/>
      <c r="U12" s="190"/>
      <c r="V12" s="190">
        <v>0</v>
      </c>
      <c r="W12" s="190">
        <v>8</v>
      </c>
      <c r="X12" s="193">
        <v>51</v>
      </c>
      <c r="Y12" s="194">
        <v>1</v>
      </c>
      <c r="Z12" s="189">
        <v>155</v>
      </c>
      <c r="AA12" s="232">
        <f t="shared" si="0"/>
        <v>0.1652452025586354</v>
      </c>
      <c r="AB12" s="190">
        <v>6</v>
      </c>
      <c r="AC12" s="233">
        <v>3</v>
      </c>
      <c r="AD12" s="190"/>
      <c r="AE12" s="190">
        <v>28</v>
      </c>
      <c r="AF12" s="234">
        <f t="shared" si="1"/>
        <v>2.9850746268656714</v>
      </c>
      <c r="AG12" s="190"/>
      <c r="AH12" s="193">
        <v>4900</v>
      </c>
      <c r="AI12" s="198"/>
      <c r="AJ12" s="190"/>
      <c r="AK12" s="199"/>
      <c r="AL12" s="190"/>
      <c r="AM12" s="191"/>
      <c r="AN12" s="200">
        <v>18</v>
      </c>
      <c r="AO12" s="190">
        <v>1</v>
      </c>
      <c r="AP12" s="190">
        <v>2</v>
      </c>
      <c r="AQ12" s="190"/>
      <c r="AR12" s="190">
        <v>13</v>
      </c>
      <c r="AS12" s="190">
        <v>2</v>
      </c>
      <c r="AT12" s="190"/>
      <c r="AU12" s="190"/>
      <c r="AV12" s="190"/>
      <c r="AW12" s="193">
        <v>1</v>
      </c>
      <c r="AX12" s="189">
        <v>1</v>
      </c>
      <c r="AY12" s="190"/>
      <c r="AZ12" s="193">
        <v>10</v>
      </c>
      <c r="BB12" s="202"/>
      <c r="BC12" s="202"/>
      <c r="BD12" s="202"/>
      <c r="BE12" s="202"/>
    </row>
    <row r="13" spans="1:57" s="244" customFormat="1" ht="19.5" customHeight="1">
      <c r="A13" s="203" t="s">
        <v>48</v>
      </c>
      <c r="B13" s="235">
        <v>57</v>
      </c>
      <c r="C13" s="236">
        <v>11</v>
      </c>
      <c r="D13" s="236"/>
      <c r="E13" s="236">
        <v>11</v>
      </c>
      <c r="F13" s="236"/>
      <c r="G13" s="236">
        <v>34</v>
      </c>
      <c r="H13" s="236"/>
      <c r="I13" s="236"/>
      <c r="J13" s="236">
        <v>5</v>
      </c>
      <c r="K13" s="236">
        <v>19</v>
      </c>
      <c r="L13" s="237">
        <v>1020</v>
      </c>
      <c r="M13" s="207">
        <v>1070</v>
      </c>
      <c r="N13" s="236">
        <v>181</v>
      </c>
      <c r="O13" s="236">
        <v>986</v>
      </c>
      <c r="P13" s="238"/>
      <c r="Q13" s="235"/>
      <c r="R13" s="236"/>
      <c r="S13" s="236"/>
      <c r="T13" s="236"/>
      <c r="U13" s="236"/>
      <c r="V13" s="236"/>
      <c r="W13" s="236">
        <v>25</v>
      </c>
      <c r="X13" s="238">
        <v>292</v>
      </c>
      <c r="Y13" s="239"/>
      <c r="Z13" s="235">
        <v>76</v>
      </c>
      <c r="AA13" s="210">
        <f t="shared" si="0"/>
        <v>0.07450980392156863</v>
      </c>
      <c r="AB13" s="236">
        <v>20</v>
      </c>
      <c r="AC13" s="211">
        <v>4</v>
      </c>
      <c r="AD13" s="236"/>
      <c r="AE13" s="236">
        <v>24</v>
      </c>
      <c r="AF13" s="240">
        <f t="shared" si="1"/>
        <v>2.3529411764705883</v>
      </c>
      <c r="AG13" s="236"/>
      <c r="AH13" s="238">
        <v>2800</v>
      </c>
      <c r="AI13" s="241">
        <v>1</v>
      </c>
      <c r="AJ13" s="236"/>
      <c r="AK13" s="242"/>
      <c r="AL13" s="236"/>
      <c r="AM13" s="243"/>
      <c r="AN13" s="216">
        <v>15</v>
      </c>
      <c r="AO13" s="236">
        <v>1</v>
      </c>
      <c r="AP13" s="236"/>
      <c r="AQ13" s="236"/>
      <c r="AR13" s="236">
        <v>7</v>
      </c>
      <c r="AS13" s="236">
        <v>6</v>
      </c>
      <c r="AT13" s="236">
        <v>1</v>
      </c>
      <c r="AU13" s="236">
        <v>23</v>
      </c>
      <c r="AV13" s="236">
        <v>0</v>
      </c>
      <c r="AW13" s="238"/>
      <c r="AX13" s="235">
        <v>7</v>
      </c>
      <c r="AY13" s="236"/>
      <c r="AZ13" s="238">
        <v>71</v>
      </c>
      <c r="BB13" s="245"/>
      <c r="BC13" s="245"/>
      <c r="BD13" s="245"/>
      <c r="BE13" s="245"/>
    </row>
    <row r="14" spans="1:57" s="244" customFormat="1" ht="19.5" customHeight="1">
      <c r="A14" s="203" t="s">
        <v>44</v>
      </c>
      <c r="B14" s="235">
        <v>10</v>
      </c>
      <c r="C14" s="236">
        <v>2</v>
      </c>
      <c r="D14" s="236"/>
      <c r="E14" s="236">
        <v>1</v>
      </c>
      <c r="F14" s="236"/>
      <c r="G14" s="236">
        <v>3</v>
      </c>
      <c r="H14" s="236"/>
      <c r="I14" s="236"/>
      <c r="J14" s="236">
        <v>2</v>
      </c>
      <c r="K14" s="236">
        <v>3</v>
      </c>
      <c r="L14" s="237">
        <v>379</v>
      </c>
      <c r="M14" s="207">
        <v>408</v>
      </c>
      <c r="N14" s="236">
        <v>30</v>
      </c>
      <c r="O14" s="236">
        <v>322</v>
      </c>
      <c r="P14" s="238"/>
      <c r="Q14" s="235"/>
      <c r="R14" s="236"/>
      <c r="S14" s="236"/>
      <c r="T14" s="236"/>
      <c r="U14" s="236"/>
      <c r="V14" s="236">
        <v>0</v>
      </c>
      <c r="W14" s="236">
        <v>7</v>
      </c>
      <c r="X14" s="238">
        <v>19</v>
      </c>
      <c r="Y14" s="239"/>
      <c r="Z14" s="235">
        <v>165</v>
      </c>
      <c r="AA14" s="210">
        <f t="shared" si="0"/>
        <v>0.43535620052770446</v>
      </c>
      <c r="AB14" s="236">
        <v>10</v>
      </c>
      <c r="AC14" s="211">
        <f>AB14/W14</f>
        <v>1.4285714285714286</v>
      </c>
      <c r="AD14" s="236"/>
      <c r="AE14" s="236">
        <v>7</v>
      </c>
      <c r="AF14" s="240">
        <f t="shared" si="1"/>
        <v>1.8469656992084433</v>
      </c>
      <c r="AG14" s="236"/>
      <c r="AH14" s="238">
        <v>1250</v>
      </c>
      <c r="AI14" s="241"/>
      <c r="AJ14" s="236"/>
      <c r="AK14" s="242"/>
      <c r="AL14" s="236"/>
      <c r="AM14" s="243"/>
      <c r="AN14" s="216">
        <v>1</v>
      </c>
      <c r="AO14" s="236"/>
      <c r="AP14" s="236"/>
      <c r="AQ14" s="236"/>
      <c r="AR14" s="236"/>
      <c r="AS14" s="236"/>
      <c r="AT14" s="236"/>
      <c r="AU14" s="236"/>
      <c r="AV14" s="236"/>
      <c r="AW14" s="238"/>
      <c r="AX14" s="235">
        <v>1</v>
      </c>
      <c r="AY14" s="236"/>
      <c r="AZ14" s="238">
        <v>8</v>
      </c>
      <c r="BB14" s="245"/>
      <c r="BC14" s="245"/>
      <c r="BD14" s="245"/>
      <c r="BE14" s="245"/>
    </row>
    <row r="15" spans="1:57" s="244" customFormat="1" ht="19.5" customHeight="1">
      <c r="A15" s="203" t="s">
        <v>49</v>
      </c>
      <c r="B15" s="235">
        <v>30</v>
      </c>
      <c r="C15" s="236">
        <v>12</v>
      </c>
      <c r="D15" s="236"/>
      <c r="E15" s="236">
        <v>6</v>
      </c>
      <c r="F15" s="236"/>
      <c r="G15" s="236">
        <v>4</v>
      </c>
      <c r="H15" s="236"/>
      <c r="I15" s="236"/>
      <c r="J15" s="236"/>
      <c r="K15" s="236">
        <v>12</v>
      </c>
      <c r="L15" s="237">
        <v>347</v>
      </c>
      <c r="M15" s="207">
        <v>472</v>
      </c>
      <c r="N15" s="236">
        <v>64</v>
      </c>
      <c r="O15" s="236">
        <v>405</v>
      </c>
      <c r="P15" s="238"/>
      <c r="Q15" s="235"/>
      <c r="R15" s="236"/>
      <c r="S15" s="236"/>
      <c r="T15" s="236"/>
      <c r="U15" s="236"/>
      <c r="V15" s="236">
        <v>0</v>
      </c>
      <c r="W15" s="236">
        <v>0</v>
      </c>
      <c r="X15" s="238">
        <v>0</v>
      </c>
      <c r="Y15" s="239"/>
      <c r="Z15" s="235">
        <v>49</v>
      </c>
      <c r="AA15" s="210">
        <f t="shared" si="0"/>
        <v>0.14121037463976946</v>
      </c>
      <c r="AB15" s="236"/>
      <c r="AC15" s="211"/>
      <c r="AD15" s="236"/>
      <c r="AE15" s="236">
        <v>2</v>
      </c>
      <c r="AF15" s="240">
        <f t="shared" si="1"/>
        <v>0.5763688760806917</v>
      </c>
      <c r="AG15" s="236"/>
      <c r="AH15" s="238">
        <v>200</v>
      </c>
      <c r="AI15" s="241">
        <v>1</v>
      </c>
      <c r="AJ15" s="236"/>
      <c r="AK15" s="242"/>
      <c r="AL15" s="236"/>
      <c r="AM15" s="243"/>
      <c r="AN15" s="216"/>
      <c r="AO15" s="236"/>
      <c r="AP15" s="236"/>
      <c r="AQ15" s="236"/>
      <c r="AR15" s="236"/>
      <c r="AS15" s="236"/>
      <c r="AT15" s="236"/>
      <c r="AU15" s="236"/>
      <c r="AV15" s="236"/>
      <c r="AW15" s="238"/>
      <c r="AX15" s="235">
        <v>4</v>
      </c>
      <c r="AY15" s="236"/>
      <c r="AZ15" s="238"/>
      <c r="BB15" s="245"/>
      <c r="BC15" s="245"/>
      <c r="BD15" s="245"/>
      <c r="BE15" s="245"/>
    </row>
    <row r="16" spans="1:57" s="244" customFormat="1" ht="19.5" customHeight="1">
      <c r="A16" s="203" t="s">
        <v>50</v>
      </c>
      <c r="B16" s="235">
        <v>148</v>
      </c>
      <c r="C16" s="236">
        <v>29</v>
      </c>
      <c r="D16" s="236"/>
      <c r="E16" s="236">
        <v>20</v>
      </c>
      <c r="F16" s="236"/>
      <c r="G16" s="236">
        <v>18</v>
      </c>
      <c r="H16" s="236"/>
      <c r="I16" s="236"/>
      <c r="J16" s="236">
        <v>2</v>
      </c>
      <c r="K16" s="236">
        <v>18</v>
      </c>
      <c r="L16" s="237">
        <v>760</v>
      </c>
      <c r="M16" s="207">
        <v>917</v>
      </c>
      <c r="N16" s="236">
        <v>86</v>
      </c>
      <c r="O16" s="236">
        <v>831</v>
      </c>
      <c r="P16" s="238"/>
      <c r="Q16" s="235"/>
      <c r="R16" s="236"/>
      <c r="S16" s="236"/>
      <c r="T16" s="236"/>
      <c r="U16" s="236"/>
      <c r="V16" s="236">
        <v>0</v>
      </c>
      <c r="W16" s="236">
        <v>9</v>
      </c>
      <c r="X16" s="238">
        <v>38</v>
      </c>
      <c r="Y16" s="239"/>
      <c r="Z16" s="235">
        <v>105</v>
      </c>
      <c r="AA16" s="210">
        <f t="shared" si="0"/>
        <v>0.13815789473684212</v>
      </c>
      <c r="AB16" s="236">
        <v>7</v>
      </c>
      <c r="AC16" s="211">
        <f>AB16/W16</f>
        <v>0.7777777777777778</v>
      </c>
      <c r="AD16" s="236"/>
      <c r="AE16" s="236">
        <v>18</v>
      </c>
      <c r="AF16" s="240">
        <f t="shared" si="1"/>
        <v>2.368421052631579</v>
      </c>
      <c r="AG16" s="236"/>
      <c r="AH16" s="238">
        <v>1900</v>
      </c>
      <c r="AI16" s="241"/>
      <c r="AJ16" s="236"/>
      <c r="AK16" s="242">
        <v>2</v>
      </c>
      <c r="AL16" s="236"/>
      <c r="AM16" s="243"/>
      <c r="AN16" s="216">
        <v>7</v>
      </c>
      <c r="AO16" s="236">
        <v>2</v>
      </c>
      <c r="AP16" s="236"/>
      <c r="AQ16" s="236"/>
      <c r="AR16" s="236">
        <v>2</v>
      </c>
      <c r="AS16" s="236"/>
      <c r="AT16" s="236">
        <v>3</v>
      </c>
      <c r="AU16" s="236"/>
      <c r="AV16" s="236"/>
      <c r="AW16" s="238"/>
      <c r="AX16" s="235">
        <v>6</v>
      </c>
      <c r="AY16" s="236"/>
      <c r="AZ16" s="238">
        <v>7</v>
      </c>
      <c r="BB16" s="245"/>
      <c r="BC16" s="245"/>
      <c r="BD16" s="245"/>
      <c r="BE16" s="245"/>
    </row>
    <row r="17" spans="1:57" s="244" customFormat="1" ht="19.5" customHeight="1">
      <c r="A17" s="203" t="s">
        <v>51</v>
      </c>
      <c r="B17" s="235">
        <v>129</v>
      </c>
      <c r="C17" s="236">
        <v>47</v>
      </c>
      <c r="D17" s="236">
        <v>3</v>
      </c>
      <c r="E17" s="236">
        <v>11</v>
      </c>
      <c r="F17" s="236"/>
      <c r="G17" s="236">
        <v>43</v>
      </c>
      <c r="H17" s="236"/>
      <c r="I17" s="236"/>
      <c r="J17" s="236"/>
      <c r="K17" s="236">
        <v>11</v>
      </c>
      <c r="L17" s="237">
        <v>1784</v>
      </c>
      <c r="M17" s="207">
        <v>1978</v>
      </c>
      <c r="N17" s="236">
        <v>139</v>
      </c>
      <c r="O17" s="236">
        <v>1839</v>
      </c>
      <c r="P17" s="238"/>
      <c r="Q17" s="235"/>
      <c r="R17" s="236"/>
      <c r="S17" s="236"/>
      <c r="T17" s="236"/>
      <c r="U17" s="236"/>
      <c r="V17" s="236">
        <v>0</v>
      </c>
      <c r="W17" s="236">
        <v>19</v>
      </c>
      <c r="X17" s="238">
        <v>148</v>
      </c>
      <c r="Y17" s="239"/>
      <c r="Z17" s="235">
        <v>497</v>
      </c>
      <c r="AA17" s="210">
        <v>14</v>
      </c>
      <c r="AB17" s="236">
        <v>30</v>
      </c>
      <c r="AC17" s="211">
        <f>AB17/W17</f>
        <v>1.5789473684210527</v>
      </c>
      <c r="AD17" s="236">
        <v>1</v>
      </c>
      <c r="AE17" s="236">
        <v>36</v>
      </c>
      <c r="AF17" s="240">
        <f t="shared" si="1"/>
        <v>2.0179372197309418</v>
      </c>
      <c r="AG17" s="236"/>
      <c r="AH17" s="238">
        <v>13500</v>
      </c>
      <c r="AI17" s="241">
        <v>3</v>
      </c>
      <c r="AJ17" s="236">
        <v>1</v>
      </c>
      <c r="AK17" s="242"/>
      <c r="AL17" s="236"/>
      <c r="AM17" s="243">
        <v>1</v>
      </c>
      <c r="AN17" s="216">
        <v>18</v>
      </c>
      <c r="AO17" s="236"/>
      <c r="AP17" s="236"/>
      <c r="AQ17" s="236">
        <v>1</v>
      </c>
      <c r="AR17" s="236">
        <v>11</v>
      </c>
      <c r="AS17" s="236"/>
      <c r="AT17" s="236">
        <v>4</v>
      </c>
      <c r="AU17" s="236"/>
      <c r="AV17" s="236"/>
      <c r="AW17" s="238"/>
      <c r="AX17" s="235">
        <v>3</v>
      </c>
      <c r="AY17" s="236"/>
      <c r="AZ17" s="238">
        <v>39</v>
      </c>
      <c r="BB17" s="245"/>
      <c r="BC17" s="245"/>
      <c r="BD17" s="245"/>
      <c r="BE17" s="245"/>
    </row>
    <row r="18" spans="1:57" s="244" customFormat="1" ht="19.5" customHeight="1">
      <c r="A18" s="203" t="s">
        <v>52</v>
      </c>
      <c r="B18" s="235">
        <v>46</v>
      </c>
      <c r="C18" s="236">
        <v>7</v>
      </c>
      <c r="D18" s="236"/>
      <c r="E18" s="236">
        <v>3</v>
      </c>
      <c r="F18" s="236"/>
      <c r="G18" s="236">
        <v>26</v>
      </c>
      <c r="H18" s="236"/>
      <c r="I18" s="236"/>
      <c r="J18" s="236">
        <v>1</v>
      </c>
      <c r="K18" s="236">
        <v>6</v>
      </c>
      <c r="L18" s="237">
        <v>904</v>
      </c>
      <c r="M18" s="207">
        <v>1013</v>
      </c>
      <c r="N18" s="236">
        <v>111</v>
      </c>
      <c r="O18" s="236">
        <v>806</v>
      </c>
      <c r="P18" s="238"/>
      <c r="Q18" s="235"/>
      <c r="R18" s="236"/>
      <c r="S18" s="236"/>
      <c r="T18" s="236"/>
      <c r="U18" s="236"/>
      <c r="V18" s="236">
        <v>0</v>
      </c>
      <c r="W18" s="236">
        <v>7</v>
      </c>
      <c r="X18" s="238">
        <v>66</v>
      </c>
      <c r="Y18" s="239"/>
      <c r="Z18" s="235">
        <v>270</v>
      </c>
      <c r="AA18" s="210">
        <f>Z18/L18</f>
        <v>0.29867256637168144</v>
      </c>
      <c r="AB18" s="236">
        <v>7</v>
      </c>
      <c r="AC18" s="211">
        <v>5</v>
      </c>
      <c r="AD18" s="236"/>
      <c r="AE18" s="236">
        <v>18</v>
      </c>
      <c r="AF18" s="240">
        <f t="shared" si="1"/>
        <v>1.991150442477876</v>
      </c>
      <c r="AG18" s="236"/>
      <c r="AH18" s="238">
        <v>10600</v>
      </c>
      <c r="AI18" s="241"/>
      <c r="AJ18" s="236"/>
      <c r="AK18" s="242"/>
      <c r="AL18" s="236"/>
      <c r="AM18" s="243"/>
      <c r="AN18" s="216">
        <v>13</v>
      </c>
      <c r="AO18" s="236"/>
      <c r="AP18" s="236"/>
      <c r="AQ18" s="236"/>
      <c r="AR18" s="236">
        <v>5</v>
      </c>
      <c r="AS18" s="236"/>
      <c r="AT18" s="236">
        <v>2</v>
      </c>
      <c r="AU18" s="236"/>
      <c r="AV18" s="236"/>
      <c r="AW18" s="238"/>
      <c r="AX18" s="235">
        <v>1</v>
      </c>
      <c r="AY18" s="236"/>
      <c r="AZ18" s="238">
        <v>2</v>
      </c>
      <c r="BB18" s="245"/>
      <c r="BC18" s="245"/>
      <c r="BD18" s="245"/>
      <c r="BE18" s="245"/>
    </row>
    <row r="19" spans="1:57" s="244" customFormat="1" ht="19.5" customHeight="1">
      <c r="A19" s="203" t="s">
        <v>53</v>
      </c>
      <c r="B19" s="235">
        <v>76</v>
      </c>
      <c r="C19" s="236">
        <v>21</v>
      </c>
      <c r="D19" s="236"/>
      <c r="E19" s="236">
        <v>2</v>
      </c>
      <c r="F19" s="236"/>
      <c r="G19" s="236">
        <v>35</v>
      </c>
      <c r="H19" s="236"/>
      <c r="I19" s="236"/>
      <c r="J19" s="236">
        <v>2</v>
      </c>
      <c r="K19" s="236">
        <v>22</v>
      </c>
      <c r="L19" s="237">
        <v>1003</v>
      </c>
      <c r="M19" s="207">
        <v>1100</v>
      </c>
      <c r="N19" s="236">
        <v>92</v>
      </c>
      <c r="O19" s="236">
        <v>1008</v>
      </c>
      <c r="P19" s="238"/>
      <c r="Q19" s="235"/>
      <c r="R19" s="236"/>
      <c r="S19" s="236"/>
      <c r="T19" s="236"/>
      <c r="U19" s="236"/>
      <c r="V19" s="236">
        <v>0</v>
      </c>
      <c r="W19" s="236">
        <v>10</v>
      </c>
      <c r="X19" s="238">
        <v>25</v>
      </c>
      <c r="Y19" s="239"/>
      <c r="Z19" s="235">
        <v>68</v>
      </c>
      <c r="AA19" s="210">
        <f>Z19/L19</f>
        <v>0.06779661016949153</v>
      </c>
      <c r="AB19" s="236">
        <v>6</v>
      </c>
      <c r="AC19" s="211">
        <f>AB19/W19</f>
        <v>0.6</v>
      </c>
      <c r="AD19" s="236"/>
      <c r="AE19" s="236">
        <v>22</v>
      </c>
      <c r="AF19" s="240">
        <f t="shared" si="1"/>
        <v>2.1934197407776668</v>
      </c>
      <c r="AG19" s="236"/>
      <c r="AH19" s="238">
        <v>300</v>
      </c>
      <c r="AI19" s="241"/>
      <c r="AJ19" s="236"/>
      <c r="AK19" s="242"/>
      <c r="AL19" s="236"/>
      <c r="AM19" s="243"/>
      <c r="AN19" s="216">
        <v>14</v>
      </c>
      <c r="AO19" s="236">
        <v>1</v>
      </c>
      <c r="AP19" s="236"/>
      <c r="AQ19" s="236"/>
      <c r="AR19" s="236">
        <v>12</v>
      </c>
      <c r="AS19" s="236"/>
      <c r="AT19" s="236">
        <v>1</v>
      </c>
      <c r="AU19" s="236"/>
      <c r="AV19" s="236"/>
      <c r="AW19" s="238"/>
      <c r="AX19" s="235"/>
      <c r="AY19" s="236"/>
      <c r="AZ19" s="238">
        <v>16</v>
      </c>
      <c r="BB19" s="245"/>
      <c r="BC19" s="245"/>
      <c r="BD19" s="245"/>
      <c r="BE19" s="245"/>
    </row>
    <row r="20" spans="1:57" s="244" customFormat="1" ht="19.5" customHeight="1">
      <c r="A20" s="203" t="s">
        <v>54</v>
      </c>
      <c r="B20" s="235">
        <v>41</v>
      </c>
      <c r="C20" s="236">
        <v>2</v>
      </c>
      <c r="D20" s="236"/>
      <c r="E20" s="236">
        <v>2</v>
      </c>
      <c r="F20" s="236"/>
      <c r="G20" s="236">
        <v>25</v>
      </c>
      <c r="H20" s="236"/>
      <c r="I20" s="236"/>
      <c r="J20" s="236">
        <v>7</v>
      </c>
      <c r="K20" s="236">
        <v>4</v>
      </c>
      <c r="L20" s="237">
        <v>1024</v>
      </c>
      <c r="M20" s="207">
        <v>1199</v>
      </c>
      <c r="N20" s="236">
        <v>70</v>
      </c>
      <c r="O20" s="236">
        <v>1130</v>
      </c>
      <c r="P20" s="238"/>
      <c r="Q20" s="235"/>
      <c r="R20" s="236"/>
      <c r="S20" s="236"/>
      <c r="T20" s="236"/>
      <c r="U20" s="236"/>
      <c r="V20" s="236">
        <v>0</v>
      </c>
      <c r="W20" s="236">
        <v>16</v>
      </c>
      <c r="X20" s="238">
        <v>79</v>
      </c>
      <c r="Y20" s="239"/>
      <c r="Z20" s="235">
        <v>90</v>
      </c>
      <c r="AA20" s="210">
        <v>3</v>
      </c>
      <c r="AB20" s="236">
        <v>8</v>
      </c>
      <c r="AC20" s="211">
        <v>108</v>
      </c>
      <c r="AD20" s="236"/>
      <c r="AE20" s="236">
        <v>7</v>
      </c>
      <c r="AF20" s="240">
        <f t="shared" si="1"/>
        <v>0.68359375</v>
      </c>
      <c r="AG20" s="236"/>
      <c r="AH20" s="238">
        <v>700</v>
      </c>
      <c r="AI20" s="241"/>
      <c r="AJ20" s="236"/>
      <c r="AK20" s="242"/>
      <c r="AL20" s="236"/>
      <c r="AM20" s="243"/>
      <c r="AN20" s="216"/>
      <c r="AO20" s="236"/>
      <c r="AP20" s="236"/>
      <c r="AQ20" s="236"/>
      <c r="AR20" s="236"/>
      <c r="AS20" s="236"/>
      <c r="AT20" s="236"/>
      <c r="AU20" s="236"/>
      <c r="AV20" s="236"/>
      <c r="AW20" s="238"/>
      <c r="AX20" s="235"/>
      <c r="AY20" s="236"/>
      <c r="AZ20" s="238">
        <v>1</v>
      </c>
      <c r="BB20" s="245"/>
      <c r="BC20" s="245"/>
      <c r="BD20" s="245"/>
      <c r="BE20" s="245"/>
    </row>
    <row r="21" spans="1:57" s="244" customFormat="1" ht="19.5" customHeight="1">
      <c r="A21" s="203" t="s">
        <v>55</v>
      </c>
      <c r="B21" s="235">
        <v>27</v>
      </c>
      <c r="C21" s="236">
        <v>6</v>
      </c>
      <c r="D21" s="236">
        <v>0</v>
      </c>
      <c r="E21" s="236">
        <v>3</v>
      </c>
      <c r="F21" s="236"/>
      <c r="G21" s="236">
        <v>21</v>
      </c>
      <c r="H21" s="236"/>
      <c r="I21" s="236"/>
      <c r="J21" s="236"/>
      <c r="K21" s="236">
        <v>5</v>
      </c>
      <c r="L21" s="237">
        <v>502</v>
      </c>
      <c r="M21" s="207">
        <v>581</v>
      </c>
      <c r="N21" s="236">
        <v>34</v>
      </c>
      <c r="O21" s="236">
        <v>547</v>
      </c>
      <c r="P21" s="238"/>
      <c r="Q21" s="235"/>
      <c r="R21" s="236"/>
      <c r="S21" s="236"/>
      <c r="T21" s="236"/>
      <c r="U21" s="236"/>
      <c r="V21" s="236">
        <v>0</v>
      </c>
      <c r="W21" s="236">
        <v>13</v>
      </c>
      <c r="X21" s="238">
        <v>67</v>
      </c>
      <c r="Y21" s="239"/>
      <c r="Z21" s="235">
        <v>178</v>
      </c>
      <c r="AA21" s="210">
        <f>Z21/L21</f>
        <v>0.3545816733067729</v>
      </c>
      <c r="AB21" s="236">
        <v>21</v>
      </c>
      <c r="AC21" s="211">
        <f aca="true" t="shared" si="2" ref="AC21:AC27">AB21/W21</f>
        <v>1.6153846153846154</v>
      </c>
      <c r="AD21" s="236"/>
      <c r="AE21" s="236">
        <v>6</v>
      </c>
      <c r="AF21" s="240">
        <f t="shared" si="1"/>
        <v>1.1952191235059761</v>
      </c>
      <c r="AG21" s="236"/>
      <c r="AH21" s="238">
        <v>1200</v>
      </c>
      <c r="AI21" s="241"/>
      <c r="AJ21" s="236"/>
      <c r="AK21" s="242"/>
      <c r="AL21" s="236"/>
      <c r="AM21" s="243"/>
      <c r="AN21" s="216">
        <v>5</v>
      </c>
      <c r="AO21" s="236"/>
      <c r="AP21" s="236"/>
      <c r="AQ21" s="236"/>
      <c r="AR21" s="236">
        <v>4</v>
      </c>
      <c r="AS21" s="236">
        <v>1</v>
      </c>
      <c r="AT21" s="236">
        <v>1</v>
      </c>
      <c r="AU21" s="236">
        <v>16</v>
      </c>
      <c r="AV21" s="236"/>
      <c r="AW21" s="238"/>
      <c r="AX21" s="235"/>
      <c r="AY21" s="236"/>
      <c r="AZ21" s="238">
        <v>15</v>
      </c>
      <c r="BB21" s="245"/>
      <c r="BC21" s="245"/>
      <c r="BD21" s="245"/>
      <c r="BE21" s="245"/>
    </row>
    <row r="22" spans="1:57" s="244" customFormat="1" ht="19.5" customHeight="1">
      <c r="A22" s="203" t="s">
        <v>78</v>
      </c>
      <c r="B22" s="235">
        <v>8</v>
      </c>
      <c r="C22" s="236">
        <v>6</v>
      </c>
      <c r="D22" s="236">
        <v>2</v>
      </c>
      <c r="E22" s="236">
        <v>3</v>
      </c>
      <c r="F22" s="236"/>
      <c r="G22" s="236">
        <v>37</v>
      </c>
      <c r="H22" s="236"/>
      <c r="I22" s="236">
        <v>1</v>
      </c>
      <c r="J22" s="236"/>
      <c r="K22" s="236"/>
      <c r="L22" s="237">
        <v>1169</v>
      </c>
      <c r="M22" s="207">
        <v>1356</v>
      </c>
      <c r="N22" s="236">
        <v>51</v>
      </c>
      <c r="O22" s="236">
        <v>1204</v>
      </c>
      <c r="P22" s="238"/>
      <c r="Q22" s="235"/>
      <c r="R22" s="236"/>
      <c r="S22" s="236"/>
      <c r="T22" s="236"/>
      <c r="U22" s="236"/>
      <c r="V22" s="236">
        <v>0</v>
      </c>
      <c r="W22" s="236">
        <v>8</v>
      </c>
      <c r="X22" s="238">
        <v>40</v>
      </c>
      <c r="Y22" s="239"/>
      <c r="Z22" s="235">
        <v>15</v>
      </c>
      <c r="AA22" s="210">
        <f>Z22/L22</f>
        <v>0.01283147989734816</v>
      </c>
      <c r="AB22" s="236">
        <v>4</v>
      </c>
      <c r="AC22" s="211">
        <f t="shared" si="2"/>
        <v>0.5</v>
      </c>
      <c r="AD22" s="236">
        <v>1</v>
      </c>
      <c r="AE22" s="236">
        <v>14</v>
      </c>
      <c r="AF22" s="240">
        <f t="shared" si="1"/>
        <v>1.1976047904191618</v>
      </c>
      <c r="AG22" s="236"/>
      <c r="AH22" s="238">
        <v>1900</v>
      </c>
      <c r="AI22" s="241"/>
      <c r="AJ22" s="236">
        <v>0</v>
      </c>
      <c r="AK22" s="242">
        <v>0</v>
      </c>
      <c r="AL22" s="236">
        <v>0</v>
      </c>
      <c r="AM22" s="243">
        <v>1</v>
      </c>
      <c r="AN22" s="216">
        <v>3</v>
      </c>
      <c r="AO22" s="236">
        <v>1</v>
      </c>
      <c r="AP22" s="236"/>
      <c r="AQ22" s="236"/>
      <c r="AR22" s="236">
        <v>2</v>
      </c>
      <c r="AS22" s="236"/>
      <c r="AT22" s="236">
        <v>2</v>
      </c>
      <c r="AU22" s="236">
        <v>6</v>
      </c>
      <c r="AV22" s="236"/>
      <c r="AW22" s="238"/>
      <c r="AX22" s="235"/>
      <c r="AY22" s="236"/>
      <c r="AZ22" s="238">
        <v>3</v>
      </c>
      <c r="BB22" s="245"/>
      <c r="BC22" s="245"/>
      <c r="BD22" s="245"/>
      <c r="BE22" s="245"/>
    </row>
    <row r="23" spans="1:57" s="244" customFormat="1" ht="19.5" customHeight="1">
      <c r="A23" s="203" t="s">
        <v>80</v>
      </c>
      <c r="B23" s="235">
        <v>9</v>
      </c>
      <c r="C23" s="236">
        <v>3</v>
      </c>
      <c r="D23" s="236"/>
      <c r="E23" s="236">
        <v>1</v>
      </c>
      <c r="F23" s="236"/>
      <c r="G23" s="236">
        <v>2</v>
      </c>
      <c r="H23" s="236"/>
      <c r="I23" s="236"/>
      <c r="J23" s="236">
        <v>1</v>
      </c>
      <c r="K23" s="236">
        <v>16</v>
      </c>
      <c r="L23" s="237">
        <v>782</v>
      </c>
      <c r="M23" s="207">
        <v>894</v>
      </c>
      <c r="N23" s="236">
        <v>47</v>
      </c>
      <c r="O23" s="236">
        <v>847</v>
      </c>
      <c r="P23" s="238"/>
      <c r="Q23" s="235"/>
      <c r="R23" s="236"/>
      <c r="S23" s="236"/>
      <c r="T23" s="236"/>
      <c r="U23" s="236"/>
      <c r="V23" s="236">
        <v>0</v>
      </c>
      <c r="W23" s="236">
        <v>20</v>
      </c>
      <c r="X23" s="238">
        <v>93</v>
      </c>
      <c r="Y23" s="239"/>
      <c r="Z23" s="235">
        <v>181</v>
      </c>
      <c r="AA23" s="210">
        <f>Z23/L23</f>
        <v>0.23145780051150894</v>
      </c>
      <c r="AB23" s="210">
        <v>20</v>
      </c>
      <c r="AC23" s="211">
        <f t="shared" si="2"/>
        <v>1</v>
      </c>
      <c r="AD23" s="236"/>
      <c r="AE23" s="236">
        <v>2</v>
      </c>
      <c r="AF23" s="240">
        <f t="shared" si="1"/>
        <v>0.2557544757033248</v>
      </c>
      <c r="AG23" s="236"/>
      <c r="AH23" s="238">
        <v>200</v>
      </c>
      <c r="AI23" s="241"/>
      <c r="AJ23" s="236"/>
      <c r="AK23" s="242"/>
      <c r="AL23" s="236"/>
      <c r="AM23" s="243"/>
      <c r="AN23" s="216">
        <v>2</v>
      </c>
      <c r="AO23" s="236"/>
      <c r="AP23" s="236"/>
      <c r="AQ23" s="236"/>
      <c r="AR23" s="236"/>
      <c r="AS23" s="236">
        <v>2</v>
      </c>
      <c r="AT23" s="236"/>
      <c r="AU23" s="236"/>
      <c r="AV23" s="236"/>
      <c r="AW23" s="238"/>
      <c r="AX23" s="235"/>
      <c r="AY23" s="236"/>
      <c r="AZ23" s="238"/>
      <c r="BB23" s="245"/>
      <c r="BC23" s="245"/>
      <c r="BD23" s="245"/>
      <c r="BE23" s="245"/>
    </row>
    <row r="24" spans="1:57" s="201" customFormat="1" ht="19.5" customHeight="1">
      <c r="A24" s="203" t="s">
        <v>56</v>
      </c>
      <c r="B24" s="204">
        <v>72</v>
      </c>
      <c r="C24" s="205">
        <v>14</v>
      </c>
      <c r="D24" s="205">
        <v>2</v>
      </c>
      <c r="E24" s="205">
        <v>12</v>
      </c>
      <c r="F24" s="205"/>
      <c r="G24" s="205">
        <v>48</v>
      </c>
      <c r="H24" s="205"/>
      <c r="I24" s="205"/>
      <c r="J24" s="205">
        <v>3</v>
      </c>
      <c r="K24" s="205">
        <v>1</v>
      </c>
      <c r="L24" s="206">
        <v>1001</v>
      </c>
      <c r="M24" s="207">
        <v>1090</v>
      </c>
      <c r="N24" s="205">
        <v>130</v>
      </c>
      <c r="O24" s="205">
        <v>871</v>
      </c>
      <c r="P24" s="208"/>
      <c r="Q24" s="204"/>
      <c r="R24" s="205"/>
      <c r="S24" s="205"/>
      <c r="T24" s="205"/>
      <c r="U24" s="205"/>
      <c r="V24" s="205">
        <v>0</v>
      </c>
      <c r="W24" s="205">
        <v>12</v>
      </c>
      <c r="X24" s="208">
        <v>53</v>
      </c>
      <c r="Y24" s="209"/>
      <c r="Z24" s="204">
        <v>1980</v>
      </c>
      <c r="AA24" s="210">
        <f>Z24/L24</f>
        <v>1.978021978021978</v>
      </c>
      <c r="AB24" s="205">
        <v>22</v>
      </c>
      <c r="AC24" s="211">
        <f t="shared" si="2"/>
        <v>1.8333333333333333</v>
      </c>
      <c r="AD24" s="205"/>
      <c r="AE24" s="205">
        <v>13</v>
      </c>
      <c r="AF24" s="212">
        <f t="shared" si="1"/>
        <v>1.2987012987012987</v>
      </c>
      <c r="AG24" s="205"/>
      <c r="AH24" s="208">
        <v>5600</v>
      </c>
      <c r="AI24" s="213"/>
      <c r="AJ24" s="205"/>
      <c r="AK24" s="214"/>
      <c r="AL24" s="205"/>
      <c r="AM24" s="215"/>
      <c r="AN24" s="216">
        <v>10</v>
      </c>
      <c r="AO24" s="205"/>
      <c r="AP24" s="205"/>
      <c r="AQ24" s="205"/>
      <c r="AR24" s="205">
        <v>10</v>
      </c>
      <c r="AS24" s="205"/>
      <c r="AT24" s="205"/>
      <c r="AU24" s="205"/>
      <c r="AV24" s="205"/>
      <c r="AW24" s="208"/>
      <c r="AX24" s="204"/>
      <c r="AY24" s="205">
        <v>3</v>
      </c>
      <c r="AZ24" s="208">
        <v>1</v>
      </c>
      <c r="BB24" s="202"/>
      <c r="BC24" s="202"/>
      <c r="BD24" s="202"/>
      <c r="BE24" s="202"/>
    </row>
    <row r="25" spans="1:57" s="244" customFormat="1" ht="19.5" customHeight="1">
      <c r="A25" s="203" t="s">
        <v>57</v>
      </c>
      <c r="B25" s="235">
        <v>62</v>
      </c>
      <c r="C25" s="236">
        <v>16</v>
      </c>
      <c r="D25" s="236">
        <v>3</v>
      </c>
      <c r="E25" s="236">
        <v>14</v>
      </c>
      <c r="F25" s="236"/>
      <c r="G25" s="236">
        <v>21</v>
      </c>
      <c r="H25" s="236"/>
      <c r="I25" s="236"/>
      <c r="J25" s="236">
        <v>7</v>
      </c>
      <c r="K25" s="236">
        <v>3</v>
      </c>
      <c r="L25" s="237">
        <v>506</v>
      </c>
      <c r="M25" s="207">
        <v>562</v>
      </c>
      <c r="N25" s="236">
        <v>61</v>
      </c>
      <c r="O25" s="236">
        <v>501</v>
      </c>
      <c r="P25" s="238"/>
      <c r="Q25" s="235"/>
      <c r="R25" s="236"/>
      <c r="S25" s="236"/>
      <c r="T25" s="236"/>
      <c r="U25" s="236"/>
      <c r="V25" s="236">
        <v>0</v>
      </c>
      <c r="W25" s="236">
        <v>5</v>
      </c>
      <c r="X25" s="238">
        <v>14</v>
      </c>
      <c r="Y25" s="239"/>
      <c r="Z25" s="235">
        <v>172</v>
      </c>
      <c r="AA25" s="210">
        <f>Z25/L25</f>
        <v>0.33992094861660077</v>
      </c>
      <c r="AB25" s="236">
        <v>10</v>
      </c>
      <c r="AC25" s="211">
        <f t="shared" si="2"/>
        <v>2</v>
      </c>
      <c r="AD25" s="236"/>
      <c r="AE25" s="236">
        <v>33</v>
      </c>
      <c r="AF25" s="240">
        <f t="shared" si="1"/>
        <v>6.521739130434782</v>
      </c>
      <c r="AG25" s="236"/>
      <c r="AH25" s="238">
        <v>7800</v>
      </c>
      <c r="AI25" s="241"/>
      <c r="AJ25" s="236"/>
      <c r="AK25" s="242"/>
      <c r="AL25" s="236"/>
      <c r="AM25" s="243"/>
      <c r="AN25" s="216">
        <v>1</v>
      </c>
      <c r="AO25" s="236"/>
      <c r="AP25" s="236"/>
      <c r="AQ25" s="236"/>
      <c r="AR25" s="236">
        <v>1</v>
      </c>
      <c r="AS25" s="236"/>
      <c r="AT25" s="236"/>
      <c r="AU25" s="236"/>
      <c r="AV25" s="236"/>
      <c r="AW25" s="238"/>
      <c r="AX25" s="235">
        <v>2</v>
      </c>
      <c r="AY25" s="236"/>
      <c r="AZ25" s="238">
        <v>1</v>
      </c>
      <c r="BB25" s="245"/>
      <c r="BC25" s="245"/>
      <c r="BD25" s="245"/>
      <c r="BE25" s="245"/>
    </row>
    <row r="26" spans="1:57" s="244" customFormat="1" ht="19.5" customHeight="1">
      <c r="A26" s="203" t="s">
        <v>58</v>
      </c>
      <c r="B26" s="235">
        <v>42</v>
      </c>
      <c r="C26" s="236">
        <v>12</v>
      </c>
      <c r="D26" s="236"/>
      <c r="E26" s="236">
        <v>12</v>
      </c>
      <c r="F26" s="236"/>
      <c r="G26" s="236">
        <v>15</v>
      </c>
      <c r="H26" s="236"/>
      <c r="I26" s="236"/>
      <c r="J26" s="236">
        <v>6</v>
      </c>
      <c r="K26" s="236">
        <v>2</v>
      </c>
      <c r="L26" s="237">
        <v>974</v>
      </c>
      <c r="M26" s="207">
        <v>1085</v>
      </c>
      <c r="N26" s="236">
        <v>49</v>
      </c>
      <c r="O26" s="236">
        <v>829</v>
      </c>
      <c r="P26" s="238"/>
      <c r="Q26" s="235"/>
      <c r="R26" s="236"/>
      <c r="S26" s="236"/>
      <c r="T26" s="236"/>
      <c r="U26" s="236"/>
      <c r="V26" s="236"/>
      <c r="W26" s="236">
        <v>6</v>
      </c>
      <c r="X26" s="238">
        <v>30</v>
      </c>
      <c r="Y26" s="239"/>
      <c r="Z26" s="235">
        <v>284</v>
      </c>
      <c r="AA26" s="210" t="b">
        <f>AB27=Y25</f>
        <v>0</v>
      </c>
      <c r="AB26" s="236">
        <v>9</v>
      </c>
      <c r="AC26" s="211">
        <f t="shared" si="2"/>
        <v>1.5</v>
      </c>
      <c r="AD26" s="236"/>
      <c r="AE26" s="236">
        <v>8</v>
      </c>
      <c r="AF26" s="240">
        <f t="shared" si="1"/>
        <v>0.8213552361396305</v>
      </c>
      <c r="AG26" s="236"/>
      <c r="AH26" s="238">
        <v>1800</v>
      </c>
      <c r="AI26" s="241"/>
      <c r="AJ26" s="236"/>
      <c r="AK26" s="242"/>
      <c r="AL26" s="236"/>
      <c r="AM26" s="243"/>
      <c r="AN26" s="216">
        <v>5</v>
      </c>
      <c r="AO26" s="236"/>
      <c r="AP26" s="236">
        <v>1</v>
      </c>
      <c r="AQ26" s="236"/>
      <c r="AR26" s="236">
        <v>4</v>
      </c>
      <c r="AS26" s="236"/>
      <c r="AT26" s="236"/>
      <c r="AU26" s="236">
        <v>1</v>
      </c>
      <c r="AV26" s="236"/>
      <c r="AW26" s="238"/>
      <c r="AX26" s="235">
        <v>2</v>
      </c>
      <c r="AY26" s="236"/>
      <c r="AZ26" s="238">
        <v>10</v>
      </c>
      <c r="BB26" s="245"/>
      <c r="BC26" s="245"/>
      <c r="BD26" s="245"/>
      <c r="BE26" s="245"/>
    </row>
    <row r="27" spans="1:57" s="201" customFormat="1" ht="18.75" customHeight="1">
      <c r="A27" s="203" t="s">
        <v>59</v>
      </c>
      <c r="B27" s="204">
        <v>6</v>
      </c>
      <c r="C27" s="205">
        <v>2</v>
      </c>
      <c r="D27" s="205"/>
      <c r="E27" s="205">
        <v>2</v>
      </c>
      <c r="F27" s="205"/>
      <c r="G27" s="205">
        <v>2</v>
      </c>
      <c r="H27" s="205"/>
      <c r="I27" s="205"/>
      <c r="J27" s="205"/>
      <c r="K27" s="205">
        <v>3</v>
      </c>
      <c r="L27" s="206">
        <v>247</v>
      </c>
      <c r="M27" s="207">
        <v>271</v>
      </c>
      <c r="N27" s="205">
        <v>38</v>
      </c>
      <c r="O27" s="205">
        <v>198</v>
      </c>
      <c r="P27" s="208"/>
      <c r="Q27" s="204"/>
      <c r="R27" s="205"/>
      <c r="S27" s="205"/>
      <c r="T27" s="205"/>
      <c r="U27" s="205"/>
      <c r="V27" s="205">
        <v>0</v>
      </c>
      <c r="W27" s="205">
        <v>5</v>
      </c>
      <c r="X27" s="208">
        <v>15</v>
      </c>
      <c r="Y27" s="209"/>
      <c r="Z27" s="204">
        <v>16</v>
      </c>
      <c r="AA27" s="210">
        <f aca="true" t="shared" si="3" ref="AA27:AA48">Z27/L27</f>
        <v>0.06477732793522267</v>
      </c>
      <c r="AB27" s="205">
        <v>5</v>
      </c>
      <c r="AC27" s="211">
        <f t="shared" si="2"/>
        <v>1</v>
      </c>
      <c r="AD27" s="205"/>
      <c r="AE27" s="205">
        <v>1</v>
      </c>
      <c r="AF27" s="212">
        <f t="shared" si="1"/>
        <v>0.4048582995951417</v>
      </c>
      <c r="AG27" s="205"/>
      <c r="AH27" s="208"/>
      <c r="AI27" s="213"/>
      <c r="AJ27" s="205"/>
      <c r="AK27" s="214"/>
      <c r="AL27" s="205"/>
      <c r="AM27" s="215"/>
      <c r="AN27" s="216"/>
      <c r="AO27" s="205"/>
      <c r="AP27" s="205"/>
      <c r="AQ27" s="205"/>
      <c r="AR27" s="205"/>
      <c r="AS27" s="205"/>
      <c r="AT27" s="205"/>
      <c r="AU27" s="205"/>
      <c r="AV27" s="205"/>
      <c r="AW27" s="208"/>
      <c r="AX27" s="204"/>
      <c r="AY27" s="205"/>
      <c r="AZ27" s="208">
        <v>1</v>
      </c>
      <c r="BB27" s="202"/>
      <c r="BC27" s="202"/>
      <c r="BD27" s="202"/>
      <c r="BE27" s="202"/>
    </row>
    <row r="28" spans="1:57" s="244" customFormat="1" ht="19.5" customHeight="1">
      <c r="A28" s="203" t="s">
        <v>60</v>
      </c>
      <c r="B28" s="204">
        <v>66</v>
      </c>
      <c r="C28" s="205">
        <v>21</v>
      </c>
      <c r="D28" s="205"/>
      <c r="E28" s="205">
        <v>5</v>
      </c>
      <c r="F28" s="205"/>
      <c r="G28" s="205">
        <v>28</v>
      </c>
      <c r="H28" s="205"/>
      <c r="I28" s="205"/>
      <c r="J28" s="205">
        <v>6</v>
      </c>
      <c r="K28" s="205">
        <v>8</v>
      </c>
      <c r="L28" s="206">
        <v>732</v>
      </c>
      <c r="M28" s="207">
        <v>831</v>
      </c>
      <c r="N28" s="205">
        <v>54</v>
      </c>
      <c r="O28" s="205">
        <v>777</v>
      </c>
      <c r="P28" s="208"/>
      <c r="Q28" s="204"/>
      <c r="R28" s="205"/>
      <c r="S28" s="205"/>
      <c r="T28" s="205"/>
      <c r="U28" s="205"/>
      <c r="V28" s="205">
        <v>0</v>
      </c>
      <c r="W28" s="205">
        <v>11</v>
      </c>
      <c r="X28" s="208">
        <v>80</v>
      </c>
      <c r="Y28" s="209"/>
      <c r="Z28" s="204">
        <v>521</v>
      </c>
      <c r="AA28" s="210">
        <f t="shared" si="3"/>
        <v>0.7117486338797814</v>
      </c>
      <c r="AB28" s="205">
        <v>22</v>
      </c>
      <c r="AC28" s="211">
        <v>78</v>
      </c>
      <c r="AD28" s="205"/>
      <c r="AE28" s="205">
        <v>6</v>
      </c>
      <c r="AF28" s="212">
        <f t="shared" si="1"/>
        <v>0.819672131147541</v>
      </c>
      <c r="AG28" s="205"/>
      <c r="AH28" s="208">
        <v>1900</v>
      </c>
      <c r="AI28" s="213">
        <v>3</v>
      </c>
      <c r="AJ28" s="205"/>
      <c r="AK28" s="214"/>
      <c r="AL28" s="205"/>
      <c r="AM28" s="215"/>
      <c r="AN28" s="216">
        <v>8</v>
      </c>
      <c r="AO28" s="205"/>
      <c r="AP28" s="205"/>
      <c r="AQ28" s="205"/>
      <c r="AR28" s="205">
        <v>8</v>
      </c>
      <c r="AS28" s="205"/>
      <c r="AT28" s="205">
        <v>1</v>
      </c>
      <c r="AU28" s="205"/>
      <c r="AV28" s="205"/>
      <c r="AW28" s="208"/>
      <c r="AX28" s="204">
        <v>1</v>
      </c>
      <c r="AY28" s="205"/>
      <c r="AZ28" s="208">
        <v>3</v>
      </c>
      <c r="BB28" s="245"/>
      <c r="BC28" s="245"/>
      <c r="BD28" s="245"/>
      <c r="BE28" s="245"/>
    </row>
    <row r="29" spans="1:57" s="244" customFormat="1" ht="19.5" customHeight="1">
      <c r="A29" s="203" t="s">
        <v>61</v>
      </c>
      <c r="B29" s="235">
        <v>81</v>
      </c>
      <c r="C29" s="236">
        <v>19</v>
      </c>
      <c r="D29" s="236"/>
      <c r="E29" s="236"/>
      <c r="F29" s="236"/>
      <c r="G29" s="236">
        <v>36</v>
      </c>
      <c r="H29" s="236"/>
      <c r="I29" s="236"/>
      <c r="J29" s="236">
        <v>14</v>
      </c>
      <c r="K29" s="236">
        <v>25</v>
      </c>
      <c r="L29" s="237">
        <v>961</v>
      </c>
      <c r="M29" s="207">
        <v>1108</v>
      </c>
      <c r="N29" s="236">
        <v>86</v>
      </c>
      <c r="O29" s="236">
        <v>1022</v>
      </c>
      <c r="P29" s="238"/>
      <c r="Q29" s="235"/>
      <c r="R29" s="236"/>
      <c r="S29" s="236"/>
      <c r="T29" s="236"/>
      <c r="U29" s="236"/>
      <c r="V29" s="236">
        <v>0</v>
      </c>
      <c r="W29" s="236">
        <v>4</v>
      </c>
      <c r="X29" s="238">
        <v>27</v>
      </c>
      <c r="Y29" s="239"/>
      <c r="Z29" s="235">
        <v>173</v>
      </c>
      <c r="AA29" s="210">
        <f t="shared" si="3"/>
        <v>0.18002081165452655</v>
      </c>
      <c r="AB29" s="236">
        <v>8</v>
      </c>
      <c r="AC29" s="211">
        <f aca="true" t="shared" si="4" ref="AC29:AC48">AB29/W29</f>
        <v>2</v>
      </c>
      <c r="AD29" s="236"/>
      <c r="AE29" s="236">
        <v>58</v>
      </c>
      <c r="AF29" s="240">
        <f t="shared" si="1"/>
        <v>6.035379812695109</v>
      </c>
      <c r="AG29" s="236"/>
      <c r="AH29" s="238">
        <v>5400</v>
      </c>
      <c r="AI29" s="241"/>
      <c r="AJ29" s="236"/>
      <c r="AK29" s="242"/>
      <c r="AL29" s="236"/>
      <c r="AM29" s="243"/>
      <c r="AN29" s="216">
        <v>9</v>
      </c>
      <c r="AO29" s="236"/>
      <c r="AP29" s="236"/>
      <c r="AQ29" s="236"/>
      <c r="AR29" s="236">
        <v>8</v>
      </c>
      <c r="AS29" s="236"/>
      <c r="AT29" s="236">
        <v>1</v>
      </c>
      <c r="AU29" s="236"/>
      <c r="AV29" s="236"/>
      <c r="AW29" s="238"/>
      <c r="AX29" s="235"/>
      <c r="AY29" s="236"/>
      <c r="AZ29" s="238">
        <v>7</v>
      </c>
      <c r="BB29" s="245"/>
      <c r="BC29" s="245"/>
      <c r="BD29" s="245"/>
      <c r="BE29" s="245"/>
    </row>
    <row r="30" spans="1:57" s="244" customFormat="1" ht="19.5" customHeight="1">
      <c r="A30" s="203" t="s">
        <v>62</v>
      </c>
      <c r="B30" s="235">
        <v>43</v>
      </c>
      <c r="C30" s="236">
        <v>9</v>
      </c>
      <c r="D30" s="236"/>
      <c r="E30" s="236">
        <v>9</v>
      </c>
      <c r="F30" s="236"/>
      <c r="G30" s="236">
        <v>33</v>
      </c>
      <c r="H30" s="236"/>
      <c r="I30" s="236"/>
      <c r="J30" s="236">
        <v>3</v>
      </c>
      <c r="K30" s="236">
        <v>6</v>
      </c>
      <c r="L30" s="237">
        <v>982</v>
      </c>
      <c r="M30" s="207">
        <v>1104</v>
      </c>
      <c r="N30" s="236">
        <v>66</v>
      </c>
      <c r="O30" s="236">
        <v>1038</v>
      </c>
      <c r="P30" s="238"/>
      <c r="Q30" s="235"/>
      <c r="R30" s="236"/>
      <c r="S30" s="236"/>
      <c r="T30" s="236"/>
      <c r="U30" s="236"/>
      <c r="V30" s="236">
        <v>0</v>
      </c>
      <c r="W30" s="236">
        <v>8</v>
      </c>
      <c r="X30" s="238">
        <v>34</v>
      </c>
      <c r="Y30" s="239"/>
      <c r="Z30" s="235">
        <v>99</v>
      </c>
      <c r="AA30" s="210">
        <f t="shared" si="3"/>
        <v>0.10081466395112017</v>
      </c>
      <c r="AB30" s="236">
        <v>7</v>
      </c>
      <c r="AC30" s="211">
        <f t="shared" si="4"/>
        <v>0.875</v>
      </c>
      <c r="AD30" s="236"/>
      <c r="AE30" s="236">
        <v>5</v>
      </c>
      <c r="AF30" s="240">
        <f t="shared" si="1"/>
        <v>0.5091649694501018</v>
      </c>
      <c r="AG30" s="236"/>
      <c r="AH30" s="238">
        <v>2600</v>
      </c>
      <c r="AI30" s="241"/>
      <c r="AJ30" s="236"/>
      <c r="AK30" s="242"/>
      <c r="AL30" s="236"/>
      <c r="AM30" s="243"/>
      <c r="AN30" s="216">
        <v>2</v>
      </c>
      <c r="AO30" s="236"/>
      <c r="AP30" s="236"/>
      <c r="AQ30" s="236"/>
      <c r="AR30" s="236">
        <v>4</v>
      </c>
      <c r="AS30" s="236"/>
      <c r="AT30" s="236"/>
      <c r="AU30" s="236"/>
      <c r="AV30" s="236"/>
      <c r="AW30" s="238"/>
      <c r="AX30" s="235"/>
      <c r="AY30" s="236"/>
      <c r="AZ30" s="238">
        <v>21</v>
      </c>
      <c r="BB30" s="245"/>
      <c r="BC30" s="245"/>
      <c r="BD30" s="245"/>
      <c r="BE30" s="245"/>
    </row>
    <row r="31" spans="1:57" s="244" customFormat="1" ht="19.5" customHeight="1">
      <c r="A31" s="203" t="s">
        <v>63</v>
      </c>
      <c r="B31" s="235">
        <v>38</v>
      </c>
      <c r="C31" s="236">
        <v>2</v>
      </c>
      <c r="D31" s="236"/>
      <c r="E31" s="236">
        <v>2</v>
      </c>
      <c r="F31" s="236"/>
      <c r="G31" s="236">
        <v>29</v>
      </c>
      <c r="H31" s="236"/>
      <c r="I31" s="236"/>
      <c r="J31" s="236"/>
      <c r="K31" s="236">
        <v>4</v>
      </c>
      <c r="L31" s="237">
        <v>655</v>
      </c>
      <c r="M31" s="207">
        <v>720</v>
      </c>
      <c r="N31" s="236">
        <v>24</v>
      </c>
      <c r="O31" s="236">
        <v>642</v>
      </c>
      <c r="P31" s="238"/>
      <c r="Q31" s="235"/>
      <c r="R31" s="236"/>
      <c r="S31" s="236"/>
      <c r="T31" s="236"/>
      <c r="U31" s="236"/>
      <c r="V31" s="236">
        <v>0</v>
      </c>
      <c r="W31" s="236">
        <v>6</v>
      </c>
      <c r="X31" s="238">
        <v>88</v>
      </c>
      <c r="Y31" s="239"/>
      <c r="Z31" s="235">
        <v>190</v>
      </c>
      <c r="AA31" s="210">
        <f t="shared" si="3"/>
        <v>0.2900763358778626</v>
      </c>
      <c r="AB31" s="236">
        <v>6</v>
      </c>
      <c r="AC31" s="211">
        <f t="shared" si="4"/>
        <v>1</v>
      </c>
      <c r="AD31" s="236"/>
      <c r="AE31" s="236">
        <v>4</v>
      </c>
      <c r="AF31" s="240">
        <f t="shared" si="1"/>
        <v>0.6106870229007634</v>
      </c>
      <c r="AG31" s="236"/>
      <c r="AH31" s="238">
        <v>400</v>
      </c>
      <c r="AI31" s="241">
        <v>1</v>
      </c>
      <c r="AJ31" s="236">
        <v>1</v>
      </c>
      <c r="AK31" s="242"/>
      <c r="AL31" s="236"/>
      <c r="AM31" s="243"/>
      <c r="AN31" s="216"/>
      <c r="AO31" s="236"/>
      <c r="AP31" s="236"/>
      <c r="AQ31" s="236"/>
      <c r="AR31" s="236"/>
      <c r="AS31" s="236"/>
      <c r="AT31" s="236"/>
      <c r="AU31" s="236"/>
      <c r="AV31" s="236"/>
      <c r="AW31" s="238"/>
      <c r="AX31" s="235">
        <v>1</v>
      </c>
      <c r="AY31" s="236">
        <v>1</v>
      </c>
      <c r="AZ31" s="238">
        <v>8</v>
      </c>
      <c r="BB31" s="245"/>
      <c r="BC31" s="245"/>
      <c r="BD31" s="245"/>
      <c r="BE31" s="245"/>
    </row>
    <row r="32" spans="1:57" s="244" customFormat="1" ht="19.5" customHeight="1">
      <c r="A32" s="203" t="s">
        <v>64</v>
      </c>
      <c r="B32" s="235">
        <v>93</v>
      </c>
      <c r="C32" s="236">
        <v>34</v>
      </c>
      <c r="D32" s="236"/>
      <c r="E32" s="236">
        <v>30</v>
      </c>
      <c r="F32" s="236"/>
      <c r="G32" s="236">
        <v>59</v>
      </c>
      <c r="H32" s="236"/>
      <c r="I32" s="236"/>
      <c r="J32" s="236"/>
      <c r="K32" s="236">
        <v>10</v>
      </c>
      <c r="L32" s="237">
        <v>1640</v>
      </c>
      <c r="M32" s="207">
        <v>1800</v>
      </c>
      <c r="N32" s="236">
        <v>155</v>
      </c>
      <c r="O32" s="236">
        <v>1645</v>
      </c>
      <c r="P32" s="238"/>
      <c r="Q32" s="235"/>
      <c r="R32" s="236"/>
      <c r="S32" s="236"/>
      <c r="T32" s="236"/>
      <c r="U32" s="236"/>
      <c r="V32" s="236">
        <v>0</v>
      </c>
      <c r="W32" s="236">
        <v>15</v>
      </c>
      <c r="X32" s="238">
        <v>93</v>
      </c>
      <c r="Y32" s="239"/>
      <c r="Z32" s="235">
        <v>149</v>
      </c>
      <c r="AA32" s="210">
        <f t="shared" si="3"/>
        <v>0.09085365853658536</v>
      </c>
      <c r="AB32" s="236">
        <v>3</v>
      </c>
      <c r="AC32" s="211">
        <f t="shared" si="4"/>
        <v>0.2</v>
      </c>
      <c r="AD32" s="236"/>
      <c r="AE32" s="236">
        <v>27</v>
      </c>
      <c r="AF32" s="240">
        <f t="shared" si="1"/>
        <v>1.6463414634146343</v>
      </c>
      <c r="AG32" s="236"/>
      <c r="AH32" s="238">
        <v>5350</v>
      </c>
      <c r="AI32" s="241"/>
      <c r="AJ32" s="236"/>
      <c r="AK32" s="242"/>
      <c r="AL32" s="236"/>
      <c r="AM32" s="243"/>
      <c r="AN32" s="216">
        <v>7</v>
      </c>
      <c r="AO32" s="236"/>
      <c r="AP32" s="236"/>
      <c r="AQ32" s="236"/>
      <c r="AR32" s="236">
        <v>7</v>
      </c>
      <c r="AS32" s="236"/>
      <c r="AT32" s="236">
        <v>6</v>
      </c>
      <c r="AU32" s="236"/>
      <c r="AV32" s="236">
        <v>2</v>
      </c>
      <c r="AW32" s="238"/>
      <c r="AX32" s="235">
        <v>2</v>
      </c>
      <c r="AY32" s="236"/>
      <c r="AZ32" s="238">
        <v>10</v>
      </c>
      <c r="BB32" s="245"/>
      <c r="BC32" s="245"/>
      <c r="BD32" s="245"/>
      <c r="BE32" s="245"/>
    </row>
    <row r="33" spans="1:57" s="201" customFormat="1" ht="19.5" customHeight="1">
      <c r="A33" s="203" t="s">
        <v>79</v>
      </c>
      <c r="B33" s="235">
        <v>68</v>
      </c>
      <c r="C33" s="236">
        <v>7</v>
      </c>
      <c r="D33" s="236"/>
      <c r="E33" s="236">
        <v>5</v>
      </c>
      <c r="F33" s="236"/>
      <c r="G33" s="236">
        <v>67</v>
      </c>
      <c r="H33" s="236"/>
      <c r="I33" s="236"/>
      <c r="J33" s="236"/>
      <c r="K33" s="236">
        <v>34</v>
      </c>
      <c r="L33" s="237">
        <v>1529</v>
      </c>
      <c r="M33" s="207">
        <v>1703</v>
      </c>
      <c r="N33" s="236">
        <v>200</v>
      </c>
      <c r="O33" s="236">
        <v>1503</v>
      </c>
      <c r="P33" s="238"/>
      <c r="Q33" s="235"/>
      <c r="R33" s="236"/>
      <c r="S33" s="236"/>
      <c r="T33" s="236"/>
      <c r="U33" s="236"/>
      <c r="V33" s="236">
        <v>0</v>
      </c>
      <c r="W33" s="236">
        <v>11</v>
      </c>
      <c r="X33" s="238">
        <v>35</v>
      </c>
      <c r="Y33" s="239"/>
      <c r="Z33" s="235">
        <v>242</v>
      </c>
      <c r="AA33" s="210">
        <f t="shared" si="3"/>
        <v>0.15827338129496402</v>
      </c>
      <c r="AB33" s="236">
        <v>2</v>
      </c>
      <c r="AC33" s="211">
        <f t="shared" si="4"/>
        <v>0.18181818181818182</v>
      </c>
      <c r="AD33" s="236"/>
      <c r="AE33" s="236">
        <v>9</v>
      </c>
      <c r="AF33" s="240">
        <f t="shared" si="1"/>
        <v>0.5886200130804448</v>
      </c>
      <c r="AG33" s="236"/>
      <c r="AH33" s="238">
        <v>5600</v>
      </c>
      <c r="AI33" s="241">
        <v>2</v>
      </c>
      <c r="AJ33" s="236">
        <v>2</v>
      </c>
      <c r="AK33" s="242">
        <v>2</v>
      </c>
      <c r="AL33" s="236"/>
      <c r="AM33" s="243"/>
      <c r="AN33" s="216">
        <v>10</v>
      </c>
      <c r="AO33" s="236"/>
      <c r="AP33" s="236"/>
      <c r="AQ33" s="236"/>
      <c r="AR33" s="236">
        <v>6</v>
      </c>
      <c r="AS33" s="236">
        <v>4</v>
      </c>
      <c r="AT33" s="236"/>
      <c r="AU33" s="236"/>
      <c r="AV33" s="236"/>
      <c r="AW33" s="238"/>
      <c r="AX33" s="235">
        <v>1</v>
      </c>
      <c r="AY33" s="236"/>
      <c r="AZ33" s="238">
        <v>6</v>
      </c>
      <c r="BB33" s="202"/>
      <c r="BC33" s="202"/>
      <c r="BD33" s="202"/>
      <c r="BE33" s="202"/>
    </row>
    <row r="34" spans="1:57" s="244" customFormat="1" ht="19.5" customHeight="1">
      <c r="A34" s="203" t="s">
        <v>65</v>
      </c>
      <c r="B34" s="204">
        <v>62</v>
      </c>
      <c r="C34" s="205">
        <v>17</v>
      </c>
      <c r="D34" s="205"/>
      <c r="E34" s="205">
        <v>9</v>
      </c>
      <c r="F34" s="205"/>
      <c r="G34" s="205">
        <v>26</v>
      </c>
      <c r="H34" s="205"/>
      <c r="I34" s="205"/>
      <c r="J34" s="205">
        <v>6</v>
      </c>
      <c r="K34" s="205">
        <v>11</v>
      </c>
      <c r="L34" s="246">
        <v>683</v>
      </c>
      <c r="M34" s="207">
        <v>738</v>
      </c>
      <c r="N34" s="247">
        <v>48</v>
      </c>
      <c r="O34" s="247">
        <v>688</v>
      </c>
      <c r="P34" s="248"/>
      <c r="Q34" s="204"/>
      <c r="R34" s="205"/>
      <c r="S34" s="205"/>
      <c r="T34" s="205"/>
      <c r="U34" s="205"/>
      <c r="V34" s="205">
        <v>0</v>
      </c>
      <c r="W34" s="205">
        <v>10</v>
      </c>
      <c r="X34" s="208">
        <v>49</v>
      </c>
      <c r="Y34" s="209"/>
      <c r="Z34" s="204">
        <v>243</v>
      </c>
      <c r="AA34" s="210">
        <f t="shared" si="3"/>
        <v>0.3557833089311859</v>
      </c>
      <c r="AB34" s="205">
        <v>6</v>
      </c>
      <c r="AC34" s="211">
        <f t="shared" si="4"/>
        <v>0.6</v>
      </c>
      <c r="AD34" s="205"/>
      <c r="AE34" s="205">
        <v>13</v>
      </c>
      <c r="AF34" s="212">
        <f t="shared" si="1"/>
        <v>1.903367496339678</v>
      </c>
      <c r="AG34" s="205"/>
      <c r="AH34" s="208">
        <v>900</v>
      </c>
      <c r="AI34" s="213">
        <v>8</v>
      </c>
      <c r="AJ34" s="205"/>
      <c r="AK34" s="214"/>
      <c r="AL34" s="205"/>
      <c r="AM34" s="215">
        <v>1</v>
      </c>
      <c r="AN34" s="216">
        <v>13</v>
      </c>
      <c r="AO34" s="205"/>
      <c r="AP34" s="205"/>
      <c r="AQ34" s="205"/>
      <c r="AR34" s="205">
        <v>12</v>
      </c>
      <c r="AS34" s="205">
        <v>1</v>
      </c>
      <c r="AT34" s="205">
        <v>1</v>
      </c>
      <c r="AU34" s="205">
        <v>10</v>
      </c>
      <c r="AV34" s="205"/>
      <c r="AW34" s="208"/>
      <c r="AX34" s="204">
        <v>2</v>
      </c>
      <c r="AY34" s="205"/>
      <c r="AZ34" s="208">
        <v>9</v>
      </c>
      <c r="BB34" s="245"/>
      <c r="BC34" s="245"/>
      <c r="BD34" s="245"/>
      <c r="BE34" s="245"/>
    </row>
    <row r="35" spans="1:57" s="244" customFormat="1" ht="19.5" customHeight="1">
      <c r="A35" s="203" t="s">
        <v>66</v>
      </c>
      <c r="B35" s="235">
        <v>63</v>
      </c>
      <c r="C35" s="236">
        <v>19</v>
      </c>
      <c r="D35" s="236"/>
      <c r="E35" s="236">
        <v>4</v>
      </c>
      <c r="F35" s="236"/>
      <c r="G35" s="236">
        <v>44</v>
      </c>
      <c r="H35" s="236"/>
      <c r="I35" s="236"/>
      <c r="J35" s="236"/>
      <c r="K35" s="236">
        <v>11</v>
      </c>
      <c r="L35" s="237">
        <v>975</v>
      </c>
      <c r="M35" s="207">
        <v>1026</v>
      </c>
      <c r="N35" s="236">
        <v>51</v>
      </c>
      <c r="O35" s="236">
        <v>975</v>
      </c>
      <c r="P35" s="238"/>
      <c r="Q35" s="235"/>
      <c r="R35" s="236"/>
      <c r="S35" s="236"/>
      <c r="T35" s="236"/>
      <c r="U35" s="236"/>
      <c r="V35" s="236">
        <v>0</v>
      </c>
      <c r="W35" s="236">
        <v>8</v>
      </c>
      <c r="X35" s="238">
        <v>46</v>
      </c>
      <c r="Y35" s="239"/>
      <c r="Z35" s="235">
        <v>463</v>
      </c>
      <c r="AA35" s="210">
        <f t="shared" si="3"/>
        <v>0.4748717948717949</v>
      </c>
      <c r="AB35" s="236">
        <v>16</v>
      </c>
      <c r="AC35" s="211">
        <f t="shared" si="4"/>
        <v>2</v>
      </c>
      <c r="AD35" s="236"/>
      <c r="AE35" s="236">
        <v>9</v>
      </c>
      <c r="AF35" s="240">
        <f t="shared" si="1"/>
        <v>0.9230769230769231</v>
      </c>
      <c r="AG35" s="236"/>
      <c r="AH35" s="238"/>
      <c r="AI35" s="241">
        <v>2</v>
      </c>
      <c r="AJ35" s="236"/>
      <c r="AK35" s="242"/>
      <c r="AL35" s="236"/>
      <c r="AM35" s="243">
        <v>1</v>
      </c>
      <c r="AN35" s="216">
        <v>7</v>
      </c>
      <c r="AO35" s="236"/>
      <c r="AP35" s="236"/>
      <c r="AQ35" s="236"/>
      <c r="AR35" s="236">
        <v>6</v>
      </c>
      <c r="AS35" s="236"/>
      <c r="AT35" s="236">
        <v>1</v>
      </c>
      <c r="AU35" s="236"/>
      <c r="AV35" s="236"/>
      <c r="AW35" s="238"/>
      <c r="AX35" s="235">
        <v>1</v>
      </c>
      <c r="AY35" s="236"/>
      <c r="AZ35" s="238">
        <v>7</v>
      </c>
      <c r="BB35" s="245"/>
      <c r="BC35" s="245"/>
      <c r="BD35" s="245"/>
      <c r="BE35" s="245"/>
    </row>
    <row r="36" spans="1:57" s="244" customFormat="1" ht="19.5" customHeight="1">
      <c r="A36" s="203" t="s">
        <v>67</v>
      </c>
      <c r="B36" s="235">
        <v>45</v>
      </c>
      <c r="C36" s="236">
        <v>19</v>
      </c>
      <c r="D36" s="236"/>
      <c r="E36" s="236">
        <v>11</v>
      </c>
      <c r="F36" s="236"/>
      <c r="G36" s="236">
        <v>17</v>
      </c>
      <c r="H36" s="236"/>
      <c r="I36" s="236"/>
      <c r="J36" s="236"/>
      <c r="K36" s="236">
        <v>11</v>
      </c>
      <c r="L36" s="237">
        <v>728</v>
      </c>
      <c r="M36" s="207">
        <v>817</v>
      </c>
      <c r="N36" s="236">
        <v>44</v>
      </c>
      <c r="O36" s="236">
        <v>644</v>
      </c>
      <c r="P36" s="238"/>
      <c r="Q36" s="235"/>
      <c r="R36" s="236"/>
      <c r="S36" s="236"/>
      <c r="T36" s="236"/>
      <c r="U36" s="236"/>
      <c r="V36" s="236">
        <v>0</v>
      </c>
      <c r="W36" s="236">
        <v>7</v>
      </c>
      <c r="X36" s="238">
        <v>27</v>
      </c>
      <c r="Y36" s="239"/>
      <c r="Z36" s="235">
        <v>201</v>
      </c>
      <c r="AA36" s="210">
        <f t="shared" si="3"/>
        <v>0.2760989010989011</v>
      </c>
      <c r="AB36" s="236">
        <v>14</v>
      </c>
      <c r="AC36" s="211">
        <f t="shared" si="4"/>
        <v>2</v>
      </c>
      <c r="AD36" s="236"/>
      <c r="AE36" s="236">
        <v>34</v>
      </c>
      <c r="AF36" s="240">
        <f>AC39</f>
        <v>0.5714285714285714</v>
      </c>
      <c r="AG36" s="236"/>
      <c r="AH36" s="238">
        <v>1500</v>
      </c>
      <c r="AI36" s="241"/>
      <c r="AJ36" s="236"/>
      <c r="AK36" s="242"/>
      <c r="AL36" s="236"/>
      <c r="AM36" s="243"/>
      <c r="AN36" s="216">
        <v>8</v>
      </c>
      <c r="AO36" s="236"/>
      <c r="AP36" s="236"/>
      <c r="AQ36" s="236"/>
      <c r="AR36" s="236">
        <v>5</v>
      </c>
      <c r="AS36" s="236">
        <v>1</v>
      </c>
      <c r="AT36" s="236">
        <v>2</v>
      </c>
      <c r="AU36" s="236"/>
      <c r="AV36" s="236"/>
      <c r="AW36" s="238"/>
      <c r="AX36" s="235">
        <v>1</v>
      </c>
      <c r="AY36" s="236">
        <v>2</v>
      </c>
      <c r="AZ36" s="238"/>
      <c r="BB36" s="245"/>
      <c r="BC36" s="245"/>
      <c r="BD36" s="245"/>
      <c r="BE36" s="245"/>
    </row>
    <row r="37" spans="1:57" s="244" customFormat="1" ht="19.5" customHeight="1">
      <c r="A37" s="203" t="s">
        <v>68</v>
      </c>
      <c r="B37" s="235">
        <v>22</v>
      </c>
      <c r="C37" s="236">
        <v>5</v>
      </c>
      <c r="D37" s="236">
        <v>1</v>
      </c>
      <c r="E37" s="236">
        <v>4</v>
      </c>
      <c r="F37" s="236"/>
      <c r="G37" s="236">
        <v>14</v>
      </c>
      <c r="H37" s="236"/>
      <c r="I37" s="236"/>
      <c r="J37" s="236"/>
      <c r="K37" s="236">
        <v>29</v>
      </c>
      <c r="L37" s="237">
        <v>1148</v>
      </c>
      <c r="M37" s="207">
        <v>1336</v>
      </c>
      <c r="N37" s="236">
        <v>120</v>
      </c>
      <c r="O37" s="236">
        <v>1216</v>
      </c>
      <c r="P37" s="238"/>
      <c r="Q37" s="235"/>
      <c r="R37" s="236"/>
      <c r="S37" s="236"/>
      <c r="T37" s="236"/>
      <c r="U37" s="236"/>
      <c r="V37" s="236">
        <v>0</v>
      </c>
      <c r="W37" s="236">
        <v>6</v>
      </c>
      <c r="X37" s="238">
        <v>99</v>
      </c>
      <c r="Y37" s="239"/>
      <c r="Z37" s="235">
        <v>335</v>
      </c>
      <c r="AA37" s="210">
        <f t="shared" si="3"/>
        <v>0.29181184668989546</v>
      </c>
      <c r="AB37" s="236">
        <v>6</v>
      </c>
      <c r="AC37" s="211">
        <f t="shared" si="4"/>
        <v>1</v>
      </c>
      <c r="AD37" s="236"/>
      <c r="AE37" s="236">
        <v>9</v>
      </c>
      <c r="AF37" s="240">
        <f aca="true" t="shared" si="5" ref="AF37:AF48">AE37/L37*100</f>
        <v>0.7839721254355401</v>
      </c>
      <c r="AG37" s="236"/>
      <c r="AH37" s="238">
        <v>1200</v>
      </c>
      <c r="AI37" s="241">
        <v>1</v>
      </c>
      <c r="AJ37" s="236">
        <v>1</v>
      </c>
      <c r="AK37" s="242"/>
      <c r="AL37" s="236"/>
      <c r="AM37" s="243"/>
      <c r="AN37" s="216">
        <v>6</v>
      </c>
      <c r="AO37" s="236"/>
      <c r="AP37" s="236"/>
      <c r="AQ37" s="236"/>
      <c r="AR37" s="236">
        <v>5</v>
      </c>
      <c r="AS37" s="236">
        <v>1</v>
      </c>
      <c r="AT37" s="236"/>
      <c r="AU37" s="236">
        <v>10</v>
      </c>
      <c r="AV37" s="236">
        <v>1</v>
      </c>
      <c r="AW37" s="238"/>
      <c r="AX37" s="235">
        <v>2</v>
      </c>
      <c r="AY37" s="236"/>
      <c r="AZ37" s="238">
        <v>3</v>
      </c>
      <c r="BB37" s="245"/>
      <c r="BC37" s="245"/>
      <c r="BD37" s="245"/>
      <c r="BE37" s="245"/>
    </row>
    <row r="38" spans="1:57" s="244" customFormat="1" ht="19.5" customHeight="1">
      <c r="A38" s="203" t="s">
        <v>69</v>
      </c>
      <c r="B38" s="235">
        <v>40</v>
      </c>
      <c r="C38" s="236">
        <v>4</v>
      </c>
      <c r="D38" s="236">
        <v>6</v>
      </c>
      <c r="E38" s="236">
        <v>3</v>
      </c>
      <c r="F38" s="236"/>
      <c r="G38" s="236">
        <v>28</v>
      </c>
      <c r="H38" s="236"/>
      <c r="I38" s="236"/>
      <c r="J38" s="236"/>
      <c r="K38" s="236">
        <v>6</v>
      </c>
      <c r="L38" s="237">
        <v>435</v>
      </c>
      <c r="M38" s="207">
        <v>535</v>
      </c>
      <c r="N38" s="236">
        <v>41</v>
      </c>
      <c r="O38" s="236">
        <v>494</v>
      </c>
      <c r="P38" s="238"/>
      <c r="Q38" s="235"/>
      <c r="R38" s="236"/>
      <c r="S38" s="236"/>
      <c r="T38" s="236"/>
      <c r="U38" s="236"/>
      <c r="V38" s="236">
        <v>0</v>
      </c>
      <c r="W38" s="236">
        <v>10</v>
      </c>
      <c r="X38" s="238">
        <v>40</v>
      </c>
      <c r="Y38" s="239"/>
      <c r="Z38" s="235">
        <v>161</v>
      </c>
      <c r="AA38" s="210">
        <f t="shared" si="3"/>
        <v>0.3701149425287356</v>
      </c>
      <c r="AB38" s="236">
        <v>10</v>
      </c>
      <c r="AC38" s="211">
        <f t="shared" si="4"/>
        <v>1</v>
      </c>
      <c r="AD38" s="236"/>
      <c r="AE38" s="236">
        <v>7</v>
      </c>
      <c r="AF38" s="240">
        <f t="shared" si="5"/>
        <v>1.6091954022988506</v>
      </c>
      <c r="AG38" s="236"/>
      <c r="AH38" s="238">
        <v>1600</v>
      </c>
      <c r="AI38" s="241"/>
      <c r="AJ38" s="236"/>
      <c r="AK38" s="242"/>
      <c r="AL38" s="236"/>
      <c r="AM38" s="243"/>
      <c r="AN38" s="216">
        <v>7</v>
      </c>
      <c r="AO38" s="236"/>
      <c r="AP38" s="236"/>
      <c r="AQ38" s="236"/>
      <c r="AR38" s="236">
        <v>5</v>
      </c>
      <c r="AS38" s="236">
        <v>1</v>
      </c>
      <c r="AT38" s="236">
        <v>1</v>
      </c>
      <c r="AU38" s="236">
        <v>9</v>
      </c>
      <c r="AV38" s="236"/>
      <c r="AW38" s="238"/>
      <c r="AX38" s="235">
        <v>2</v>
      </c>
      <c r="AY38" s="236"/>
      <c r="AZ38" s="238">
        <v>4</v>
      </c>
      <c r="BB38" s="245"/>
      <c r="BC38" s="245"/>
      <c r="BD38" s="245"/>
      <c r="BE38" s="245"/>
    </row>
    <row r="39" spans="1:57" s="244" customFormat="1" ht="19.5" customHeight="1">
      <c r="A39" s="203" t="s">
        <v>34</v>
      </c>
      <c r="B39" s="235">
        <v>34</v>
      </c>
      <c r="C39" s="236">
        <v>7</v>
      </c>
      <c r="D39" s="236">
        <v>1</v>
      </c>
      <c r="E39" s="236">
        <v>2</v>
      </c>
      <c r="F39" s="236"/>
      <c r="G39" s="236">
        <v>18</v>
      </c>
      <c r="H39" s="236"/>
      <c r="I39" s="236"/>
      <c r="J39" s="236">
        <v>2</v>
      </c>
      <c r="K39" s="236">
        <v>24</v>
      </c>
      <c r="L39" s="237">
        <v>679</v>
      </c>
      <c r="M39" s="207">
        <v>789</v>
      </c>
      <c r="N39" s="236">
        <v>48</v>
      </c>
      <c r="O39" s="236">
        <v>741</v>
      </c>
      <c r="P39" s="238"/>
      <c r="Q39" s="235"/>
      <c r="R39" s="236"/>
      <c r="S39" s="236"/>
      <c r="T39" s="236"/>
      <c r="U39" s="236"/>
      <c r="V39" s="236">
        <v>0</v>
      </c>
      <c r="W39" s="236">
        <v>7</v>
      </c>
      <c r="X39" s="238">
        <v>25</v>
      </c>
      <c r="Y39" s="239"/>
      <c r="Z39" s="235">
        <v>100</v>
      </c>
      <c r="AA39" s="210">
        <f t="shared" si="3"/>
        <v>0.14727540500736377</v>
      </c>
      <c r="AB39" s="236">
        <v>4</v>
      </c>
      <c r="AC39" s="211">
        <f t="shared" si="4"/>
        <v>0.5714285714285714</v>
      </c>
      <c r="AD39" s="236"/>
      <c r="AE39" s="236">
        <v>10</v>
      </c>
      <c r="AF39" s="240">
        <f t="shared" si="5"/>
        <v>1.4727540500736376</v>
      </c>
      <c r="AG39" s="236"/>
      <c r="AH39" s="238">
        <v>1000</v>
      </c>
      <c r="AI39" s="241">
        <v>3</v>
      </c>
      <c r="AJ39" s="236"/>
      <c r="AK39" s="242"/>
      <c r="AL39" s="236"/>
      <c r="AM39" s="243"/>
      <c r="AN39" s="216">
        <v>10</v>
      </c>
      <c r="AO39" s="236">
        <v>1</v>
      </c>
      <c r="AP39" s="236"/>
      <c r="AQ39" s="236"/>
      <c r="AR39" s="236">
        <v>9</v>
      </c>
      <c r="AS39" s="236"/>
      <c r="AT39" s="236">
        <v>1</v>
      </c>
      <c r="AU39" s="236"/>
      <c r="AV39" s="236"/>
      <c r="AW39" s="238"/>
      <c r="AX39" s="235"/>
      <c r="AY39" s="236"/>
      <c r="AZ39" s="238">
        <v>11</v>
      </c>
      <c r="BB39" s="245"/>
      <c r="BC39" s="245"/>
      <c r="BD39" s="245"/>
      <c r="BE39" s="245"/>
    </row>
    <row r="40" spans="1:57" s="244" customFormat="1" ht="19.5" customHeight="1">
      <c r="A40" s="203" t="s">
        <v>46</v>
      </c>
      <c r="B40" s="235">
        <v>66</v>
      </c>
      <c r="C40" s="236">
        <v>18</v>
      </c>
      <c r="D40" s="236">
        <v>1</v>
      </c>
      <c r="E40" s="236">
        <v>16</v>
      </c>
      <c r="F40" s="236"/>
      <c r="G40" s="236">
        <v>14</v>
      </c>
      <c r="H40" s="236"/>
      <c r="I40" s="236"/>
      <c r="J40" s="236">
        <v>3</v>
      </c>
      <c r="K40" s="236"/>
      <c r="L40" s="237">
        <v>695</v>
      </c>
      <c r="M40" s="207">
        <v>930</v>
      </c>
      <c r="N40" s="236">
        <v>67</v>
      </c>
      <c r="O40" s="236">
        <v>749</v>
      </c>
      <c r="P40" s="238"/>
      <c r="Q40" s="235"/>
      <c r="R40" s="236"/>
      <c r="S40" s="236"/>
      <c r="T40" s="236"/>
      <c r="U40" s="236"/>
      <c r="V40" s="236">
        <v>0</v>
      </c>
      <c r="W40" s="236">
        <v>9</v>
      </c>
      <c r="X40" s="238">
        <v>28</v>
      </c>
      <c r="Y40" s="239"/>
      <c r="Z40" s="235">
        <v>99</v>
      </c>
      <c r="AA40" s="210">
        <f t="shared" si="3"/>
        <v>0.14244604316546763</v>
      </c>
      <c r="AB40" s="236">
        <v>12</v>
      </c>
      <c r="AC40" s="211">
        <f t="shared" si="4"/>
        <v>1.3333333333333333</v>
      </c>
      <c r="AD40" s="236"/>
      <c r="AE40" s="236">
        <v>21</v>
      </c>
      <c r="AF40" s="240">
        <f t="shared" si="5"/>
        <v>3.0215827338129495</v>
      </c>
      <c r="AG40" s="236"/>
      <c r="AH40" s="238">
        <v>6400</v>
      </c>
      <c r="AI40" s="241"/>
      <c r="AJ40" s="236"/>
      <c r="AK40" s="242"/>
      <c r="AL40" s="236"/>
      <c r="AM40" s="243"/>
      <c r="AN40" s="216">
        <v>22</v>
      </c>
      <c r="AO40" s="236"/>
      <c r="AP40" s="236"/>
      <c r="AQ40" s="236"/>
      <c r="AR40" s="236">
        <v>18</v>
      </c>
      <c r="AS40" s="236">
        <v>2</v>
      </c>
      <c r="AT40" s="236">
        <v>2</v>
      </c>
      <c r="AU40" s="236">
        <v>4</v>
      </c>
      <c r="AV40" s="236"/>
      <c r="AW40" s="238"/>
      <c r="AX40" s="235">
        <v>2</v>
      </c>
      <c r="AY40" s="236"/>
      <c r="AZ40" s="238">
        <v>13</v>
      </c>
      <c r="BB40" s="245"/>
      <c r="BC40" s="245"/>
      <c r="BD40" s="245"/>
      <c r="BE40" s="245"/>
    </row>
    <row r="41" spans="1:57" s="244" customFormat="1" ht="19.5" customHeight="1">
      <c r="A41" s="203" t="s">
        <v>70</v>
      </c>
      <c r="B41" s="235">
        <v>20</v>
      </c>
      <c r="C41" s="236">
        <v>6</v>
      </c>
      <c r="D41" s="236"/>
      <c r="E41" s="236">
        <v>6</v>
      </c>
      <c r="F41" s="236"/>
      <c r="G41" s="236">
        <v>12</v>
      </c>
      <c r="H41" s="236"/>
      <c r="I41" s="236">
        <v>1</v>
      </c>
      <c r="J41" s="236">
        <v>1</v>
      </c>
      <c r="K41" s="236">
        <v>2</v>
      </c>
      <c r="L41" s="237">
        <v>476</v>
      </c>
      <c r="M41" s="207">
        <v>586</v>
      </c>
      <c r="N41" s="236">
        <v>19</v>
      </c>
      <c r="O41" s="236">
        <v>495</v>
      </c>
      <c r="P41" s="238"/>
      <c r="Q41" s="235"/>
      <c r="R41" s="236"/>
      <c r="S41" s="236"/>
      <c r="T41" s="236"/>
      <c r="U41" s="236"/>
      <c r="V41" s="236">
        <v>0</v>
      </c>
      <c r="W41" s="236">
        <v>6</v>
      </c>
      <c r="X41" s="238">
        <v>52</v>
      </c>
      <c r="Y41" s="239"/>
      <c r="Z41" s="235">
        <v>135</v>
      </c>
      <c r="AA41" s="210">
        <f t="shared" si="3"/>
        <v>0.28361344537815125</v>
      </c>
      <c r="AB41" s="236">
        <v>10</v>
      </c>
      <c r="AC41" s="211">
        <f t="shared" si="4"/>
        <v>1.6666666666666667</v>
      </c>
      <c r="AD41" s="236"/>
      <c r="AE41" s="236">
        <v>17</v>
      </c>
      <c r="AF41" s="240">
        <f t="shared" si="5"/>
        <v>3.571428571428571</v>
      </c>
      <c r="AG41" s="236"/>
      <c r="AH41" s="238">
        <v>4400</v>
      </c>
      <c r="AI41" s="241"/>
      <c r="AJ41" s="236"/>
      <c r="AK41" s="242"/>
      <c r="AL41" s="236"/>
      <c r="AM41" s="243"/>
      <c r="AN41" s="216">
        <v>12</v>
      </c>
      <c r="AO41" s="236"/>
      <c r="AP41" s="236"/>
      <c r="AQ41" s="236"/>
      <c r="AR41" s="236">
        <v>10</v>
      </c>
      <c r="AS41" s="236">
        <v>2</v>
      </c>
      <c r="AT41" s="236">
        <v>1</v>
      </c>
      <c r="AU41" s="236"/>
      <c r="AV41" s="236"/>
      <c r="AW41" s="238"/>
      <c r="AX41" s="235">
        <v>4</v>
      </c>
      <c r="AY41" s="236"/>
      <c r="AZ41" s="238">
        <v>5</v>
      </c>
      <c r="BB41" s="245"/>
      <c r="BC41" s="245"/>
      <c r="BD41" s="245"/>
      <c r="BE41" s="245"/>
    </row>
    <row r="42" spans="1:57" s="244" customFormat="1" ht="19.5" customHeight="1">
      <c r="A42" s="203" t="s">
        <v>71</v>
      </c>
      <c r="B42" s="204">
        <v>29</v>
      </c>
      <c r="C42" s="205">
        <v>3</v>
      </c>
      <c r="D42" s="205"/>
      <c r="E42" s="205">
        <v>1</v>
      </c>
      <c r="F42" s="205"/>
      <c r="G42" s="205">
        <v>36</v>
      </c>
      <c r="H42" s="205"/>
      <c r="I42" s="205"/>
      <c r="J42" s="205">
        <v>1</v>
      </c>
      <c r="K42" s="205">
        <v>5</v>
      </c>
      <c r="L42" s="206">
        <v>796</v>
      </c>
      <c r="M42" s="207">
        <v>951</v>
      </c>
      <c r="N42" s="205">
        <v>88</v>
      </c>
      <c r="O42" s="205">
        <v>862</v>
      </c>
      <c r="P42" s="208"/>
      <c r="Q42" s="204"/>
      <c r="R42" s="205"/>
      <c r="S42" s="205"/>
      <c r="T42" s="205"/>
      <c r="U42" s="205"/>
      <c r="V42" s="205">
        <v>0</v>
      </c>
      <c r="W42" s="205">
        <v>12</v>
      </c>
      <c r="X42" s="208">
        <v>55</v>
      </c>
      <c r="Y42" s="209"/>
      <c r="Z42" s="204">
        <v>60</v>
      </c>
      <c r="AA42" s="210">
        <f t="shared" si="3"/>
        <v>0.07537688442211055</v>
      </c>
      <c r="AB42" s="205">
        <v>8</v>
      </c>
      <c r="AC42" s="211">
        <f t="shared" si="4"/>
        <v>0.6666666666666666</v>
      </c>
      <c r="AD42" s="205"/>
      <c r="AE42" s="205">
        <v>10</v>
      </c>
      <c r="AF42" s="212">
        <f t="shared" si="5"/>
        <v>1.256281407035176</v>
      </c>
      <c r="AG42" s="205"/>
      <c r="AH42" s="208">
        <v>2900</v>
      </c>
      <c r="AI42" s="213"/>
      <c r="AJ42" s="205"/>
      <c r="AK42" s="214"/>
      <c r="AL42" s="205"/>
      <c r="AM42" s="215"/>
      <c r="AN42" s="216">
        <v>14</v>
      </c>
      <c r="AO42" s="205">
        <v>1</v>
      </c>
      <c r="AP42" s="205"/>
      <c r="AQ42" s="205"/>
      <c r="AR42" s="205">
        <v>12</v>
      </c>
      <c r="AS42" s="205">
        <v>1</v>
      </c>
      <c r="AT42" s="205">
        <v>9</v>
      </c>
      <c r="AU42" s="205">
        <v>3</v>
      </c>
      <c r="AV42" s="205"/>
      <c r="AW42" s="208"/>
      <c r="AX42" s="204"/>
      <c r="AY42" s="205">
        <v>0</v>
      </c>
      <c r="AZ42" s="208">
        <v>22</v>
      </c>
      <c r="BB42" s="245"/>
      <c r="BC42" s="245"/>
      <c r="BD42" s="245"/>
      <c r="BE42" s="245"/>
    </row>
    <row r="43" spans="1:57" s="244" customFormat="1" ht="19.5" customHeight="1">
      <c r="A43" s="203" t="s">
        <v>72</v>
      </c>
      <c r="B43" s="235">
        <v>30</v>
      </c>
      <c r="C43" s="236">
        <v>4</v>
      </c>
      <c r="D43" s="236"/>
      <c r="E43" s="236">
        <v>8</v>
      </c>
      <c r="F43" s="236"/>
      <c r="G43" s="236">
        <v>52</v>
      </c>
      <c r="H43" s="236"/>
      <c r="I43" s="236"/>
      <c r="J43" s="236"/>
      <c r="K43" s="236">
        <v>14</v>
      </c>
      <c r="L43" s="237">
        <v>972</v>
      </c>
      <c r="M43" s="207">
        <v>1045</v>
      </c>
      <c r="N43" s="236">
        <v>47</v>
      </c>
      <c r="O43" s="236">
        <v>1045</v>
      </c>
      <c r="P43" s="238"/>
      <c r="Q43" s="235"/>
      <c r="R43" s="236"/>
      <c r="S43" s="236"/>
      <c r="T43" s="236"/>
      <c r="U43" s="236"/>
      <c r="V43" s="236">
        <v>0</v>
      </c>
      <c r="W43" s="236">
        <v>14</v>
      </c>
      <c r="X43" s="238">
        <v>76</v>
      </c>
      <c r="Y43" s="239"/>
      <c r="Z43" s="235">
        <v>78</v>
      </c>
      <c r="AA43" s="210">
        <f t="shared" si="3"/>
        <v>0.08024691358024691</v>
      </c>
      <c r="AB43" s="236">
        <v>13</v>
      </c>
      <c r="AC43" s="211">
        <f t="shared" si="4"/>
        <v>0.9285714285714286</v>
      </c>
      <c r="AD43" s="236"/>
      <c r="AE43" s="236">
        <v>6</v>
      </c>
      <c r="AF43" s="240">
        <f t="shared" si="5"/>
        <v>0.6172839506172839</v>
      </c>
      <c r="AG43" s="236"/>
      <c r="AH43" s="238">
        <v>2000</v>
      </c>
      <c r="AI43" s="241">
        <v>5</v>
      </c>
      <c r="AJ43" s="236"/>
      <c r="AK43" s="242"/>
      <c r="AL43" s="236"/>
      <c r="AM43" s="243"/>
      <c r="AN43" s="216">
        <v>7</v>
      </c>
      <c r="AO43" s="236"/>
      <c r="AP43" s="236"/>
      <c r="AQ43" s="236"/>
      <c r="AR43" s="236">
        <v>7</v>
      </c>
      <c r="AS43" s="236"/>
      <c r="AT43" s="236">
        <v>3</v>
      </c>
      <c r="AU43" s="236">
        <v>1</v>
      </c>
      <c r="AV43" s="236">
        <v>1</v>
      </c>
      <c r="AW43" s="238"/>
      <c r="AX43" s="235">
        <v>3</v>
      </c>
      <c r="AY43" s="236">
        <v>4</v>
      </c>
      <c r="AZ43" s="238"/>
      <c r="BB43" s="245"/>
      <c r="BC43" s="245"/>
      <c r="BD43" s="245"/>
      <c r="BE43" s="245"/>
    </row>
    <row r="44" spans="1:57" s="201" customFormat="1" ht="19.5" customHeight="1">
      <c r="A44" s="203" t="s">
        <v>73</v>
      </c>
      <c r="B44" s="235">
        <v>78</v>
      </c>
      <c r="C44" s="236">
        <v>7</v>
      </c>
      <c r="D44" s="236">
        <v>2</v>
      </c>
      <c r="E44" s="236">
        <v>1</v>
      </c>
      <c r="F44" s="236"/>
      <c r="G44" s="236">
        <v>29</v>
      </c>
      <c r="H44" s="236"/>
      <c r="I44" s="236"/>
      <c r="J44" s="236">
        <v>3</v>
      </c>
      <c r="K44" s="236"/>
      <c r="L44" s="237">
        <v>1102</v>
      </c>
      <c r="M44" s="207">
        <v>1195</v>
      </c>
      <c r="N44" s="236">
        <v>174</v>
      </c>
      <c r="O44" s="236">
        <v>1021</v>
      </c>
      <c r="P44" s="238"/>
      <c r="Q44" s="235"/>
      <c r="R44" s="236"/>
      <c r="S44" s="236"/>
      <c r="T44" s="236"/>
      <c r="U44" s="236"/>
      <c r="V44" s="236">
        <v>0</v>
      </c>
      <c r="W44" s="236">
        <v>8</v>
      </c>
      <c r="X44" s="238">
        <v>88</v>
      </c>
      <c r="Y44" s="239"/>
      <c r="Z44" s="235">
        <v>162</v>
      </c>
      <c r="AA44" s="210">
        <f t="shared" si="3"/>
        <v>0.147005444646098</v>
      </c>
      <c r="AB44" s="236">
        <v>8</v>
      </c>
      <c r="AC44" s="211">
        <f t="shared" si="4"/>
        <v>1</v>
      </c>
      <c r="AD44" s="236"/>
      <c r="AE44" s="236">
        <v>13</v>
      </c>
      <c r="AF44" s="240">
        <f t="shared" si="5"/>
        <v>1.17967332123412</v>
      </c>
      <c r="AG44" s="236"/>
      <c r="AH44" s="238">
        <v>1200</v>
      </c>
      <c r="AI44" s="241"/>
      <c r="AJ44" s="236"/>
      <c r="AK44" s="242">
        <v>1</v>
      </c>
      <c r="AL44" s="236"/>
      <c r="AM44" s="243"/>
      <c r="AN44" s="216">
        <v>10</v>
      </c>
      <c r="AO44" s="236">
        <v>1</v>
      </c>
      <c r="AP44" s="236"/>
      <c r="AQ44" s="236"/>
      <c r="AR44" s="236">
        <v>7</v>
      </c>
      <c r="AS44" s="236">
        <v>1</v>
      </c>
      <c r="AT44" s="236">
        <v>1</v>
      </c>
      <c r="AU44" s="236"/>
      <c r="AV44" s="236"/>
      <c r="AW44" s="238"/>
      <c r="AX44" s="235">
        <v>3</v>
      </c>
      <c r="AY44" s="236"/>
      <c r="AZ44" s="238">
        <v>6</v>
      </c>
      <c r="BA44" s="244"/>
      <c r="BB44" s="245"/>
      <c r="BC44" s="245"/>
      <c r="BD44" s="202"/>
      <c r="BE44" s="202"/>
    </row>
    <row r="45" spans="1:57" s="249" customFormat="1" ht="19.5" customHeight="1">
      <c r="A45" s="203" t="s">
        <v>74</v>
      </c>
      <c r="B45" s="204">
        <v>38</v>
      </c>
      <c r="C45" s="205">
        <v>8</v>
      </c>
      <c r="D45" s="205"/>
      <c r="E45" s="205">
        <v>6</v>
      </c>
      <c r="F45" s="205"/>
      <c r="G45" s="205">
        <v>33</v>
      </c>
      <c r="H45" s="205"/>
      <c r="I45" s="205"/>
      <c r="J45" s="205"/>
      <c r="K45" s="205">
        <v>14</v>
      </c>
      <c r="L45" s="206">
        <v>601</v>
      </c>
      <c r="M45" s="207">
        <v>713</v>
      </c>
      <c r="N45" s="205">
        <v>34</v>
      </c>
      <c r="O45" s="205">
        <v>679</v>
      </c>
      <c r="P45" s="208"/>
      <c r="Q45" s="204"/>
      <c r="R45" s="205"/>
      <c r="S45" s="205"/>
      <c r="T45" s="205"/>
      <c r="U45" s="205"/>
      <c r="V45" s="205">
        <v>0</v>
      </c>
      <c r="W45" s="205">
        <v>8</v>
      </c>
      <c r="X45" s="208">
        <v>35</v>
      </c>
      <c r="Y45" s="209"/>
      <c r="Z45" s="204">
        <v>158</v>
      </c>
      <c r="AA45" s="210">
        <f t="shared" si="3"/>
        <v>0.2628951747088186</v>
      </c>
      <c r="AB45" s="205">
        <v>7</v>
      </c>
      <c r="AC45" s="211">
        <f t="shared" si="4"/>
        <v>0.875</v>
      </c>
      <c r="AD45" s="205"/>
      <c r="AE45" s="205">
        <v>9</v>
      </c>
      <c r="AF45" s="212">
        <f t="shared" si="5"/>
        <v>1.497504159733777</v>
      </c>
      <c r="AG45" s="205"/>
      <c r="AH45" s="208">
        <v>1800</v>
      </c>
      <c r="AI45" s="213"/>
      <c r="AJ45" s="205"/>
      <c r="AK45" s="214"/>
      <c r="AL45" s="205"/>
      <c r="AM45" s="215"/>
      <c r="AN45" s="216"/>
      <c r="AO45" s="205"/>
      <c r="AP45" s="205"/>
      <c r="AQ45" s="205"/>
      <c r="AR45" s="205"/>
      <c r="AS45" s="205"/>
      <c r="AT45" s="205"/>
      <c r="AU45" s="205"/>
      <c r="AV45" s="205"/>
      <c r="AW45" s="208"/>
      <c r="AX45" s="204">
        <v>2</v>
      </c>
      <c r="AY45" s="205"/>
      <c r="AZ45" s="208">
        <v>6</v>
      </c>
      <c r="BB45" s="250"/>
      <c r="BC45" s="250"/>
      <c r="BD45" s="250"/>
      <c r="BE45" s="250"/>
    </row>
    <row r="46" spans="1:57" s="244" customFormat="1" ht="19.5" customHeight="1">
      <c r="A46" s="203" t="s">
        <v>45</v>
      </c>
      <c r="B46" s="235">
        <v>41</v>
      </c>
      <c r="C46" s="236">
        <v>10</v>
      </c>
      <c r="D46" s="236"/>
      <c r="E46" s="236">
        <v>4</v>
      </c>
      <c r="F46" s="236"/>
      <c r="G46" s="236">
        <v>12</v>
      </c>
      <c r="H46" s="236"/>
      <c r="I46" s="236"/>
      <c r="J46" s="236"/>
      <c r="K46" s="236">
        <v>14</v>
      </c>
      <c r="L46" s="237">
        <v>604</v>
      </c>
      <c r="M46" s="207">
        <v>653</v>
      </c>
      <c r="N46" s="236">
        <v>38</v>
      </c>
      <c r="O46" s="236">
        <v>615</v>
      </c>
      <c r="P46" s="238"/>
      <c r="Q46" s="235"/>
      <c r="R46" s="236"/>
      <c r="S46" s="236"/>
      <c r="T46" s="236"/>
      <c r="U46" s="236"/>
      <c r="V46" s="236">
        <v>0</v>
      </c>
      <c r="W46" s="236">
        <v>8</v>
      </c>
      <c r="X46" s="238">
        <v>46</v>
      </c>
      <c r="Y46" s="239"/>
      <c r="Z46" s="235">
        <v>418</v>
      </c>
      <c r="AA46" s="210">
        <f t="shared" si="3"/>
        <v>0.6920529801324503</v>
      </c>
      <c r="AB46" s="236">
        <v>14</v>
      </c>
      <c r="AC46" s="211">
        <f t="shared" si="4"/>
        <v>1.75</v>
      </c>
      <c r="AD46" s="236"/>
      <c r="AE46" s="236">
        <v>12</v>
      </c>
      <c r="AF46" s="240">
        <f t="shared" si="5"/>
        <v>1.9867549668874174</v>
      </c>
      <c r="AG46" s="236"/>
      <c r="AH46" s="238">
        <v>2000</v>
      </c>
      <c r="AI46" s="241"/>
      <c r="AJ46" s="236"/>
      <c r="AK46" s="242">
        <v>1</v>
      </c>
      <c r="AL46" s="236"/>
      <c r="AM46" s="243"/>
      <c r="AN46" s="216">
        <v>7</v>
      </c>
      <c r="AO46" s="236"/>
      <c r="AP46" s="236"/>
      <c r="AQ46" s="236"/>
      <c r="AR46" s="236">
        <v>5</v>
      </c>
      <c r="AS46" s="236">
        <v>2</v>
      </c>
      <c r="AT46" s="236"/>
      <c r="AU46" s="236"/>
      <c r="AV46" s="236"/>
      <c r="AW46" s="238"/>
      <c r="AX46" s="235">
        <v>3</v>
      </c>
      <c r="AY46" s="236"/>
      <c r="AZ46" s="238">
        <v>4</v>
      </c>
      <c r="BB46" s="245"/>
      <c r="BC46" s="245"/>
      <c r="BD46" s="245"/>
      <c r="BE46" s="245"/>
    </row>
    <row r="47" spans="1:57" s="244" customFormat="1" ht="19.5" customHeight="1">
      <c r="A47" s="203" t="s">
        <v>75</v>
      </c>
      <c r="B47" s="235">
        <v>95</v>
      </c>
      <c r="C47" s="236">
        <v>27</v>
      </c>
      <c r="D47" s="236"/>
      <c r="E47" s="236">
        <v>8</v>
      </c>
      <c r="F47" s="236"/>
      <c r="G47" s="236">
        <v>42</v>
      </c>
      <c r="H47" s="236"/>
      <c r="I47" s="236"/>
      <c r="J47" s="236"/>
      <c r="K47" s="236">
        <v>26</v>
      </c>
      <c r="L47" s="237">
        <v>990</v>
      </c>
      <c r="M47" s="207">
        <v>1171</v>
      </c>
      <c r="N47" s="236">
        <v>78</v>
      </c>
      <c r="O47" s="236">
        <v>1093</v>
      </c>
      <c r="P47" s="238"/>
      <c r="Q47" s="235"/>
      <c r="R47" s="236"/>
      <c r="S47" s="236"/>
      <c r="T47" s="236"/>
      <c r="U47" s="236"/>
      <c r="V47" s="236">
        <v>0</v>
      </c>
      <c r="W47" s="236">
        <v>15</v>
      </c>
      <c r="X47" s="238">
        <v>127</v>
      </c>
      <c r="Y47" s="239"/>
      <c r="Z47" s="235">
        <v>418</v>
      </c>
      <c r="AA47" s="210">
        <f t="shared" si="3"/>
        <v>0.4222222222222222</v>
      </c>
      <c r="AB47" s="236">
        <v>25</v>
      </c>
      <c r="AC47" s="211">
        <f t="shared" si="4"/>
        <v>1.6666666666666667</v>
      </c>
      <c r="AD47" s="236"/>
      <c r="AE47" s="236">
        <v>6</v>
      </c>
      <c r="AF47" s="240">
        <f t="shared" si="5"/>
        <v>0.6060606060606061</v>
      </c>
      <c r="AG47" s="236"/>
      <c r="AH47" s="238">
        <v>2000</v>
      </c>
      <c r="AI47" s="241"/>
      <c r="AJ47" s="236"/>
      <c r="AK47" s="242"/>
      <c r="AL47" s="236"/>
      <c r="AM47" s="243"/>
      <c r="AN47" s="216"/>
      <c r="AO47" s="236"/>
      <c r="AP47" s="236"/>
      <c r="AQ47" s="236"/>
      <c r="AR47" s="236"/>
      <c r="AS47" s="236"/>
      <c r="AT47" s="236"/>
      <c r="AU47" s="236"/>
      <c r="AV47" s="236"/>
      <c r="AW47" s="238"/>
      <c r="AX47" s="235"/>
      <c r="AY47" s="236"/>
      <c r="AZ47" s="238">
        <v>18</v>
      </c>
      <c r="BB47" s="245"/>
      <c r="BC47" s="245"/>
      <c r="BD47" s="245"/>
      <c r="BE47" s="245"/>
    </row>
    <row r="48" spans="1:57" s="244" customFormat="1" ht="19.5" customHeight="1">
      <c r="A48" s="203" t="s">
        <v>76</v>
      </c>
      <c r="B48" s="235">
        <v>29</v>
      </c>
      <c r="C48" s="236">
        <v>6</v>
      </c>
      <c r="D48" s="236"/>
      <c r="E48" s="236">
        <v>3</v>
      </c>
      <c r="F48" s="236"/>
      <c r="G48" s="236">
        <v>10</v>
      </c>
      <c r="H48" s="236"/>
      <c r="I48" s="236"/>
      <c r="J48" s="236"/>
      <c r="K48" s="236">
        <v>3</v>
      </c>
      <c r="L48" s="237">
        <v>311</v>
      </c>
      <c r="M48" s="207">
        <v>358</v>
      </c>
      <c r="N48" s="236">
        <v>22</v>
      </c>
      <c r="O48" s="236">
        <v>336</v>
      </c>
      <c r="P48" s="238"/>
      <c r="Q48" s="235"/>
      <c r="R48" s="236"/>
      <c r="S48" s="236"/>
      <c r="T48" s="236"/>
      <c r="U48" s="236"/>
      <c r="V48" s="236">
        <v>0</v>
      </c>
      <c r="W48" s="236">
        <v>9</v>
      </c>
      <c r="X48" s="238">
        <v>26</v>
      </c>
      <c r="Y48" s="239"/>
      <c r="Z48" s="235">
        <v>10</v>
      </c>
      <c r="AA48" s="210">
        <f t="shared" si="3"/>
        <v>0.03215434083601286</v>
      </c>
      <c r="AB48" s="236"/>
      <c r="AC48" s="211">
        <f t="shared" si="4"/>
        <v>0</v>
      </c>
      <c r="AD48" s="236"/>
      <c r="AE48" s="236">
        <v>3</v>
      </c>
      <c r="AF48" s="240">
        <f t="shared" si="5"/>
        <v>0.964630225080386</v>
      </c>
      <c r="AG48" s="236"/>
      <c r="AH48" s="238">
        <v>600</v>
      </c>
      <c r="AI48" s="241"/>
      <c r="AJ48" s="236"/>
      <c r="AK48" s="242"/>
      <c r="AL48" s="236"/>
      <c r="AM48" s="243"/>
      <c r="AN48" s="216">
        <v>1</v>
      </c>
      <c r="AO48" s="236"/>
      <c r="AP48" s="236"/>
      <c r="AQ48" s="236"/>
      <c r="AR48" s="236">
        <v>1</v>
      </c>
      <c r="AS48" s="236"/>
      <c r="AT48" s="236"/>
      <c r="AU48" s="236"/>
      <c r="AV48" s="236"/>
      <c r="AW48" s="238"/>
      <c r="AX48" s="235"/>
      <c r="AY48" s="236"/>
      <c r="AZ48" s="251">
        <v>3</v>
      </c>
      <c r="BB48" s="245"/>
      <c r="BC48" s="245"/>
      <c r="BD48" s="245"/>
      <c r="BE48" s="245"/>
    </row>
    <row r="49" spans="1:57" s="83" customFormat="1" ht="19.5" customHeight="1" thickBot="1">
      <c r="A49" s="19" t="s">
        <v>35</v>
      </c>
      <c r="B49" s="20"/>
      <c r="C49" s="21"/>
      <c r="D49" s="21"/>
      <c r="E49" s="21"/>
      <c r="F49" s="21"/>
      <c r="G49" s="21"/>
      <c r="H49" s="21"/>
      <c r="I49" s="21"/>
      <c r="J49" s="21"/>
      <c r="K49" s="21">
        <v>0</v>
      </c>
      <c r="L49" s="77">
        <v>0</v>
      </c>
      <c r="M49" s="75">
        <f>SUM(N49:P49)</f>
        <v>0</v>
      </c>
      <c r="N49" s="21">
        <v>0</v>
      </c>
      <c r="O49" s="21">
        <v>0</v>
      </c>
      <c r="P49" s="23"/>
      <c r="Q49" s="20"/>
      <c r="R49" s="21"/>
      <c r="S49" s="21"/>
      <c r="T49" s="21"/>
      <c r="U49" s="21"/>
      <c r="V49" s="21">
        <v>0</v>
      </c>
      <c r="W49" s="21">
        <v>11</v>
      </c>
      <c r="X49" s="23">
        <v>348</v>
      </c>
      <c r="Y49" s="78"/>
      <c r="Z49" s="20"/>
      <c r="AA49" s="79">
        <f>Z49/41</f>
        <v>0</v>
      </c>
      <c r="AB49" s="21"/>
      <c r="AC49" s="80">
        <f>AB49/41</f>
        <v>0</v>
      </c>
      <c r="AD49" s="21"/>
      <c r="AE49" s="21"/>
      <c r="AF49" s="107"/>
      <c r="AG49" s="21"/>
      <c r="AH49" s="23"/>
      <c r="AI49" s="81"/>
      <c r="AJ49" s="21"/>
      <c r="AK49" s="99"/>
      <c r="AL49" s="21"/>
      <c r="AM49" s="22"/>
      <c r="AN49" s="82"/>
      <c r="AO49" s="21"/>
      <c r="AP49" s="21"/>
      <c r="AQ49" s="21"/>
      <c r="AR49" s="21"/>
      <c r="AS49" s="21"/>
      <c r="AT49" s="21"/>
      <c r="AU49" s="21"/>
      <c r="AV49" s="21"/>
      <c r="AW49" s="23"/>
      <c r="AX49" s="24"/>
      <c r="AY49" s="25"/>
      <c r="AZ49" s="26"/>
      <c r="BB49" s="84"/>
      <c r="BC49" s="84"/>
      <c r="BD49" s="84"/>
      <c r="BE49" s="84"/>
    </row>
    <row r="50" spans="1:52" s="87" customFormat="1" ht="21" customHeight="1" thickBot="1">
      <c r="A50" s="27" t="s">
        <v>86</v>
      </c>
      <c r="B50" s="28">
        <v>932</v>
      </c>
      <c r="C50" s="70">
        <f>C59</f>
        <v>310.6666666666667</v>
      </c>
      <c r="D50" s="29"/>
      <c r="E50" s="29">
        <v>17</v>
      </c>
      <c r="F50" s="29">
        <v>124</v>
      </c>
      <c r="G50" s="70">
        <v>165</v>
      </c>
      <c r="H50" s="29"/>
      <c r="I50" s="29"/>
      <c r="J50" s="29"/>
      <c r="K50" s="29">
        <v>141</v>
      </c>
      <c r="L50" s="85">
        <v>15437</v>
      </c>
      <c r="M50" s="86">
        <v>14431</v>
      </c>
      <c r="N50" s="29"/>
      <c r="O50" s="29"/>
      <c r="P50" s="31">
        <v>15437</v>
      </c>
      <c r="Q50" s="28"/>
      <c r="R50" s="29"/>
      <c r="S50" s="29"/>
      <c r="T50" s="29"/>
      <c r="U50" s="29"/>
      <c r="V50" s="29">
        <v>0</v>
      </c>
      <c r="W50" s="29">
        <v>10</v>
      </c>
      <c r="X50" s="31">
        <v>810</v>
      </c>
      <c r="Y50" s="32"/>
      <c r="Z50" s="28"/>
      <c r="AA50" s="33"/>
      <c r="AB50" s="29"/>
      <c r="AC50" s="34"/>
      <c r="AD50" s="29"/>
      <c r="AE50" s="29"/>
      <c r="AF50" s="108">
        <f>AE50/L50*100</f>
        <v>0</v>
      </c>
      <c r="AG50" s="29"/>
      <c r="AH50" s="31"/>
      <c r="AI50" s="35">
        <v>11</v>
      </c>
      <c r="AJ50" s="29">
        <v>12</v>
      </c>
      <c r="AK50" s="100"/>
      <c r="AL50" s="36"/>
      <c r="AM50" s="30"/>
      <c r="AN50" s="28"/>
      <c r="AO50" s="29"/>
      <c r="AP50" s="29"/>
      <c r="AQ50" s="29"/>
      <c r="AR50" s="29"/>
      <c r="AS50" s="29"/>
      <c r="AT50" s="29"/>
      <c r="AU50" s="29"/>
      <c r="AV50" s="29"/>
      <c r="AW50" s="31"/>
      <c r="AX50" s="35">
        <v>6</v>
      </c>
      <c r="AY50" s="29"/>
      <c r="AZ50" s="37"/>
    </row>
    <row r="51" spans="1:52" s="83" customFormat="1" ht="24.75" customHeight="1" thickBot="1">
      <c r="A51" s="38" t="s">
        <v>39</v>
      </c>
      <c r="B51" s="39">
        <f aca="true" t="shared" si="6" ref="B51:K51">SUM(B6:B50)</f>
        <v>3395</v>
      </c>
      <c r="C51" s="40">
        <f t="shared" si="6"/>
        <v>856.6666666666667</v>
      </c>
      <c r="D51" s="40">
        <f t="shared" si="6"/>
        <v>40</v>
      </c>
      <c r="E51" s="40">
        <f t="shared" si="6"/>
        <v>358</v>
      </c>
      <c r="F51" s="40">
        <f t="shared" si="6"/>
        <v>124</v>
      </c>
      <c r="G51" s="40">
        <f t="shared" si="6"/>
        <v>1531</v>
      </c>
      <c r="H51" s="40">
        <f t="shared" si="6"/>
        <v>0</v>
      </c>
      <c r="I51" s="40">
        <f t="shared" si="6"/>
        <v>5</v>
      </c>
      <c r="J51" s="40">
        <f t="shared" si="6"/>
        <v>136</v>
      </c>
      <c r="K51" s="40">
        <f t="shared" si="6"/>
        <v>1860</v>
      </c>
      <c r="L51" s="88">
        <v>52546</v>
      </c>
      <c r="M51" s="89">
        <f aca="true" t="shared" si="7" ref="M51:Z51">SUM(M6:M50)</f>
        <v>61160</v>
      </c>
      <c r="N51" s="34">
        <f t="shared" si="7"/>
        <v>6016</v>
      </c>
      <c r="O51" s="34">
        <f t="shared" si="7"/>
        <v>40124</v>
      </c>
      <c r="P51" s="42">
        <f t="shared" si="7"/>
        <v>15437</v>
      </c>
      <c r="Q51" s="39">
        <f t="shared" si="7"/>
        <v>0</v>
      </c>
      <c r="R51" s="40">
        <f t="shared" si="7"/>
        <v>0</v>
      </c>
      <c r="S51" s="40">
        <f t="shared" si="7"/>
        <v>0</v>
      </c>
      <c r="T51" s="40">
        <f t="shared" si="7"/>
        <v>0</v>
      </c>
      <c r="U51" s="40">
        <f t="shared" si="7"/>
        <v>0</v>
      </c>
      <c r="V51" s="40">
        <f t="shared" si="7"/>
        <v>0</v>
      </c>
      <c r="W51" s="40">
        <f t="shared" si="7"/>
        <v>450</v>
      </c>
      <c r="X51" s="43">
        <f t="shared" si="7"/>
        <v>4704</v>
      </c>
      <c r="Y51" s="44">
        <f t="shared" si="7"/>
        <v>1</v>
      </c>
      <c r="Z51" s="39">
        <f t="shared" si="7"/>
        <v>10817</v>
      </c>
      <c r="AA51" s="45">
        <f>Z51/L51</f>
        <v>0.20585772466029764</v>
      </c>
      <c r="AB51" s="46">
        <f>SUM(AB6:AB50)</f>
        <v>414</v>
      </c>
      <c r="AC51" s="47">
        <f>AB51/W51</f>
        <v>0.92</v>
      </c>
      <c r="AD51" s="40">
        <f>SUM(AD6:AD50)</f>
        <v>2</v>
      </c>
      <c r="AE51" s="40">
        <f>SUM(AE6:AE50)</f>
        <v>708</v>
      </c>
      <c r="AF51" s="109">
        <f>AE51/L51*100</f>
        <v>1.347390857534351</v>
      </c>
      <c r="AG51" s="40">
        <f aca="true" t="shared" si="8" ref="AG51:AM51">SUM(AG6:AG50)</f>
        <v>0</v>
      </c>
      <c r="AH51" s="43">
        <f t="shared" si="8"/>
        <v>125700</v>
      </c>
      <c r="AI51" s="48">
        <f t="shared" si="8"/>
        <v>67</v>
      </c>
      <c r="AJ51" s="40">
        <f t="shared" si="8"/>
        <v>27</v>
      </c>
      <c r="AK51" s="101">
        <f t="shared" si="8"/>
        <v>11</v>
      </c>
      <c r="AL51" s="40">
        <f t="shared" si="8"/>
        <v>0</v>
      </c>
      <c r="AM51" s="41">
        <f t="shared" si="8"/>
        <v>4</v>
      </c>
      <c r="AN51" s="39">
        <f>SUM(AO51:AS51)</f>
        <v>302</v>
      </c>
      <c r="AO51" s="40">
        <f aca="true" t="shared" si="9" ref="AO51:AZ51">SUM(AO6:AO50)</f>
        <v>30</v>
      </c>
      <c r="AP51" s="40">
        <f t="shared" si="9"/>
        <v>6</v>
      </c>
      <c r="AQ51" s="40">
        <f t="shared" si="9"/>
        <v>2</v>
      </c>
      <c r="AR51" s="40">
        <f t="shared" si="9"/>
        <v>225</v>
      </c>
      <c r="AS51" s="40">
        <f t="shared" si="9"/>
        <v>39</v>
      </c>
      <c r="AT51" s="40">
        <f t="shared" si="9"/>
        <v>49</v>
      </c>
      <c r="AU51" s="40">
        <f t="shared" si="9"/>
        <v>83</v>
      </c>
      <c r="AV51" s="40">
        <f t="shared" si="9"/>
        <v>4</v>
      </c>
      <c r="AW51" s="43">
        <f t="shared" si="9"/>
        <v>1</v>
      </c>
      <c r="AX51" s="48">
        <f t="shared" si="9"/>
        <v>92</v>
      </c>
      <c r="AY51" s="40">
        <f t="shared" si="9"/>
        <v>61</v>
      </c>
      <c r="AZ51" s="43">
        <f t="shared" si="9"/>
        <v>439</v>
      </c>
    </row>
    <row r="52" spans="1:53" s="91" customFormat="1" ht="19.5" customHeight="1" thickBot="1">
      <c r="A52" s="49"/>
      <c r="B52" s="50"/>
      <c r="C52" s="50"/>
      <c r="D52" s="50"/>
      <c r="E52" s="50"/>
      <c r="F52" s="50"/>
      <c r="G52" s="50"/>
      <c r="H52" s="50"/>
      <c r="I52" s="50"/>
      <c r="J52" s="405" t="s">
        <v>90</v>
      </c>
      <c r="K52" s="405"/>
      <c r="L52" s="405"/>
      <c r="M52" s="51">
        <f>M51+X51</f>
        <v>65864</v>
      </c>
      <c r="N52" s="51"/>
      <c r="O52" s="51"/>
      <c r="P52" s="51"/>
      <c r="Q52" s="50"/>
      <c r="R52" s="50"/>
      <c r="S52" s="50"/>
      <c r="T52" s="50"/>
      <c r="U52" s="50"/>
      <c r="V52" s="50"/>
      <c r="W52" s="50"/>
      <c r="X52" s="50"/>
      <c r="Y52" s="406">
        <f>SUM(Z51:AB51)</f>
        <v>11231.20585772466</v>
      </c>
      <c r="Z52" s="406"/>
      <c r="AA52" s="52"/>
      <c r="AB52" s="53">
        <f>Z51/43</f>
        <v>251.5581395348837</v>
      </c>
      <c r="AC52" s="54"/>
      <c r="AD52" s="55">
        <f>AB51/43</f>
        <v>9.627906976744185</v>
      </c>
      <c r="AE52" s="52">
        <f>SUM(AE51:AG51)</f>
        <v>709.3473908575344</v>
      </c>
      <c r="AF52" s="110"/>
      <c r="AG52" s="55"/>
      <c r="AH52" s="55"/>
      <c r="AI52" s="50"/>
      <c r="AJ52" s="50"/>
      <c r="AK52" s="102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90"/>
    </row>
    <row r="53" spans="1:52" s="83" customFormat="1" ht="16.5" customHeight="1">
      <c r="A53" s="56" t="s">
        <v>92</v>
      </c>
      <c r="B53" s="57">
        <f aca="true" t="shared" si="10" ref="B53:P53">B51-B54</f>
        <v>64</v>
      </c>
      <c r="C53" s="71">
        <f t="shared" si="10"/>
        <v>519.6666666666667</v>
      </c>
      <c r="D53" s="57">
        <f t="shared" si="10"/>
        <v>40</v>
      </c>
      <c r="E53" s="57">
        <f t="shared" si="10"/>
        <v>57</v>
      </c>
      <c r="F53" s="57">
        <f t="shared" si="10"/>
        <v>-1</v>
      </c>
      <c r="G53" s="57">
        <f t="shared" si="10"/>
        <v>60</v>
      </c>
      <c r="H53" s="58">
        <f t="shared" si="10"/>
        <v>0</v>
      </c>
      <c r="I53" s="57">
        <f t="shared" si="10"/>
        <v>-2</v>
      </c>
      <c r="J53" s="57">
        <f t="shared" si="10"/>
        <v>-4</v>
      </c>
      <c r="K53" s="57">
        <f t="shared" si="10"/>
        <v>-376</v>
      </c>
      <c r="L53" s="92">
        <f t="shared" si="10"/>
        <v>1290</v>
      </c>
      <c r="M53" s="93">
        <f t="shared" si="10"/>
        <v>3702</v>
      </c>
      <c r="N53" s="57">
        <f t="shared" si="10"/>
        <v>-1739</v>
      </c>
      <c r="O53" s="57">
        <f t="shared" si="10"/>
        <v>5561</v>
      </c>
      <c r="P53" s="59">
        <f t="shared" si="10"/>
        <v>298</v>
      </c>
      <c r="Q53" s="60"/>
      <c r="R53" s="57">
        <f>R51-R54</f>
        <v>0</v>
      </c>
      <c r="S53" s="57"/>
      <c r="T53" s="57">
        <f>T51-T54</f>
        <v>0</v>
      </c>
      <c r="U53" s="57"/>
      <c r="V53" s="57">
        <f>V51-V54</f>
        <v>0</v>
      </c>
      <c r="W53" s="57">
        <f>W51-W54</f>
        <v>2</v>
      </c>
      <c r="X53" s="59">
        <f>X51-X54</f>
        <v>304</v>
      </c>
      <c r="Y53" s="61">
        <f>Y51-Y54</f>
        <v>-1</v>
      </c>
      <c r="Z53" s="60">
        <f>Z51-Z54</f>
        <v>-2839</v>
      </c>
      <c r="AA53" s="57"/>
      <c r="AB53" s="62">
        <f>AB51-AB54</f>
        <v>-67</v>
      </c>
      <c r="AC53" s="57"/>
      <c r="AD53" s="57">
        <f>AD51-AD54</f>
        <v>-13</v>
      </c>
      <c r="AE53" s="57">
        <f>AE51-AE54</f>
        <v>-30</v>
      </c>
      <c r="AF53" s="111">
        <f>AE53/L53*100</f>
        <v>-2.3255813953488373</v>
      </c>
      <c r="AG53" s="57">
        <f aca="true" t="shared" si="11" ref="AG53:AZ53">AG51-AG54</f>
        <v>-2</v>
      </c>
      <c r="AH53" s="59">
        <f t="shared" si="11"/>
        <v>8176</v>
      </c>
      <c r="AI53" s="94">
        <f t="shared" si="11"/>
        <v>3</v>
      </c>
      <c r="AJ53" s="57">
        <f t="shared" si="11"/>
        <v>-25</v>
      </c>
      <c r="AK53" s="103">
        <f t="shared" si="11"/>
        <v>7</v>
      </c>
      <c r="AL53" s="57">
        <f t="shared" si="11"/>
        <v>0</v>
      </c>
      <c r="AM53" s="57">
        <f t="shared" si="11"/>
        <v>-1</v>
      </c>
      <c r="AN53" s="57">
        <f t="shared" si="11"/>
        <v>-111</v>
      </c>
      <c r="AO53" s="57">
        <f t="shared" si="11"/>
        <v>-19</v>
      </c>
      <c r="AP53" s="57">
        <f t="shared" si="11"/>
        <v>0</v>
      </c>
      <c r="AQ53" s="57">
        <f t="shared" si="11"/>
        <v>2</v>
      </c>
      <c r="AR53" s="57">
        <f t="shared" si="11"/>
        <v>-73</v>
      </c>
      <c r="AS53" s="57">
        <f t="shared" si="11"/>
        <v>-21</v>
      </c>
      <c r="AT53" s="57">
        <f t="shared" si="11"/>
        <v>22</v>
      </c>
      <c r="AU53" s="57">
        <f t="shared" si="11"/>
        <v>-232</v>
      </c>
      <c r="AV53" s="57">
        <f t="shared" si="11"/>
        <v>1</v>
      </c>
      <c r="AW53" s="57">
        <f t="shared" si="11"/>
        <v>-10</v>
      </c>
      <c r="AX53" s="57">
        <f t="shared" si="11"/>
        <v>-12</v>
      </c>
      <c r="AY53" s="57">
        <f t="shared" si="11"/>
        <v>33</v>
      </c>
      <c r="AZ53" s="59">
        <f t="shared" si="11"/>
        <v>-5</v>
      </c>
    </row>
    <row r="54" spans="1:52" s="83" customFormat="1" ht="16.5" customHeight="1" thickBot="1">
      <c r="A54" s="63">
        <v>2011</v>
      </c>
      <c r="B54" s="64">
        <v>3331</v>
      </c>
      <c r="C54" s="64">
        <v>337</v>
      </c>
      <c r="D54" s="64"/>
      <c r="E54" s="64">
        <v>301</v>
      </c>
      <c r="F54" s="64">
        <v>125</v>
      </c>
      <c r="G54" s="64">
        <v>1471</v>
      </c>
      <c r="H54" s="64"/>
      <c r="I54" s="64">
        <v>7</v>
      </c>
      <c r="J54" s="64">
        <v>140</v>
      </c>
      <c r="K54" s="64">
        <v>2236</v>
      </c>
      <c r="L54" s="95">
        <v>51256</v>
      </c>
      <c r="M54" s="65">
        <v>57458</v>
      </c>
      <c r="N54" s="64">
        <v>7755</v>
      </c>
      <c r="O54" s="64">
        <v>34563</v>
      </c>
      <c r="P54" s="66">
        <v>15139</v>
      </c>
      <c r="Q54" s="65"/>
      <c r="R54" s="64"/>
      <c r="S54" s="64"/>
      <c r="T54" s="64"/>
      <c r="U54" s="64"/>
      <c r="V54" s="64"/>
      <c r="W54" s="64">
        <v>448</v>
      </c>
      <c r="X54" s="66">
        <v>4400</v>
      </c>
      <c r="Y54" s="67">
        <v>2</v>
      </c>
      <c r="Z54" s="65">
        <v>13656</v>
      </c>
      <c r="AA54" s="68">
        <f>Z54/L54</f>
        <v>0.2664273450913064</v>
      </c>
      <c r="AB54" s="64">
        <v>481</v>
      </c>
      <c r="AC54" s="69">
        <f>AB54/W54</f>
        <v>1.0736607142857142</v>
      </c>
      <c r="AD54" s="64">
        <v>15</v>
      </c>
      <c r="AE54" s="64">
        <v>738</v>
      </c>
      <c r="AF54" s="112">
        <f>AE54/L54*100</f>
        <v>1.4398314343686591</v>
      </c>
      <c r="AG54" s="64">
        <v>2</v>
      </c>
      <c r="AH54" s="66">
        <v>117524</v>
      </c>
      <c r="AI54" s="96">
        <v>64</v>
      </c>
      <c r="AJ54" s="64">
        <v>52</v>
      </c>
      <c r="AK54" s="104">
        <v>4</v>
      </c>
      <c r="AL54" s="64"/>
      <c r="AM54" s="64">
        <v>5</v>
      </c>
      <c r="AN54" s="64">
        <v>413</v>
      </c>
      <c r="AO54" s="64">
        <v>49</v>
      </c>
      <c r="AP54" s="64">
        <v>6</v>
      </c>
      <c r="AQ54" s="64"/>
      <c r="AR54" s="64">
        <v>298</v>
      </c>
      <c r="AS54" s="64">
        <v>60</v>
      </c>
      <c r="AT54" s="64">
        <v>27</v>
      </c>
      <c r="AU54" s="64">
        <v>315</v>
      </c>
      <c r="AV54" s="64">
        <v>3</v>
      </c>
      <c r="AW54" s="64">
        <v>11</v>
      </c>
      <c r="AX54" s="64">
        <v>104</v>
      </c>
      <c r="AY54" s="64">
        <v>28</v>
      </c>
      <c r="AZ54" s="66">
        <v>444</v>
      </c>
    </row>
    <row r="55" spans="1:52" s="90" customFormat="1" ht="16.5" customHeight="1">
      <c r="A55" s="114"/>
      <c r="B55" s="115"/>
      <c r="C55" s="116"/>
      <c r="D55" s="115"/>
      <c r="E55" s="115"/>
      <c r="F55" s="115"/>
      <c r="G55" s="116"/>
      <c r="H55" s="115"/>
      <c r="I55" s="115"/>
      <c r="J55" s="115"/>
      <c r="K55" s="115"/>
      <c r="L55" s="115"/>
      <c r="M55" s="115"/>
      <c r="N55" s="115"/>
      <c r="O55" s="115"/>
      <c r="P55" s="117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8"/>
      <c r="AG55" s="115"/>
      <c r="AH55" s="115"/>
      <c r="AI55" s="115"/>
      <c r="AJ55" s="115"/>
      <c r="AK55" s="119"/>
      <c r="AL55" s="115"/>
      <c r="AM55" s="115"/>
      <c r="AN55" s="115"/>
      <c r="AO55" s="115"/>
      <c r="AP55" s="115"/>
      <c r="AQ55" s="115"/>
      <c r="AR55" s="115"/>
      <c r="AS55" s="115"/>
      <c r="AT55" s="115"/>
      <c r="AU55" s="115"/>
      <c r="AV55" s="115"/>
      <c r="AW55" s="115"/>
      <c r="AX55" s="115"/>
      <c r="AY55" s="115"/>
      <c r="AZ55" s="115"/>
    </row>
    <row r="56" spans="1:52" s="83" customFormat="1" ht="16.5" customHeight="1">
      <c r="A56" s="120"/>
      <c r="B56" s="121"/>
      <c r="C56" s="121"/>
      <c r="D56" s="121"/>
      <c r="E56" s="121"/>
      <c r="F56" s="121"/>
      <c r="G56" s="121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3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4"/>
      <c r="AG56" s="121"/>
      <c r="AH56" s="121"/>
      <c r="AI56" s="121"/>
      <c r="AJ56" s="121"/>
      <c r="AK56" s="125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</row>
    <row r="57" spans="1:52" s="83" customFormat="1" ht="16.5" customHeight="1" thickBot="1">
      <c r="A57" s="120"/>
      <c r="B57" s="121"/>
      <c r="C57" s="121"/>
      <c r="D57" s="121"/>
      <c r="E57" s="121"/>
      <c r="F57" s="121"/>
      <c r="G57" s="121"/>
      <c r="H57" s="122">
        <f>D57*E57</f>
        <v>0</v>
      </c>
      <c r="I57" s="122"/>
      <c r="J57" s="122"/>
      <c r="K57" s="122"/>
      <c r="L57" s="122"/>
      <c r="M57" s="122"/>
      <c r="N57" s="122">
        <v>46151</v>
      </c>
      <c r="O57" s="122"/>
      <c r="P57" s="126">
        <v>13427</v>
      </c>
      <c r="Q57" s="123"/>
      <c r="R57" s="123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4"/>
      <c r="AG57" s="121"/>
      <c r="AH57" s="121"/>
      <c r="AI57" s="121"/>
      <c r="AJ57" s="121"/>
      <c r="AK57" s="125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</row>
    <row r="58" spans="1:52" s="83" customFormat="1" ht="16.5" customHeight="1" thickBot="1">
      <c r="A58" s="120"/>
      <c r="B58" s="121"/>
      <c r="C58" s="127">
        <f>B50</f>
        <v>932</v>
      </c>
      <c r="D58" s="121">
        <v>3</v>
      </c>
      <c r="E58" s="128">
        <f>C58/D58</f>
        <v>310.6666666666667</v>
      </c>
      <c r="F58" s="121">
        <f>F50</f>
        <v>124</v>
      </c>
      <c r="G58" s="121">
        <v>198</v>
      </c>
      <c r="H58" s="122">
        <f>F58*G58</f>
        <v>24552</v>
      </c>
      <c r="I58" s="122"/>
      <c r="J58" s="122"/>
      <c r="K58" s="122"/>
      <c r="L58" s="122"/>
      <c r="M58" s="122"/>
      <c r="N58" s="122">
        <v>308</v>
      </c>
      <c r="O58" s="122"/>
      <c r="P58" s="122">
        <v>1.1</v>
      </c>
      <c r="Q58" s="122"/>
      <c r="R58" s="123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4"/>
      <c r="AG58" s="121"/>
      <c r="AH58" s="121"/>
      <c r="AI58" s="121"/>
      <c r="AJ58" s="121"/>
      <c r="AK58" s="125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</row>
    <row r="59" spans="1:52" s="83" customFormat="1" ht="16.5" customHeight="1">
      <c r="A59" s="120"/>
      <c r="B59" s="121"/>
      <c r="C59" s="128">
        <f>E58</f>
        <v>310.6666666666667</v>
      </c>
      <c r="D59" s="121"/>
      <c r="E59" s="121"/>
      <c r="F59" s="121">
        <f>D50</f>
        <v>0</v>
      </c>
      <c r="G59" s="121">
        <v>36</v>
      </c>
      <c r="H59" s="122">
        <f>F59*G59</f>
        <v>0</v>
      </c>
      <c r="I59" s="122"/>
      <c r="J59" s="122"/>
      <c r="K59" s="122"/>
      <c r="L59" s="122"/>
      <c r="M59" s="122"/>
      <c r="N59" s="122">
        <v>2013</v>
      </c>
      <c r="O59" s="122"/>
      <c r="P59" s="122"/>
      <c r="Q59" s="122"/>
      <c r="R59" s="123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4"/>
      <c r="AG59" s="121"/>
      <c r="AH59" s="121"/>
      <c r="AI59" s="121"/>
      <c r="AJ59" s="121"/>
      <c r="AK59" s="125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</row>
    <row r="60" spans="1:52" s="83" customFormat="1" ht="16.5" customHeight="1">
      <c r="A60" s="120"/>
      <c r="B60" s="121"/>
      <c r="C60" s="121"/>
      <c r="D60" s="121"/>
      <c r="E60" s="121"/>
      <c r="F60" s="128">
        <f>G50</f>
        <v>165</v>
      </c>
      <c r="G60" s="121">
        <v>108</v>
      </c>
      <c r="H60" s="122">
        <f>F60*G60</f>
        <v>17820</v>
      </c>
      <c r="I60" s="122"/>
      <c r="J60" s="122"/>
      <c r="K60" s="122"/>
      <c r="L60" s="122"/>
      <c r="M60" s="122"/>
      <c r="N60" s="122">
        <v>1287</v>
      </c>
      <c r="O60" s="122"/>
      <c r="P60" s="122"/>
      <c r="Q60" s="122"/>
      <c r="R60" s="123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4"/>
      <c r="AG60" s="121"/>
      <c r="AH60" s="121"/>
      <c r="AI60" s="121"/>
      <c r="AJ60" s="121"/>
      <c r="AK60" s="125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</row>
    <row r="61" spans="1:52" s="83" customFormat="1" ht="16.5" customHeight="1">
      <c r="A61" s="120"/>
      <c r="B61" s="121"/>
      <c r="C61" s="121"/>
      <c r="D61" s="121"/>
      <c r="E61" s="121"/>
      <c r="F61" s="121">
        <f>E50</f>
        <v>17</v>
      </c>
      <c r="G61" s="121">
        <v>90</v>
      </c>
      <c r="H61" s="122">
        <f>F61*G61</f>
        <v>1530</v>
      </c>
      <c r="I61" s="122"/>
      <c r="J61" s="122"/>
      <c r="K61" s="122"/>
      <c r="L61" s="122"/>
      <c r="M61" s="122"/>
      <c r="N61" s="122">
        <f>SUM(N57:N60)</f>
        <v>49759</v>
      </c>
      <c r="O61" s="122"/>
      <c r="P61" s="122">
        <f>P57*P58</f>
        <v>14769.7</v>
      </c>
      <c r="Q61" s="122"/>
      <c r="R61" s="123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4"/>
      <c r="AG61" s="121"/>
      <c r="AH61" s="121"/>
      <c r="AI61" s="121"/>
      <c r="AJ61" s="121"/>
      <c r="AK61" s="125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</row>
    <row r="62" spans="1:52" s="83" customFormat="1" ht="16.5" customHeight="1">
      <c r="A62" s="120"/>
      <c r="B62" s="121"/>
      <c r="C62" s="128">
        <f>C58-C59</f>
        <v>621.3333333333333</v>
      </c>
      <c r="D62" s="121"/>
      <c r="E62" s="121"/>
      <c r="F62" s="121"/>
      <c r="G62" s="121"/>
      <c r="H62" s="122">
        <f>SUM(H57:H61)</f>
        <v>43902</v>
      </c>
      <c r="I62" s="122"/>
      <c r="J62" s="122"/>
      <c r="K62" s="122"/>
      <c r="L62" s="122"/>
      <c r="M62" s="122"/>
      <c r="N62" s="122">
        <v>789</v>
      </c>
      <c r="O62" s="122"/>
      <c r="P62" s="122"/>
      <c r="Q62" s="122"/>
      <c r="R62" s="123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4"/>
      <c r="AG62" s="121"/>
      <c r="AH62" s="121"/>
      <c r="AI62" s="121"/>
      <c r="AJ62" s="121"/>
      <c r="AK62" s="125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</row>
    <row r="63" spans="1:52" s="83" customFormat="1" ht="16.5" customHeight="1">
      <c r="A63" s="120"/>
      <c r="B63" s="121"/>
      <c r="C63" s="121"/>
      <c r="D63" s="121"/>
      <c r="E63" s="121"/>
      <c r="F63" s="121"/>
      <c r="G63" s="121"/>
      <c r="H63" s="122"/>
      <c r="I63" s="122"/>
      <c r="J63" s="122"/>
      <c r="K63" s="122"/>
      <c r="L63" s="122"/>
      <c r="M63" s="122"/>
      <c r="N63" s="122">
        <f>N61-N62</f>
        <v>48970</v>
      </c>
      <c r="O63" s="122"/>
      <c r="P63" s="122"/>
      <c r="Q63" s="122"/>
      <c r="R63" s="123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4"/>
      <c r="AG63" s="121"/>
      <c r="AH63" s="121"/>
      <c r="AI63" s="121"/>
      <c r="AJ63" s="121"/>
      <c r="AK63" s="125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</row>
    <row r="64" spans="1:52" s="83" customFormat="1" ht="16.5" customHeight="1">
      <c r="A64" s="120"/>
      <c r="B64" s="121"/>
      <c r="C64" s="121"/>
      <c r="D64" s="121"/>
      <c r="E64" s="121"/>
      <c r="F64" s="121"/>
      <c r="G64" s="121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3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4"/>
      <c r="AG64" s="121"/>
      <c r="AH64" s="121"/>
      <c r="AI64" s="121"/>
      <c r="AJ64" s="121"/>
      <c r="AK64" s="125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</row>
    <row r="65" spans="1:52" s="83" customFormat="1" ht="16.5" customHeight="1">
      <c r="A65" s="120"/>
      <c r="B65" s="121"/>
      <c r="C65" s="121"/>
      <c r="D65" s="121"/>
      <c r="E65" s="121"/>
      <c r="F65" s="121"/>
      <c r="G65" s="121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3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4"/>
      <c r="AG65" s="121"/>
      <c r="AH65" s="121"/>
      <c r="AI65" s="121"/>
      <c r="AJ65" s="121"/>
      <c r="AK65" s="125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</row>
    <row r="66" spans="1:52" s="83" customFormat="1" ht="16.5" customHeight="1">
      <c r="A66" s="120"/>
      <c r="B66" s="121"/>
      <c r="C66" s="121"/>
      <c r="D66" s="121"/>
      <c r="E66" s="121"/>
      <c r="F66" s="121"/>
      <c r="G66" s="121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4"/>
      <c r="AG66" s="121"/>
      <c r="AH66" s="121"/>
      <c r="AI66" s="121"/>
      <c r="AJ66" s="121"/>
      <c r="AK66" s="125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</row>
    <row r="67" spans="1:52" s="83" customFormat="1" ht="16.5" customHeight="1">
      <c r="A67" s="120"/>
      <c r="B67" s="121"/>
      <c r="C67" s="121"/>
      <c r="D67" s="121"/>
      <c r="E67" s="121"/>
      <c r="F67" s="121"/>
      <c r="G67" s="121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4"/>
      <c r="AG67" s="121"/>
      <c r="AH67" s="121"/>
      <c r="AI67" s="121"/>
      <c r="AJ67" s="121"/>
      <c r="AK67" s="125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</row>
    <row r="68" spans="1:52" s="83" customFormat="1" ht="16.5" customHeight="1">
      <c r="A68" s="120"/>
      <c r="B68" s="121"/>
      <c r="C68" s="121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4"/>
      <c r="AG68" s="121"/>
      <c r="AH68" s="121"/>
      <c r="AI68" s="121"/>
      <c r="AJ68" s="121"/>
      <c r="AK68" s="125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</row>
    <row r="69" spans="1:52" s="83" customFormat="1" ht="16.5" customHeight="1">
      <c r="A69" s="120"/>
      <c r="B69" s="121"/>
      <c r="C69" s="121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4"/>
      <c r="AG69" s="121"/>
      <c r="AH69" s="121"/>
      <c r="AI69" s="121"/>
      <c r="AJ69" s="121"/>
      <c r="AK69" s="125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</row>
  </sheetData>
  <sheetProtection formatCells="0" formatColumns="0" formatRows="0" insertColumns="0" insertRows="0" insertHyperlinks="0" deleteColumns="0" deleteRows="0" sort="0" autoFilter="0" pivotTables="0"/>
  <mergeCells count="47">
    <mergeCell ref="J52:L52"/>
    <mergeCell ref="Y52:Z52"/>
    <mergeCell ref="N3:P3"/>
    <mergeCell ref="AY2:AY4"/>
    <mergeCell ref="AI2:AI4"/>
    <mergeCell ref="J3:J4"/>
    <mergeCell ref="K3:K4"/>
    <mergeCell ref="AS3:AS4"/>
    <mergeCell ref="AK2:AK4"/>
    <mergeCell ref="Y2:Y4"/>
    <mergeCell ref="B3:B4"/>
    <mergeCell ref="I3:I4"/>
    <mergeCell ref="AJ2:AJ4"/>
    <mergeCell ref="W3:W4"/>
    <mergeCell ref="X3:X4"/>
    <mergeCell ref="U3:U4"/>
    <mergeCell ref="V3:V4"/>
    <mergeCell ref="A1:AZ1"/>
    <mergeCell ref="B2:P2"/>
    <mergeCell ref="Q2:X2"/>
    <mergeCell ref="C3:C4"/>
    <mergeCell ref="D3:F3"/>
    <mergeCell ref="Q3:Q4"/>
    <mergeCell ref="R3:T3"/>
    <mergeCell ref="H3:H4"/>
    <mergeCell ref="AZ2:AZ4"/>
    <mergeCell ref="G3:G4"/>
    <mergeCell ref="AP3:AP4"/>
    <mergeCell ref="AQ3:AQ4"/>
    <mergeCell ref="AL2:AL4"/>
    <mergeCell ref="AM2:AM4"/>
    <mergeCell ref="AN2:AW2"/>
    <mergeCell ref="AW3:AW4"/>
    <mergeCell ref="AV3:AV4"/>
    <mergeCell ref="AR3:AR4"/>
    <mergeCell ref="AT3:AT4"/>
    <mergeCell ref="AO3:AO4"/>
    <mergeCell ref="AX2:AX4"/>
    <mergeCell ref="A2:A4"/>
    <mergeCell ref="Z3:AC3"/>
    <mergeCell ref="L3:L4"/>
    <mergeCell ref="M3:M4"/>
    <mergeCell ref="AE3:AH3"/>
    <mergeCell ref="Z2:AH2"/>
    <mergeCell ref="AD3:AD4"/>
    <mergeCell ref="AU3:AU4"/>
    <mergeCell ref="AN3:AN4"/>
  </mergeCells>
  <printOptions horizontalCentered="1" verticalCentered="1"/>
  <pageMargins left="0.17" right="0.16" top="0.31496062992125984" bottom="0.35433070866141736" header="0.1968503937007874" footer="0.35433070866141736"/>
  <pageSetup fitToWidth="2" horizontalDpi="600" verticalDpi="600" orientation="landscape" pageOrder="overThenDown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68"/>
  <sheetViews>
    <sheetView showZeros="0" view="pageBreakPreview" zoomScale="85" zoomScaleNormal="4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AZ1"/>
    </sheetView>
  </sheetViews>
  <sheetFormatPr defaultColWidth="8.796875" defaultRowHeight="16.5" customHeight="1"/>
  <cols>
    <col min="1" max="1" width="18.5" style="120" customWidth="1"/>
    <col min="2" max="2" width="8.09765625" style="121" customWidth="1"/>
    <col min="3" max="3" width="6.59765625" style="121" customWidth="1"/>
    <col min="4" max="4" width="5.59765625" style="121" customWidth="1"/>
    <col min="5" max="5" width="8.19921875" style="121" customWidth="1"/>
    <col min="6" max="6" width="6.3984375" style="121" customWidth="1"/>
    <col min="7" max="7" width="6" style="121" customWidth="1"/>
    <col min="8" max="8" width="8.8984375" style="121" customWidth="1"/>
    <col min="9" max="9" width="5.8984375" style="121" customWidth="1"/>
    <col min="10" max="10" width="5.59765625" style="121" customWidth="1"/>
    <col min="11" max="11" width="7.69921875" style="121" customWidth="1"/>
    <col min="12" max="12" width="7.19921875" style="121" customWidth="1"/>
    <col min="13" max="13" width="8.59765625" style="121" customWidth="1"/>
    <col min="14" max="14" width="6.59765625" style="121" bestFit="1" customWidth="1"/>
    <col min="15" max="15" width="7.69921875" style="121" customWidth="1"/>
    <col min="16" max="16" width="6.19921875" style="121" customWidth="1"/>
    <col min="17" max="17" width="5.59765625" style="121" customWidth="1"/>
    <col min="18" max="18" width="4.09765625" style="121" customWidth="1"/>
    <col min="19" max="19" width="3.09765625" style="121" customWidth="1"/>
    <col min="20" max="20" width="4.5" style="121" customWidth="1"/>
    <col min="21" max="21" width="6.19921875" style="121" customWidth="1"/>
    <col min="22" max="22" width="3.59765625" style="121" customWidth="1"/>
    <col min="23" max="23" width="5" style="121" customWidth="1"/>
    <col min="24" max="25" width="6.5" style="121" customWidth="1"/>
    <col min="26" max="26" width="6.8984375" style="121" customWidth="1"/>
    <col min="27" max="27" width="5.09765625" style="121" customWidth="1"/>
    <col min="28" max="31" width="5.59765625" style="121" customWidth="1"/>
    <col min="32" max="32" width="5.59765625" style="124" customWidth="1"/>
    <col min="33" max="33" width="5.59765625" style="121" customWidth="1"/>
    <col min="34" max="34" width="7.59765625" style="121" customWidth="1"/>
    <col min="35" max="35" width="5.59765625" style="121" customWidth="1"/>
    <col min="36" max="36" width="6.59765625" style="121" customWidth="1"/>
    <col min="37" max="37" width="5.59765625" style="125" customWidth="1"/>
    <col min="38" max="39" width="5.59765625" style="121" customWidth="1"/>
    <col min="40" max="40" width="5.09765625" style="121" customWidth="1"/>
    <col min="41" max="41" width="6.09765625" style="121" customWidth="1"/>
    <col min="42" max="42" width="3.5" style="121" customWidth="1"/>
    <col min="43" max="43" width="2.59765625" style="121" customWidth="1"/>
    <col min="44" max="44" width="5.3984375" style="121" customWidth="1"/>
    <col min="45" max="45" width="4.3984375" style="121" customWidth="1"/>
    <col min="46" max="46" width="4.8984375" style="121" customWidth="1"/>
    <col min="47" max="47" width="5.69921875" style="121" customWidth="1"/>
    <col min="48" max="48" width="4.5" style="121" customWidth="1"/>
    <col min="49" max="49" width="4.19921875" style="121" customWidth="1"/>
    <col min="50" max="51" width="4.8984375" style="121" customWidth="1"/>
    <col min="52" max="52" width="6" style="121" customWidth="1"/>
    <col min="53" max="53" width="0.1015625" style="83" customWidth="1"/>
    <col min="54" max="16384" width="9" style="83" customWidth="1"/>
  </cols>
  <sheetData>
    <row r="1" spans="1:52" ht="16.5" customHeight="1">
      <c r="A1" s="421"/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421"/>
      <c r="S1" s="421"/>
      <c r="T1" s="421"/>
      <c r="U1" s="421"/>
      <c r="V1" s="421"/>
      <c r="W1" s="421"/>
      <c r="X1" s="421"/>
      <c r="Y1" s="421"/>
      <c r="Z1" s="421"/>
      <c r="AA1" s="421"/>
      <c r="AB1" s="421"/>
      <c r="AC1" s="421"/>
      <c r="AD1" s="421"/>
      <c r="AE1" s="421"/>
      <c r="AF1" s="421"/>
      <c r="AG1" s="421"/>
      <c r="AH1" s="421"/>
      <c r="AI1" s="421"/>
      <c r="AJ1" s="421"/>
      <c r="AK1" s="421"/>
      <c r="AL1" s="421"/>
      <c r="AM1" s="421"/>
      <c r="AN1" s="421"/>
      <c r="AO1" s="421"/>
      <c r="AP1" s="421"/>
      <c r="AQ1" s="421"/>
      <c r="AR1" s="421"/>
      <c r="AS1" s="421"/>
      <c r="AT1" s="421"/>
      <c r="AU1" s="421"/>
      <c r="AV1" s="421"/>
      <c r="AW1" s="421"/>
      <c r="AX1" s="421"/>
      <c r="AY1" s="421"/>
      <c r="AZ1" s="421"/>
    </row>
    <row r="2" spans="1:52" s="252" customFormat="1" ht="22.5" customHeight="1" thickBot="1">
      <c r="A2" s="397" t="s">
        <v>97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  <c r="W2" s="397"/>
      <c r="X2" s="397"/>
      <c r="Y2" s="397"/>
      <c r="Z2" s="397"/>
      <c r="AA2" s="397"/>
      <c r="AB2" s="397"/>
      <c r="AC2" s="397"/>
      <c r="AD2" s="397"/>
      <c r="AE2" s="397"/>
      <c r="AF2" s="397"/>
      <c r="AG2" s="397"/>
      <c r="AH2" s="397"/>
      <c r="AI2" s="397"/>
      <c r="AJ2" s="397"/>
      <c r="AK2" s="397"/>
      <c r="AL2" s="397"/>
      <c r="AM2" s="397"/>
      <c r="AN2" s="397"/>
      <c r="AO2" s="397"/>
      <c r="AP2" s="397"/>
      <c r="AQ2" s="397"/>
      <c r="AR2" s="397"/>
      <c r="AS2" s="397"/>
      <c r="AT2" s="397"/>
      <c r="AU2" s="397"/>
      <c r="AV2" s="397"/>
      <c r="AW2" s="397"/>
      <c r="AX2" s="397"/>
      <c r="AY2" s="397"/>
      <c r="AZ2" s="397"/>
    </row>
    <row r="3" spans="1:53" s="254" customFormat="1" ht="31.5" customHeight="1" thickBot="1">
      <c r="A3" s="374" t="s">
        <v>96</v>
      </c>
      <c r="B3" s="398" t="s">
        <v>0</v>
      </c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400"/>
      <c r="Q3" s="385" t="s">
        <v>1</v>
      </c>
      <c r="R3" s="387"/>
      <c r="S3" s="387"/>
      <c r="T3" s="387"/>
      <c r="U3" s="387"/>
      <c r="V3" s="387"/>
      <c r="W3" s="387"/>
      <c r="X3" s="388"/>
      <c r="Y3" s="418" t="s">
        <v>85</v>
      </c>
      <c r="Z3" s="385" t="s">
        <v>2</v>
      </c>
      <c r="AA3" s="386"/>
      <c r="AB3" s="387"/>
      <c r="AC3" s="387"/>
      <c r="AD3" s="387"/>
      <c r="AE3" s="387"/>
      <c r="AF3" s="387"/>
      <c r="AG3" s="387"/>
      <c r="AH3" s="388"/>
      <c r="AI3" s="410" t="s">
        <v>3</v>
      </c>
      <c r="AJ3" s="404" t="s">
        <v>82</v>
      </c>
      <c r="AK3" s="415" t="s">
        <v>81</v>
      </c>
      <c r="AL3" s="391" t="s">
        <v>4</v>
      </c>
      <c r="AM3" s="392" t="s">
        <v>42</v>
      </c>
      <c r="AN3" s="385" t="s">
        <v>5</v>
      </c>
      <c r="AO3" s="387"/>
      <c r="AP3" s="387"/>
      <c r="AQ3" s="387"/>
      <c r="AR3" s="387"/>
      <c r="AS3" s="387"/>
      <c r="AT3" s="387"/>
      <c r="AU3" s="387"/>
      <c r="AV3" s="387"/>
      <c r="AW3" s="388"/>
      <c r="AX3" s="371" t="s">
        <v>6</v>
      </c>
      <c r="AY3" s="391" t="s">
        <v>83</v>
      </c>
      <c r="AZ3" s="368" t="s">
        <v>7</v>
      </c>
      <c r="BA3" s="253"/>
    </row>
    <row r="4" spans="1:53" s="254" customFormat="1" ht="29.25" customHeight="1">
      <c r="A4" s="375"/>
      <c r="B4" s="403" t="s">
        <v>8</v>
      </c>
      <c r="C4" s="401" t="s">
        <v>9</v>
      </c>
      <c r="D4" s="402" t="s">
        <v>10</v>
      </c>
      <c r="E4" s="402"/>
      <c r="F4" s="402"/>
      <c r="G4" s="401" t="s">
        <v>40</v>
      </c>
      <c r="H4" s="401" t="s">
        <v>11</v>
      </c>
      <c r="I4" s="401" t="s">
        <v>12</v>
      </c>
      <c r="J4" s="413" t="s">
        <v>13</v>
      </c>
      <c r="K4" s="413" t="s">
        <v>84</v>
      </c>
      <c r="L4" s="379" t="s">
        <v>14</v>
      </c>
      <c r="M4" s="381" t="s">
        <v>89</v>
      </c>
      <c r="N4" s="407" t="s">
        <v>88</v>
      </c>
      <c r="O4" s="408"/>
      <c r="P4" s="409"/>
      <c r="Q4" s="372"/>
      <c r="R4" s="383" t="s">
        <v>10</v>
      </c>
      <c r="S4" s="383"/>
      <c r="T4" s="383"/>
      <c r="U4" s="389" t="s">
        <v>11</v>
      </c>
      <c r="V4" s="389" t="s">
        <v>12</v>
      </c>
      <c r="W4" s="389" t="s">
        <v>36</v>
      </c>
      <c r="X4" s="369" t="s">
        <v>18</v>
      </c>
      <c r="Y4" s="419"/>
      <c r="Z4" s="376" t="s">
        <v>19</v>
      </c>
      <c r="AA4" s="377"/>
      <c r="AB4" s="377"/>
      <c r="AC4" s="378"/>
      <c r="AD4" s="389" t="s">
        <v>20</v>
      </c>
      <c r="AE4" s="383" t="s">
        <v>21</v>
      </c>
      <c r="AF4" s="383"/>
      <c r="AG4" s="383"/>
      <c r="AH4" s="384"/>
      <c r="AI4" s="411"/>
      <c r="AJ4" s="389"/>
      <c r="AK4" s="416"/>
      <c r="AL4" s="389"/>
      <c r="AM4" s="393"/>
      <c r="AN4" s="395" t="s">
        <v>37</v>
      </c>
      <c r="AO4" s="389" t="s">
        <v>15</v>
      </c>
      <c r="AP4" s="389" t="s">
        <v>22</v>
      </c>
      <c r="AQ4" s="389" t="s">
        <v>23</v>
      </c>
      <c r="AR4" s="389" t="s">
        <v>16</v>
      </c>
      <c r="AS4" s="389" t="s">
        <v>17</v>
      </c>
      <c r="AT4" s="389" t="s">
        <v>77</v>
      </c>
      <c r="AU4" s="389" t="s">
        <v>24</v>
      </c>
      <c r="AV4" s="389" t="s">
        <v>25</v>
      </c>
      <c r="AW4" s="369" t="s">
        <v>26</v>
      </c>
      <c r="AX4" s="372"/>
      <c r="AY4" s="389"/>
      <c r="AZ4" s="369"/>
      <c r="BA4" s="253"/>
    </row>
    <row r="5" spans="1:53" s="254" customFormat="1" ht="120.75" customHeight="1" thickBot="1">
      <c r="A5" s="375"/>
      <c r="B5" s="373"/>
      <c r="C5" s="390"/>
      <c r="D5" s="9" t="s">
        <v>15</v>
      </c>
      <c r="E5" s="9" t="s">
        <v>16</v>
      </c>
      <c r="F5" s="9" t="s">
        <v>17</v>
      </c>
      <c r="G5" s="390"/>
      <c r="H5" s="390"/>
      <c r="I5" s="390"/>
      <c r="J5" s="414"/>
      <c r="K5" s="414"/>
      <c r="L5" s="380"/>
      <c r="M5" s="382"/>
      <c r="N5" s="9" t="s">
        <v>15</v>
      </c>
      <c r="O5" s="9" t="s">
        <v>16</v>
      </c>
      <c r="P5" s="10" t="s">
        <v>17</v>
      </c>
      <c r="Q5" s="373"/>
      <c r="R5" s="9" t="s">
        <v>15</v>
      </c>
      <c r="S5" s="9" t="s">
        <v>16</v>
      </c>
      <c r="T5" s="9" t="s">
        <v>17</v>
      </c>
      <c r="U5" s="390"/>
      <c r="V5" s="390"/>
      <c r="W5" s="390"/>
      <c r="X5" s="370"/>
      <c r="Y5" s="420"/>
      <c r="Z5" s="8" t="s">
        <v>27</v>
      </c>
      <c r="AA5" s="11" t="s">
        <v>87</v>
      </c>
      <c r="AB5" s="9" t="s">
        <v>28</v>
      </c>
      <c r="AC5" s="9" t="s">
        <v>87</v>
      </c>
      <c r="AD5" s="390"/>
      <c r="AE5" s="9" t="s">
        <v>29</v>
      </c>
      <c r="AF5" s="97" t="s">
        <v>87</v>
      </c>
      <c r="AG5" s="9" t="s">
        <v>30</v>
      </c>
      <c r="AH5" s="10" t="s">
        <v>41</v>
      </c>
      <c r="AI5" s="412"/>
      <c r="AJ5" s="390"/>
      <c r="AK5" s="417"/>
      <c r="AL5" s="390"/>
      <c r="AM5" s="394"/>
      <c r="AN5" s="396"/>
      <c r="AO5" s="390"/>
      <c r="AP5" s="390"/>
      <c r="AQ5" s="390"/>
      <c r="AR5" s="390"/>
      <c r="AS5" s="390"/>
      <c r="AT5" s="390"/>
      <c r="AU5" s="390"/>
      <c r="AV5" s="390"/>
      <c r="AW5" s="370"/>
      <c r="AX5" s="373"/>
      <c r="AY5" s="390"/>
      <c r="AZ5" s="370"/>
      <c r="BA5" s="253"/>
    </row>
    <row r="6" spans="1:52" s="255" customFormat="1" ht="13.5" customHeight="1" thickBot="1">
      <c r="A6" s="12">
        <v>0</v>
      </c>
      <c r="B6" s="13">
        <v>1</v>
      </c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14">
        <v>7</v>
      </c>
      <c r="I6" s="14">
        <v>8</v>
      </c>
      <c r="J6" s="14">
        <v>9</v>
      </c>
      <c r="K6" s="14">
        <v>10</v>
      </c>
      <c r="L6" s="15">
        <v>11</v>
      </c>
      <c r="M6" s="13">
        <v>12</v>
      </c>
      <c r="N6" s="14">
        <v>13</v>
      </c>
      <c r="O6" s="14">
        <v>14</v>
      </c>
      <c r="P6" s="16">
        <v>15</v>
      </c>
      <c r="Q6" s="13">
        <v>16</v>
      </c>
      <c r="R6" s="14">
        <v>17</v>
      </c>
      <c r="S6" s="14">
        <v>18</v>
      </c>
      <c r="T6" s="14">
        <v>19</v>
      </c>
      <c r="U6" s="14">
        <v>20</v>
      </c>
      <c r="V6" s="14">
        <v>21</v>
      </c>
      <c r="W6" s="14">
        <v>22</v>
      </c>
      <c r="X6" s="16">
        <v>23</v>
      </c>
      <c r="Y6" s="17">
        <v>25</v>
      </c>
      <c r="Z6" s="13">
        <v>26</v>
      </c>
      <c r="AA6" s="18"/>
      <c r="AB6" s="14">
        <v>27</v>
      </c>
      <c r="AC6" s="14"/>
      <c r="AD6" s="14">
        <v>28</v>
      </c>
      <c r="AE6" s="14">
        <v>29</v>
      </c>
      <c r="AF6" s="106"/>
      <c r="AG6" s="14">
        <v>30</v>
      </c>
      <c r="AH6" s="16">
        <v>31</v>
      </c>
      <c r="AI6" s="18">
        <v>32</v>
      </c>
      <c r="AJ6" s="14">
        <v>33</v>
      </c>
      <c r="AK6" s="98">
        <v>34</v>
      </c>
      <c r="AL6" s="14">
        <v>35</v>
      </c>
      <c r="AM6" s="15">
        <v>36</v>
      </c>
      <c r="AN6" s="13">
        <v>37</v>
      </c>
      <c r="AO6" s="14">
        <v>38</v>
      </c>
      <c r="AP6" s="14">
        <v>39</v>
      </c>
      <c r="AQ6" s="14">
        <v>40</v>
      </c>
      <c r="AR6" s="14">
        <v>41</v>
      </c>
      <c r="AS6" s="14">
        <v>42</v>
      </c>
      <c r="AT6" s="14">
        <v>43</v>
      </c>
      <c r="AU6" s="14">
        <v>44</v>
      </c>
      <c r="AV6" s="14">
        <v>45</v>
      </c>
      <c r="AW6" s="16">
        <v>46</v>
      </c>
      <c r="AX6" s="13">
        <v>47</v>
      </c>
      <c r="AY6" s="14">
        <v>48</v>
      </c>
      <c r="AZ6" s="16">
        <v>45</v>
      </c>
    </row>
    <row r="7" spans="1:57" s="256" customFormat="1" ht="19.5" customHeight="1">
      <c r="A7" s="144" t="s">
        <v>43</v>
      </c>
      <c r="B7" s="145">
        <v>53</v>
      </c>
      <c r="C7" s="146">
        <v>6</v>
      </c>
      <c r="D7" s="146"/>
      <c r="E7" s="146">
        <v>5</v>
      </c>
      <c r="F7" s="146"/>
      <c r="G7" s="146">
        <v>21</v>
      </c>
      <c r="H7" s="146"/>
      <c r="I7" s="146"/>
      <c r="J7" s="146"/>
      <c r="K7" s="146">
        <v>0</v>
      </c>
      <c r="L7" s="147">
        <v>0</v>
      </c>
      <c r="M7" s="148">
        <f>SUM(N7:P7)</f>
        <v>0</v>
      </c>
      <c r="N7" s="146">
        <v>0</v>
      </c>
      <c r="O7" s="146">
        <v>0</v>
      </c>
      <c r="P7" s="149"/>
      <c r="Q7" s="145"/>
      <c r="R7" s="146"/>
      <c r="S7" s="146"/>
      <c r="T7" s="146"/>
      <c r="U7" s="146"/>
      <c r="V7" s="146">
        <v>0</v>
      </c>
      <c r="W7" s="146">
        <v>2</v>
      </c>
      <c r="X7" s="149">
        <v>102</v>
      </c>
      <c r="Y7" s="150"/>
      <c r="Z7" s="145">
        <v>15</v>
      </c>
      <c r="AA7" s="151">
        <v>34</v>
      </c>
      <c r="AB7" s="146">
        <v>1</v>
      </c>
      <c r="AC7" s="152"/>
      <c r="AD7" s="146"/>
      <c r="AE7" s="146">
        <v>6</v>
      </c>
      <c r="AF7" s="153"/>
      <c r="AG7" s="146"/>
      <c r="AH7" s="149">
        <v>600</v>
      </c>
      <c r="AI7" s="154"/>
      <c r="AJ7" s="146">
        <v>0</v>
      </c>
      <c r="AK7" s="155"/>
      <c r="AL7" s="146"/>
      <c r="AM7" s="147"/>
      <c r="AN7" s="156">
        <v>1</v>
      </c>
      <c r="AO7" s="146"/>
      <c r="AP7" s="146"/>
      <c r="AQ7" s="146"/>
      <c r="AR7" s="146"/>
      <c r="AS7" s="146"/>
      <c r="AT7" s="146"/>
      <c r="AU7" s="146"/>
      <c r="AV7" s="146"/>
      <c r="AW7" s="149"/>
      <c r="AX7" s="145">
        <v>5</v>
      </c>
      <c r="AY7" s="146"/>
      <c r="AZ7" s="149">
        <v>21</v>
      </c>
      <c r="BB7" s="257"/>
      <c r="BC7" s="257"/>
      <c r="BD7" s="257"/>
      <c r="BE7" s="257"/>
    </row>
    <row r="8" spans="1:57" s="256" customFormat="1" ht="19.5" customHeight="1">
      <c r="A8" s="72" t="s">
        <v>31</v>
      </c>
      <c r="B8" s="161">
        <v>134</v>
      </c>
      <c r="C8" s="162">
        <v>24</v>
      </c>
      <c r="D8" s="162">
        <v>1</v>
      </c>
      <c r="E8" s="162">
        <v>48</v>
      </c>
      <c r="F8" s="162"/>
      <c r="G8" s="162">
        <v>70</v>
      </c>
      <c r="H8" s="162"/>
      <c r="I8" s="162"/>
      <c r="J8" s="162">
        <v>46</v>
      </c>
      <c r="K8" s="162">
        <v>252</v>
      </c>
      <c r="L8" s="163">
        <v>1459</v>
      </c>
      <c r="M8" s="75">
        <v>1807</v>
      </c>
      <c r="N8" s="162">
        <v>638</v>
      </c>
      <c r="O8" s="162">
        <v>1362</v>
      </c>
      <c r="P8" s="164"/>
      <c r="Q8" s="161"/>
      <c r="R8" s="162"/>
      <c r="S8" s="162"/>
      <c r="T8" s="162"/>
      <c r="U8" s="162"/>
      <c r="V8" s="162">
        <v>0</v>
      </c>
      <c r="W8" s="162">
        <v>10</v>
      </c>
      <c r="X8" s="164">
        <v>271</v>
      </c>
      <c r="Y8" s="165"/>
      <c r="Z8" s="161">
        <v>749</v>
      </c>
      <c r="AA8" s="73">
        <f aca="true" t="shared" si="0" ref="AA8:AA17">Z8/L8</f>
        <v>0.5133653187114462</v>
      </c>
      <c r="AB8" s="162">
        <v>6</v>
      </c>
      <c r="AC8" s="74">
        <f>AB8/W8</f>
        <v>0.6</v>
      </c>
      <c r="AD8" s="162"/>
      <c r="AE8" s="162">
        <v>103</v>
      </c>
      <c r="AF8" s="166">
        <f aca="true" t="shared" si="1" ref="AF8:AF36">AE8/L8*100</f>
        <v>7.059629883481837</v>
      </c>
      <c r="AG8" s="162"/>
      <c r="AH8" s="164">
        <v>8650</v>
      </c>
      <c r="AI8" s="167">
        <v>16</v>
      </c>
      <c r="AJ8" s="162"/>
      <c r="AK8" s="168">
        <v>1</v>
      </c>
      <c r="AL8" s="162"/>
      <c r="AM8" s="169"/>
      <c r="AN8" s="76">
        <v>23</v>
      </c>
      <c r="AO8" s="162">
        <v>6</v>
      </c>
      <c r="AP8" s="162"/>
      <c r="AQ8" s="162"/>
      <c r="AR8" s="162">
        <v>7</v>
      </c>
      <c r="AS8" s="162">
        <v>10</v>
      </c>
      <c r="AT8" s="162"/>
      <c r="AU8" s="162"/>
      <c r="AV8" s="162"/>
      <c r="AW8" s="164"/>
      <c r="AX8" s="161">
        <v>1</v>
      </c>
      <c r="AY8" s="162">
        <v>10</v>
      </c>
      <c r="AZ8" s="164">
        <v>26</v>
      </c>
      <c r="BB8" s="257"/>
      <c r="BC8" s="257"/>
      <c r="BD8" s="257"/>
      <c r="BE8" s="257"/>
    </row>
    <row r="9" spans="1:57" s="256" customFormat="1" ht="19.5" customHeight="1">
      <c r="A9" s="72" t="s">
        <v>38</v>
      </c>
      <c r="B9" s="161">
        <v>335</v>
      </c>
      <c r="C9" s="162">
        <v>36</v>
      </c>
      <c r="D9" s="162"/>
      <c r="E9" s="162">
        <v>36</v>
      </c>
      <c r="F9" s="162"/>
      <c r="G9" s="162">
        <v>245</v>
      </c>
      <c r="H9" s="162"/>
      <c r="I9" s="162">
        <v>1</v>
      </c>
      <c r="J9" s="162">
        <v>16</v>
      </c>
      <c r="K9" s="162">
        <v>117</v>
      </c>
      <c r="L9" s="163">
        <v>1236</v>
      </c>
      <c r="M9" s="75">
        <v>1817</v>
      </c>
      <c r="N9" s="162">
        <v>465</v>
      </c>
      <c r="O9" s="162">
        <v>1486</v>
      </c>
      <c r="P9" s="164"/>
      <c r="Q9" s="161"/>
      <c r="R9" s="162"/>
      <c r="S9" s="162"/>
      <c r="T9" s="162"/>
      <c r="U9" s="162"/>
      <c r="V9" s="162">
        <v>0</v>
      </c>
      <c r="W9" s="162">
        <v>14</v>
      </c>
      <c r="X9" s="164">
        <v>529</v>
      </c>
      <c r="Y9" s="165"/>
      <c r="Z9" s="161">
        <v>837</v>
      </c>
      <c r="AA9" s="73">
        <f t="shared" si="0"/>
        <v>0.6771844660194175</v>
      </c>
      <c r="AB9" s="162">
        <v>14</v>
      </c>
      <c r="AC9" s="74">
        <f>AB9/W9</f>
        <v>1</v>
      </c>
      <c r="AD9" s="162">
        <v>2</v>
      </c>
      <c r="AE9" s="162">
        <v>92</v>
      </c>
      <c r="AF9" s="166">
        <f t="shared" si="1"/>
        <v>7.443365695792881</v>
      </c>
      <c r="AG9" s="162"/>
      <c r="AH9" s="164">
        <v>7300</v>
      </c>
      <c r="AI9" s="167">
        <v>7</v>
      </c>
      <c r="AJ9" s="162">
        <v>2</v>
      </c>
      <c r="AK9" s="168">
        <v>3</v>
      </c>
      <c r="AL9" s="162"/>
      <c r="AM9" s="169"/>
      <c r="AN9" s="76">
        <v>28</v>
      </c>
      <c r="AO9" s="162">
        <v>11</v>
      </c>
      <c r="AP9" s="162">
        <v>4</v>
      </c>
      <c r="AQ9" s="162"/>
      <c r="AR9" s="162">
        <v>8</v>
      </c>
      <c r="AS9" s="162">
        <v>5</v>
      </c>
      <c r="AT9" s="162"/>
      <c r="AU9" s="162"/>
      <c r="AV9" s="162"/>
      <c r="AW9" s="164"/>
      <c r="AX9" s="161">
        <v>19</v>
      </c>
      <c r="AY9" s="162">
        <v>11</v>
      </c>
      <c r="AZ9" s="164">
        <v>33</v>
      </c>
      <c r="BB9" s="257"/>
      <c r="BC9" s="257"/>
      <c r="BD9" s="257"/>
      <c r="BE9" s="257"/>
    </row>
    <row r="10" spans="1:57" s="256" customFormat="1" ht="19.5" customHeight="1">
      <c r="A10" s="72" t="s">
        <v>34</v>
      </c>
      <c r="B10" s="161">
        <v>151</v>
      </c>
      <c r="C10" s="162">
        <v>23</v>
      </c>
      <c r="D10" s="162">
        <v>1</v>
      </c>
      <c r="E10" s="162">
        <v>6</v>
      </c>
      <c r="F10" s="162"/>
      <c r="G10" s="162">
        <v>127</v>
      </c>
      <c r="H10" s="162"/>
      <c r="I10" s="162"/>
      <c r="J10" s="162"/>
      <c r="K10" s="162">
        <v>149</v>
      </c>
      <c r="L10" s="163">
        <v>2502</v>
      </c>
      <c r="M10" s="75">
        <v>2899</v>
      </c>
      <c r="N10" s="162">
        <v>657</v>
      </c>
      <c r="O10" s="162">
        <v>2076</v>
      </c>
      <c r="P10" s="164"/>
      <c r="Q10" s="161"/>
      <c r="R10" s="162"/>
      <c r="S10" s="162"/>
      <c r="T10" s="162"/>
      <c r="U10" s="162"/>
      <c r="V10" s="162">
        <v>0</v>
      </c>
      <c r="W10" s="162">
        <v>14</v>
      </c>
      <c r="X10" s="164">
        <v>440</v>
      </c>
      <c r="Y10" s="165"/>
      <c r="Z10" s="161">
        <v>1562</v>
      </c>
      <c r="AA10" s="73">
        <f t="shared" si="0"/>
        <v>0.6243005595523581</v>
      </c>
      <c r="AB10" s="162">
        <v>7</v>
      </c>
      <c r="AC10" s="74">
        <f>AB10/W10</f>
        <v>0.5</v>
      </c>
      <c r="AD10" s="162"/>
      <c r="AE10" s="162">
        <v>104</v>
      </c>
      <c r="AF10" s="166">
        <f t="shared" si="1"/>
        <v>4.156674660271783</v>
      </c>
      <c r="AG10" s="162"/>
      <c r="AH10" s="164">
        <v>11050</v>
      </c>
      <c r="AI10" s="167">
        <v>3</v>
      </c>
      <c r="AJ10" s="162">
        <v>5</v>
      </c>
      <c r="AK10" s="168">
        <v>5</v>
      </c>
      <c r="AL10" s="162"/>
      <c r="AM10" s="169"/>
      <c r="AN10" s="76">
        <v>19</v>
      </c>
      <c r="AO10" s="162">
        <v>11</v>
      </c>
      <c r="AP10" s="162"/>
      <c r="AQ10" s="162"/>
      <c r="AR10" s="162">
        <v>5</v>
      </c>
      <c r="AS10" s="162">
        <v>3</v>
      </c>
      <c r="AT10" s="162">
        <v>3</v>
      </c>
      <c r="AU10" s="162"/>
      <c r="AV10" s="162"/>
      <c r="AW10" s="164"/>
      <c r="AX10" s="161">
        <v>6</v>
      </c>
      <c r="AY10" s="162">
        <v>40</v>
      </c>
      <c r="AZ10" s="164">
        <v>27</v>
      </c>
      <c r="BB10" s="257"/>
      <c r="BC10" s="257"/>
      <c r="BD10" s="257"/>
      <c r="BE10" s="257"/>
    </row>
    <row r="11" spans="1:57" s="256" customFormat="1" ht="19.5" customHeight="1">
      <c r="A11" s="72" t="s">
        <v>32</v>
      </c>
      <c r="B11" s="161">
        <v>62</v>
      </c>
      <c r="C11" s="162"/>
      <c r="D11" s="162">
        <v>5</v>
      </c>
      <c r="E11" s="162">
        <v>12</v>
      </c>
      <c r="F11" s="162"/>
      <c r="G11" s="162">
        <v>54</v>
      </c>
      <c r="H11" s="162"/>
      <c r="I11" s="162">
        <v>2</v>
      </c>
      <c r="J11" s="162">
        <v>11</v>
      </c>
      <c r="K11" s="162">
        <v>207</v>
      </c>
      <c r="L11" s="163">
        <v>2775</v>
      </c>
      <c r="M11" s="75">
        <f>SUM(N11:P11)</f>
        <v>2335</v>
      </c>
      <c r="N11" s="162">
        <v>534</v>
      </c>
      <c r="O11" s="162">
        <v>1801</v>
      </c>
      <c r="P11" s="164"/>
      <c r="Q11" s="161"/>
      <c r="R11" s="162"/>
      <c r="S11" s="162"/>
      <c r="T11" s="162"/>
      <c r="U11" s="162"/>
      <c r="V11" s="162">
        <v>0</v>
      </c>
      <c r="W11" s="162">
        <v>11</v>
      </c>
      <c r="X11" s="164">
        <v>166</v>
      </c>
      <c r="Y11" s="165"/>
      <c r="Z11" s="161">
        <v>896</v>
      </c>
      <c r="AA11" s="73">
        <f t="shared" si="0"/>
        <v>0.32288288288288286</v>
      </c>
      <c r="AB11" s="162">
        <v>7</v>
      </c>
      <c r="AC11" s="74">
        <f>AB11/W11</f>
        <v>0.6363636363636364</v>
      </c>
      <c r="AD11" s="162"/>
      <c r="AE11" s="162">
        <v>90</v>
      </c>
      <c r="AF11" s="166">
        <f t="shared" si="1"/>
        <v>3.2432432432432434</v>
      </c>
      <c r="AG11" s="162"/>
      <c r="AH11" s="164">
        <v>8600</v>
      </c>
      <c r="AI11" s="167">
        <v>34</v>
      </c>
      <c r="AJ11" s="162"/>
      <c r="AK11" s="168">
        <v>2</v>
      </c>
      <c r="AL11" s="162"/>
      <c r="AM11" s="169"/>
      <c r="AN11" s="76">
        <v>25</v>
      </c>
      <c r="AO11" s="162">
        <v>11</v>
      </c>
      <c r="AP11" s="162"/>
      <c r="AQ11" s="162"/>
      <c r="AR11" s="162">
        <v>7</v>
      </c>
      <c r="AS11" s="162">
        <v>7</v>
      </c>
      <c r="AT11" s="162">
        <v>4</v>
      </c>
      <c r="AU11" s="162"/>
      <c r="AV11" s="162"/>
      <c r="AW11" s="164"/>
      <c r="AX11" s="161">
        <v>3</v>
      </c>
      <c r="AY11" s="162">
        <v>29</v>
      </c>
      <c r="AZ11" s="164">
        <v>23</v>
      </c>
      <c r="BB11" s="257"/>
      <c r="BC11" s="257"/>
      <c r="BD11" s="257"/>
      <c r="BE11" s="257"/>
    </row>
    <row r="12" spans="1:57" s="256" customFormat="1" ht="19.5" customHeight="1" thickBot="1">
      <c r="A12" s="170" t="s">
        <v>33</v>
      </c>
      <c r="B12" s="171">
        <v>177</v>
      </c>
      <c r="C12" s="172">
        <v>27</v>
      </c>
      <c r="D12" s="172">
        <v>8</v>
      </c>
      <c r="E12" s="172">
        <v>19</v>
      </c>
      <c r="F12" s="172"/>
      <c r="G12" s="172">
        <v>99</v>
      </c>
      <c r="H12" s="172"/>
      <c r="I12" s="172">
        <v>1</v>
      </c>
      <c r="J12" s="172">
        <v>26</v>
      </c>
      <c r="K12" s="172">
        <v>168</v>
      </c>
      <c r="L12" s="173">
        <v>2236</v>
      </c>
      <c r="M12" s="174">
        <v>2766</v>
      </c>
      <c r="N12" s="172">
        <v>920</v>
      </c>
      <c r="O12" s="172">
        <v>1910</v>
      </c>
      <c r="P12" s="175"/>
      <c r="Q12" s="171"/>
      <c r="R12" s="172"/>
      <c r="S12" s="172"/>
      <c r="T12" s="172"/>
      <c r="U12" s="172"/>
      <c r="V12" s="172">
        <v>0</v>
      </c>
      <c r="W12" s="172">
        <v>9</v>
      </c>
      <c r="X12" s="175">
        <v>258</v>
      </c>
      <c r="Y12" s="176"/>
      <c r="Z12" s="171">
        <v>1413</v>
      </c>
      <c r="AA12" s="177">
        <f t="shared" si="0"/>
        <v>0.6319320214669052</v>
      </c>
      <c r="AB12" s="172">
        <v>7</v>
      </c>
      <c r="AC12" s="178">
        <f>AB12/W12</f>
        <v>0.7777777777777778</v>
      </c>
      <c r="AD12" s="172"/>
      <c r="AE12" s="172">
        <v>94</v>
      </c>
      <c r="AF12" s="179">
        <f t="shared" si="1"/>
        <v>4.203935599284437</v>
      </c>
      <c r="AG12" s="172"/>
      <c r="AH12" s="175">
        <v>6400</v>
      </c>
      <c r="AI12" s="180">
        <v>37</v>
      </c>
      <c r="AJ12" s="172">
        <v>7</v>
      </c>
      <c r="AK12" s="181"/>
      <c r="AL12" s="172"/>
      <c r="AM12" s="182"/>
      <c r="AN12" s="183">
        <v>74</v>
      </c>
      <c r="AO12" s="172">
        <v>44</v>
      </c>
      <c r="AP12" s="172">
        <v>1</v>
      </c>
      <c r="AQ12" s="172"/>
      <c r="AR12" s="172">
        <v>18</v>
      </c>
      <c r="AS12" s="172">
        <v>11</v>
      </c>
      <c r="AT12" s="172">
        <v>2</v>
      </c>
      <c r="AU12" s="172">
        <v>39</v>
      </c>
      <c r="AV12" s="172"/>
      <c r="AW12" s="175"/>
      <c r="AX12" s="171">
        <v>6</v>
      </c>
      <c r="AY12" s="172">
        <v>37</v>
      </c>
      <c r="AZ12" s="175">
        <v>29</v>
      </c>
      <c r="BB12" s="257"/>
      <c r="BC12" s="257"/>
      <c r="BD12" s="257"/>
      <c r="BE12" s="257"/>
    </row>
    <row r="13" spans="1:57" s="256" customFormat="1" ht="19.5" customHeight="1" thickTop="1">
      <c r="A13" s="144" t="s">
        <v>47</v>
      </c>
      <c r="B13" s="145">
        <v>102</v>
      </c>
      <c r="C13" s="146">
        <v>20</v>
      </c>
      <c r="D13" s="146">
        <v>2</v>
      </c>
      <c r="E13" s="146">
        <v>18</v>
      </c>
      <c r="F13" s="146"/>
      <c r="G13" s="146">
        <v>52</v>
      </c>
      <c r="H13" s="146"/>
      <c r="I13" s="146"/>
      <c r="J13" s="146"/>
      <c r="K13" s="146">
        <v>34</v>
      </c>
      <c r="L13" s="157">
        <v>938</v>
      </c>
      <c r="M13" s="75">
        <v>1000</v>
      </c>
      <c r="N13" s="146">
        <v>115</v>
      </c>
      <c r="O13" s="146">
        <v>885</v>
      </c>
      <c r="P13" s="149"/>
      <c r="Q13" s="145"/>
      <c r="R13" s="146"/>
      <c r="S13" s="146"/>
      <c r="T13" s="146"/>
      <c r="U13" s="146"/>
      <c r="V13" s="146">
        <v>0</v>
      </c>
      <c r="W13" s="146">
        <v>8</v>
      </c>
      <c r="X13" s="149">
        <v>51</v>
      </c>
      <c r="Y13" s="150">
        <v>1</v>
      </c>
      <c r="Z13" s="145">
        <v>303</v>
      </c>
      <c r="AA13" s="158">
        <f t="shared" si="0"/>
        <v>0.3230277185501066</v>
      </c>
      <c r="AB13" s="146">
        <v>10</v>
      </c>
      <c r="AC13" s="159">
        <v>3</v>
      </c>
      <c r="AD13" s="146"/>
      <c r="AE13" s="146">
        <v>46</v>
      </c>
      <c r="AF13" s="160">
        <f t="shared" si="1"/>
        <v>4.904051172707889</v>
      </c>
      <c r="AG13" s="146"/>
      <c r="AH13" s="149">
        <v>6000</v>
      </c>
      <c r="AI13" s="154"/>
      <c r="AJ13" s="146"/>
      <c r="AK13" s="155"/>
      <c r="AL13" s="146"/>
      <c r="AM13" s="147"/>
      <c r="AN13" s="156">
        <v>42</v>
      </c>
      <c r="AO13" s="146">
        <v>2</v>
      </c>
      <c r="AP13" s="146">
        <v>3</v>
      </c>
      <c r="AQ13" s="146"/>
      <c r="AR13" s="146">
        <v>33</v>
      </c>
      <c r="AS13" s="146">
        <v>4</v>
      </c>
      <c r="AT13" s="146"/>
      <c r="AU13" s="146"/>
      <c r="AV13" s="146"/>
      <c r="AW13" s="149">
        <v>1</v>
      </c>
      <c r="AX13" s="145">
        <v>4</v>
      </c>
      <c r="AY13" s="146"/>
      <c r="AZ13" s="149">
        <v>12</v>
      </c>
      <c r="BB13" s="257"/>
      <c r="BC13" s="257"/>
      <c r="BD13" s="257"/>
      <c r="BE13" s="257"/>
    </row>
    <row r="14" spans="1:57" s="258" customFormat="1" ht="19.5" customHeight="1">
      <c r="A14" s="72" t="s">
        <v>48</v>
      </c>
      <c r="B14" s="129">
        <v>101</v>
      </c>
      <c r="C14" s="130">
        <v>20</v>
      </c>
      <c r="D14" s="130"/>
      <c r="E14" s="130">
        <v>20</v>
      </c>
      <c r="F14" s="130"/>
      <c r="G14" s="130">
        <v>70</v>
      </c>
      <c r="H14" s="130"/>
      <c r="I14" s="130"/>
      <c r="J14" s="130">
        <v>9</v>
      </c>
      <c r="K14" s="130">
        <v>12</v>
      </c>
      <c r="L14" s="131">
        <v>1020</v>
      </c>
      <c r="M14" s="75">
        <v>1070</v>
      </c>
      <c r="N14" s="130">
        <v>181</v>
      </c>
      <c r="O14" s="130">
        <v>986</v>
      </c>
      <c r="P14" s="132"/>
      <c r="Q14" s="129"/>
      <c r="R14" s="130"/>
      <c r="S14" s="130"/>
      <c r="T14" s="130"/>
      <c r="U14" s="130"/>
      <c r="V14" s="130"/>
      <c r="W14" s="130">
        <v>25</v>
      </c>
      <c r="X14" s="132">
        <v>292</v>
      </c>
      <c r="Y14" s="133"/>
      <c r="Z14" s="129">
        <v>327</v>
      </c>
      <c r="AA14" s="73">
        <f t="shared" si="0"/>
        <v>0.3205882352941177</v>
      </c>
      <c r="AB14" s="130">
        <v>35</v>
      </c>
      <c r="AC14" s="74">
        <v>4</v>
      </c>
      <c r="AD14" s="130"/>
      <c r="AE14" s="130">
        <v>54</v>
      </c>
      <c r="AF14" s="134">
        <f t="shared" si="1"/>
        <v>5.294117647058823</v>
      </c>
      <c r="AG14" s="130"/>
      <c r="AH14" s="132">
        <v>5400</v>
      </c>
      <c r="AI14" s="135">
        <v>2</v>
      </c>
      <c r="AJ14" s="130"/>
      <c r="AK14" s="136"/>
      <c r="AL14" s="130"/>
      <c r="AM14" s="137"/>
      <c r="AN14" s="76">
        <v>34</v>
      </c>
      <c r="AO14" s="130">
        <v>3</v>
      </c>
      <c r="AP14" s="130"/>
      <c r="AQ14" s="130"/>
      <c r="AR14" s="130">
        <v>15</v>
      </c>
      <c r="AS14" s="130">
        <v>14</v>
      </c>
      <c r="AT14" s="130">
        <v>2</v>
      </c>
      <c r="AU14" s="130">
        <v>23</v>
      </c>
      <c r="AV14" s="130">
        <v>0</v>
      </c>
      <c r="AW14" s="132"/>
      <c r="AX14" s="129">
        <v>7</v>
      </c>
      <c r="AY14" s="130"/>
      <c r="AZ14" s="132">
        <v>71</v>
      </c>
      <c r="BB14" s="259"/>
      <c r="BC14" s="259"/>
      <c r="BD14" s="259"/>
      <c r="BE14" s="259"/>
    </row>
    <row r="15" spans="1:57" s="258" customFormat="1" ht="19.5" customHeight="1">
      <c r="A15" s="72" t="s">
        <v>44</v>
      </c>
      <c r="B15" s="129">
        <v>28</v>
      </c>
      <c r="C15" s="130">
        <v>3</v>
      </c>
      <c r="D15" s="130"/>
      <c r="E15" s="130">
        <v>1</v>
      </c>
      <c r="F15" s="130"/>
      <c r="G15" s="130">
        <v>12</v>
      </c>
      <c r="H15" s="130"/>
      <c r="I15" s="130"/>
      <c r="J15" s="130">
        <v>2</v>
      </c>
      <c r="K15" s="130">
        <v>1</v>
      </c>
      <c r="L15" s="131">
        <v>380</v>
      </c>
      <c r="M15" s="75">
        <v>409</v>
      </c>
      <c r="N15" s="130">
        <v>30</v>
      </c>
      <c r="O15" s="130">
        <v>323</v>
      </c>
      <c r="P15" s="132"/>
      <c r="Q15" s="129"/>
      <c r="R15" s="130"/>
      <c r="S15" s="130"/>
      <c r="T15" s="130"/>
      <c r="U15" s="130"/>
      <c r="V15" s="130">
        <v>0</v>
      </c>
      <c r="W15" s="130">
        <v>7</v>
      </c>
      <c r="X15" s="132">
        <v>19</v>
      </c>
      <c r="Y15" s="133"/>
      <c r="Z15" s="129">
        <v>335</v>
      </c>
      <c r="AA15" s="73">
        <f t="shared" si="0"/>
        <v>0.881578947368421</v>
      </c>
      <c r="AB15" s="130">
        <v>12</v>
      </c>
      <c r="AC15" s="74">
        <f>AB15/W15</f>
        <v>1.7142857142857142</v>
      </c>
      <c r="AD15" s="130"/>
      <c r="AE15" s="130">
        <v>11</v>
      </c>
      <c r="AF15" s="134">
        <f t="shared" si="1"/>
        <v>2.8947368421052633</v>
      </c>
      <c r="AG15" s="130"/>
      <c r="AH15" s="132">
        <v>1650</v>
      </c>
      <c r="AI15" s="135"/>
      <c r="AJ15" s="130"/>
      <c r="AK15" s="136"/>
      <c r="AL15" s="130"/>
      <c r="AM15" s="137"/>
      <c r="AN15" s="76">
        <v>1</v>
      </c>
      <c r="AO15" s="130">
        <v>1</v>
      </c>
      <c r="AP15" s="130"/>
      <c r="AQ15" s="130"/>
      <c r="AR15" s="130">
        <v>1</v>
      </c>
      <c r="AS15" s="130"/>
      <c r="AT15" s="130"/>
      <c r="AU15" s="130"/>
      <c r="AV15" s="130"/>
      <c r="AW15" s="132"/>
      <c r="AX15" s="129">
        <v>2</v>
      </c>
      <c r="AY15" s="130"/>
      <c r="AZ15" s="132">
        <v>11</v>
      </c>
      <c r="BB15" s="259"/>
      <c r="BC15" s="259"/>
      <c r="BD15" s="259"/>
      <c r="BE15" s="259"/>
    </row>
    <row r="16" spans="1:57" s="258" customFormat="1" ht="19.5" customHeight="1">
      <c r="A16" s="72" t="s">
        <v>49</v>
      </c>
      <c r="B16" s="129">
        <v>61</v>
      </c>
      <c r="C16" s="130">
        <v>13</v>
      </c>
      <c r="D16" s="130"/>
      <c r="E16" s="130">
        <v>6</v>
      </c>
      <c r="F16" s="130"/>
      <c r="G16" s="130">
        <v>9</v>
      </c>
      <c r="H16" s="130"/>
      <c r="I16" s="130"/>
      <c r="J16" s="130"/>
      <c r="K16" s="130">
        <v>20</v>
      </c>
      <c r="L16" s="131">
        <v>346</v>
      </c>
      <c r="M16" s="75">
        <v>470</v>
      </c>
      <c r="N16" s="130">
        <v>64</v>
      </c>
      <c r="O16" s="130">
        <v>406</v>
      </c>
      <c r="P16" s="132"/>
      <c r="Q16" s="129"/>
      <c r="R16" s="130"/>
      <c r="S16" s="130"/>
      <c r="T16" s="130"/>
      <c r="U16" s="130"/>
      <c r="V16" s="130">
        <v>0</v>
      </c>
      <c r="W16" s="130">
        <v>0</v>
      </c>
      <c r="X16" s="132">
        <v>0</v>
      </c>
      <c r="Y16" s="133"/>
      <c r="Z16" s="129">
        <v>45</v>
      </c>
      <c r="AA16" s="73">
        <f t="shared" si="0"/>
        <v>0.13005780346820808</v>
      </c>
      <c r="AB16" s="130">
        <v>8</v>
      </c>
      <c r="AC16" s="74"/>
      <c r="AD16" s="130"/>
      <c r="AE16" s="130">
        <v>8</v>
      </c>
      <c r="AF16" s="134">
        <f t="shared" si="1"/>
        <v>2.312138728323699</v>
      </c>
      <c r="AG16" s="130"/>
      <c r="AH16" s="132">
        <v>800</v>
      </c>
      <c r="AI16" s="135">
        <v>1</v>
      </c>
      <c r="AJ16" s="130"/>
      <c r="AK16" s="136"/>
      <c r="AL16" s="130"/>
      <c r="AM16" s="137"/>
      <c r="AN16" s="76">
        <v>11</v>
      </c>
      <c r="AO16" s="130"/>
      <c r="AP16" s="130"/>
      <c r="AQ16" s="130"/>
      <c r="AR16" s="130">
        <v>8</v>
      </c>
      <c r="AS16" s="130">
        <v>3</v>
      </c>
      <c r="AT16" s="130"/>
      <c r="AU16" s="130"/>
      <c r="AV16" s="130"/>
      <c r="AW16" s="132"/>
      <c r="AX16" s="129">
        <v>4</v>
      </c>
      <c r="AY16" s="130"/>
      <c r="AZ16" s="132"/>
      <c r="BB16" s="259"/>
      <c r="BC16" s="259"/>
      <c r="BD16" s="259"/>
      <c r="BE16" s="259"/>
    </row>
    <row r="17" spans="1:57" s="258" customFormat="1" ht="19.5" customHeight="1">
      <c r="A17" s="72" t="s">
        <v>50</v>
      </c>
      <c r="B17" s="129">
        <v>202</v>
      </c>
      <c r="C17" s="130">
        <v>39</v>
      </c>
      <c r="D17" s="130"/>
      <c r="E17" s="130">
        <v>24</v>
      </c>
      <c r="F17" s="130"/>
      <c r="G17" s="130">
        <v>35</v>
      </c>
      <c r="H17" s="130"/>
      <c r="I17" s="130"/>
      <c r="J17" s="130">
        <v>3</v>
      </c>
      <c r="K17" s="130">
        <v>23</v>
      </c>
      <c r="L17" s="131">
        <v>765</v>
      </c>
      <c r="M17" s="75">
        <v>921</v>
      </c>
      <c r="N17" s="130">
        <v>86</v>
      </c>
      <c r="O17" s="130">
        <v>835</v>
      </c>
      <c r="P17" s="132"/>
      <c r="Q17" s="129"/>
      <c r="R17" s="130"/>
      <c r="S17" s="130"/>
      <c r="T17" s="130"/>
      <c r="U17" s="130"/>
      <c r="V17" s="130">
        <v>0</v>
      </c>
      <c r="W17" s="130">
        <v>9</v>
      </c>
      <c r="X17" s="132">
        <v>38</v>
      </c>
      <c r="Y17" s="133"/>
      <c r="Z17" s="129">
        <v>1033</v>
      </c>
      <c r="AA17" s="73">
        <f t="shared" si="0"/>
        <v>1.350326797385621</v>
      </c>
      <c r="AB17" s="130">
        <v>11</v>
      </c>
      <c r="AC17" s="74">
        <f>AB17/W17</f>
        <v>1.2222222222222223</v>
      </c>
      <c r="AD17" s="130"/>
      <c r="AE17" s="130">
        <v>31</v>
      </c>
      <c r="AF17" s="134">
        <f t="shared" si="1"/>
        <v>4.052287581699346</v>
      </c>
      <c r="AG17" s="130"/>
      <c r="AH17" s="132">
        <v>3800</v>
      </c>
      <c r="AI17" s="135"/>
      <c r="AJ17" s="130"/>
      <c r="AK17" s="136">
        <v>2</v>
      </c>
      <c r="AL17" s="130"/>
      <c r="AM17" s="137"/>
      <c r="AN17" s="76">
        <v>21</v>
      </c>
      <c r="AO17" s="130">
        <v>3</v>
      </c>
      <c r="AP17" s="130"/>
      <c r="AQ17" s="130"/>
      <c r="AR17" s="130">
        <v>7</v>
      </c>
      <c r="AS17" s="130">
        <v>1</v>
      </c>
      <c r="AT17" s="130">
        <v>3</v>
      </c>
      <c r="AU17" s="130"/>
      <c r="AV17" s="130"/>
      <c r="AW17" s="132"/>
      <c r="AX17" s="129">
        <v>9</v>
      </c>
      <c r="AY17" s="130"/>
      <c r="AZ17" s="132">
        <v>9</v>
      </c>
      <c r="BB17" s="259"/>
      <c r="BC17" s="259"/>
      <c r="BD17" s="259"/>
      <c r="BE17" s="259"/>
    </row>
    <row r="18" spans="1:57" s="258" customFormat="1" ht="19.5" customHeight="1">
      <c r="A18" s="72" t="s">
        <v>51</v>
      </c>
      <c r="B18" s="129">
        <v>227</v>
      </c>
      <c r="C18" s="130">
        <v>63</v>
      </c>
      <c r="D18" s="130">
        <v>3</v>
      </c>
      <c r="E18" s="130">
        <v>14</v>
      </c>
      <c r="F18" s="130"/>
      <c r="G18" s="130">
        <v>82</v>
      </c>
      <c r="H18" s="130"/>
      <c r="I18" s="130"/>
      <c r="J18" s="130"/>
      <c r="K18" s="130">
        <v>16</v>
      </c>
      <c r="L18" s="131">
        <v>1788</v>
      </c>
      <c r="M18" s="75">
        <v>1982</v>
      </c>
      <c r="N18" s="130">
        <v>139</v>
      </c>
      <c r="O18" s="130">
        <v>1843</v>
      </c>
      <c r="P18" s="132"/>
      <c r="Q18" s="129"/>
      <c r="R18" s="130"/>
      <c r="S18" s="130"/>
      <c r="T18" s="130"/>
      <c r="U18" s="130"/>
      <c r="V18" s="130">
        <v>0</v>
      </c>
      <c r="W18" s="130">
        <v>19</v>
      </c>
      <c r="X18" s="132">
        <v>148</v>
      </c>
      <c r="Y18" s="133"/>
      <c r="Z18" s="129">
        <v>497</v>
      </c>
      <c r="AA18" s="73">
        <v>14</v>
      </c>
      <c r="AB18" s="130">
        <v>48</v>
      </c>
      <c r="AC18" s="74">
        <f>AB18/W18</f>
        <v>2.526315789473684</v>
      </c>
      <c r="AD18" s="130">
        <v>2</v>
      </c>
      <c r="AE18" s="130">
        <v>48</v>
      </c>
      <c r="AF18" s="134">
        <f t="shared" si="1"/>
        <v>2.684563758389262</v>
      </c>
      <c r="AG18" s="130"/>
      <c r="AH18" s="132">
        <v>14700</v>
      </c>
      <c r="AI18" s="135">
        <v>3</v>
      </c>
      <c r="AJ18" s="130">
        <v>1</v>
      </c>
      <c r="AK18" s="136"/>
      <c r="AL18" s="130"/>
      <c r="AM18" s="137">
        <v>1</v>
      </c>
      <c r="AN18" s="76">
        <v>30</v>
      </c>
      <c r="AO18" s="130"/>
      <c r="AP18" s="130"/>
      <c r="AQ18" s="130">
        <v>1</v>
      </c>
      <c r="AR18" s="130">
        <v>21</v>
      </c>
      <c r="AS18" s="130"/>
      <c r="AT18" s="130">
        <v>4</v>
      </c>
      <c r="AU18" s="130"/>
      <c r="AV18" s="130"/>
      <c r="AW18" s="132"/>
      <c r="AX18" s="129">
        <v>5</v>
      </c>
      <c r="AY18" s="130"/>
      <c r="AZ18" s="132">
        <v>82</v>
      </c>
      <c r="BB18" s="259"/>
      <c r="BC18" s="259"/>
      <c r="BD18" s="259"/>
      <c r="BE18" s="259"/>
    </row>
    <row r="19" spans="1:57" s="258" customFormat="1" ht="19.5" customHeight="1">
      <c r="A19" s="72" t="s">
        <v>52</v>
      </c>
      <c r="B19" s="129">
        <v>70</v>
      </c>
      <c r="C19" s="130">
        <v>9</v>
      </c>
      <c r="D19" s="130"/>
      <c r="E19" s="130">
        <v>4</v>
      </c>
      <c r="F19" s="130"/>
      <c r="G19" s="130">
        <v>36</v>
      </c>
      <c r="H19" s="130"/>
      <c r="I19" s="130"/>
      <c r="J19" s="130">
        <v>1</v>
      </c>
      <c r="K19" s="130">
        <v>9</v>
      </c>
      <c r="L19" s="131">
        <v>967</v>
      </c>
      <c r="M19" s="75">
        <v>1080</v>
      </c>
      <c r="N19" s="130">
        <v>109</v>
      </c>
      <c r="O19" s="130">
        <v>850</v>
      </c>
      <c r="P19" s="132"/>
      <c r="Q19" s="129"/>
      <c r="R19" s="130"/>
      <c r="S19" s="130"/>
      <c r="T19" s="130"/>
      <c r="U19" s="130"/>
      <c r="V19" s="130">
        <v>0</v>
      </c>
      <c r="W19" s="130">
        <v>7</v>
      </c>
      <c r="X19" s="132">
        <v>66</v>
      </c>
      <c r="Y19" s="133"/>
      <c r="Z19" s="129">
        <v>347</v>
      </c>
      <c r="AA19" s="73">
        <f>Z19/L19</f>
        <v>0.358841778697001</v>
      </c>
      <c r="AB19" s="130">
        <v>21</v>
      </c>
      <c r="AC19" s="74">
        <v>5</v>
      </c>
      <c r="AD19" s="130"/>
      <c r="AE19" s="130">
        <v>33</v>
      </c>
      <c r="AF19" s="134">
        <f t="shared" si="1"/>
        <v>3.4126163391933813</v>
      </c>
      <c r="AG19" s="130"/>
      <c r="AH19" s="132">
        <v>15200</v>
      </c>
      <c r="AI19" s="135"/>
      <c r="AJ19" s="130"/>
      <c r="AK19" s="136"/>
      <c r="AL19" s="130"/>
      <c r="AM19" s="137"/>
      <c r="AN19" s="76">
        <v>32</v>
      </c>
      <c r="AO19" s="130">
        <v>1</v>
      </c>
      <c r="AP19" s="130"/>
      <c r="AQ19" s="130"/>
      <c r="AR19" s="130">
        <v>30</v>
      </c>
      <c r="AS19" s="130"/>
      <c r="AT19" s="130">
        <v>3</v>
      </c>
      <c r="AU19" s="130"/>
      <c r="AV19" s="130"/>
      <c r="AW19" s="132"/>
      <c r="AX19" s="129">
        <v>5</v>
      </c>
      <c r="AY19" s="130"/>
      <c r="AZ19" s="132">
        <v>5</v>
      </c>
      <c r="BB19" s="259"/>
      <c r="BC19" s="259"/>
      <c r="BD19" s="259"/>
      <c r="BE19" s="259"/>
    </row>
    <row r="20" spans="1:57" s="258" customFormat="1" ht="19.5" customHeight="1">
      <c r="A20" s="72" t="s">
        <v>53</v>
      </c>
      <c r="B20" s="129">
        <v>100</v>
      </c>
      <c r="C20" s="130">
        <v>23</v>
      </c>
      <c r="D20" s="130"/>
      <c r="E20" s="130">
        <v>2</v>
      </c>
      <c r="F20" s="130"/>
      <c r="G20" s="130">
        <v>47</v>
      </c>
      <c r="H20" s="130"/>
      <c r="I20" s="130"/>
      <c r="J20" s="130">
        <v>2</v>
      </c>
      <c r="K20" s="130">
        <v>32</v>
      </c>
      <c r="L20" s="131">
        <v>1003</v>
      </c>
      <c r="M20" s="75">
        <v>1100</v>
      </c>
      <c r="N20" s="130">
        <v>92</v>
      </c>
      <c r="O20" s="130">
        <v>1008</v>
      </c>
      <c r="P20" s="132"/>
      <c r="Q20" s="129"/>
      <c r="R20" s="130"/>
      <c r="S20" s="130"/>
      <c r="T20" s="130"/>
      <c r="U20" s="130"/>
      <c r="V20" s="130">
        <v>0</v>
      </c>
      <c r="W20" s="130">
        <v>10</v>
      </c>
      <c r="X20" s="132">
        <v>25</v>
      </c>
      <c r="Y20" s="133"/>
      <c r="Z20" s="129">
        <v>113</v>
      </c>
      <c r="AA20" s="73">
        <f>Z20/L20</f>
        <v>0.11266201395812563</v>
      </c>
      <c r="AB20" s="130">
        <v>10</v>
      </c>
      <c r="AC20" s="74">
        <f>AB20/W20</f>
        <v>1</v>
      </c>
      <c r="AD20" s="130"/>
      <c r="AE20" s="130">
        <v>37</v>
      </c>
      <c r="AF20" s="134">
        <f t="shared" si="1"/>
        <v>3.688933200398804</v>
      </c>
      <c r="AG20" s="130"/>
      <c r="AH20" s="132">
        <v>300</v>
      </c>
      <c r="AI20" s="135">
        <v>2</v>
      </c>
      <c r="AJ20" s="130"/>
      <c r="AK20" s="136"/>
      <c r="AL20" s="130"/>
      <c r="AM20" s="137"/>
      <c r="AN20" s="76">
        <v>28</v>
      </c>
      <c r="AO20" s="130">
        <v>1</v>
      </c>
      <c r="AP20" s="130"/>
      <c r="AQ20" s="130"/>
      <c r="AR20" s="130">
        <v>24</v>
      </c>
      <c r="AS20" s="130"/>
      <c r="AT20" s="130">
        <v>2</v>
      </c>
      <c r="AU20" s="130"/>
      <c r="AV20" s="130"/>
      <c r="AW20" s="132"/>
      <c r="AX20" s="129">
        <v>2</v>
      </c>
      <c r="AY20" s="130"/>
      <c r="AZ20" s="132">
        <v>24</v>
      </c>
      <c r="BB20" s="259"/>
      <c r="BC20" s="259"/>
      <c r="BD20" s="259"/>
      <c r="BE20" s="259"/>
    </row>
    <row r="21" spans="1:57" s="258" customFormat="1" ht="19.5" customHeight="1">
      <c r="A21" s="72" t="s">
        <v>54</v>
      </c>
      <c r="B21" s="129">
        <v>54</v>
      </c>
      <c r="C21" s="130">
        <v>7</v>
      </c>
      <c r="D21" s="130"/>
      <c r="E21" s="130">
        <v>7</v>
      </c>
      <c r="F21" s="130"/>
      <c r="G21" s="130">
        <v>32</v>
      </c>
      <c r="H21" s="130"/>
      <c r="I21" s="130"/>
      <c r="J21" s="130">
        <v>12</v>
      </c>
      <c r="K21" s="130">
        <v>4</v>
      </c>
      <c r="L21" s="131">
        <v>1024</v>
      </c>
      <c r="M21" s="75">
        <v>1199</v>
      </c>
      <c r="N21" s="130">
        <v>70</v>
      </c>
      <c r="O21" s="130">
        <v>1130</v>
      </c>
      <c r="P21" s="132"/>
      <c r="Q21" s="129"/>
      <c r="R21" s="130"/>
      <c r="S21" s="130"/>
      <c r="T21" s="130"/>
      <c r="U21" s="130"/>
      <c r="V21" s="130">
        <v>0</v>
      </c>
      <c r="W21" s="130">
        <v>16</v>
      </c>
      <c r="X21" s="132">
        <v>79</v>
      </c>
      <c r="Y21" s="133">
        <v>6</v>
      </c>
      <c r="Z21" s="129">
        <v>320</v>
      </c>
      <c r="AA21" s="73">
        <v>3</v>
      </c>
      <c r="AB21" s="130">
        <v>14</v>
      </c>
      <c r="AC21" s="74">
        <v>108</v>
      </c>
      <c r="AD21" s="130"/>
      <c r="AE21" s="130">
        <v>8</v>
      </c>
      <c r="AF21" s="134">
        <f t="shared" si="1"/>
        <v>0.78125</v>
      </c>
      <c r="AG21" s="130"/>
      <c r="AH21" s="132">
        <v>800</v>
      </c>
      <c r="AI21" s="135">
        <v>2</v>
      </c>
      <c r="AJ21" s="130"/>
      <c r="AK21" s="136"/>
      <c r="AL21" s="130"/>
      <c r="AM21" s="137"/>
      <c r="AN21" s="76">
        <v>1</v>
      </c>
      <c r="AO21" s="130"/>
      <c r="AP21" s="130"/>
      <c r="AQ21" s="130"/>
      <c r="AR21" s="130">
        <v>1</v>
      </c>
      <c r="AS21" s="130"/>
      <c r="AT21" s="130"/>
      <c r="AU21" s="130"/>
      <c r="AV21" s="130"/>
      <c r="AW21" s="132"/>
      <c r="AX21" s="129"/>
      <c r="AY21" s="130"/>
      <c r="AZ21" s="132">
        <v>3</v>
      </c>
      <c r="BB21" s="259"/>
      <c r="BC21" s="259"/>
      <c r="BD21" s="259"/>
      <c r="BE21" s="259"/>
    </row>
    <row r="22" spans="1:57" s="258" customFormat="1" ht="19.5" customHeight="1">
      <c r="A22" s="72" t="s">
        <v>55</v>
      </c>
      <c r="B22" s="129">
        <v>44</v>
      </c>
      <c r="C22" s="130">
        <v>10</v>
      </c>
      <c r="D22" s="130">
        <v>0</v>
      </c>
      <c r="E22" s="130">
        <v>5</v>
      </c>
      <c r="F22" s="130"/>
      <c r="G22" s="130">
        <v>33</v>
      </c>
      <c r="H22" s="130"/>
      <c r="I22" s="130"/>
      <c r="J22" s="130"/>
      <c r="K22" s="130">
        <v>4</v>
      </c>
      <c r="L22" s="131">
        <v>504</v>
      </c>
      <c r="M22" s="75">
        <v>583</v>
      </c>
      <c r="N22" s="130">
        <v>34</v>
      </c>
      <c r="O22" s="130">
        <v>549</v>
      </c>
      <c r="P22" s="132"/>
      <c r="Q22" s="129"/>
      <c r="R22" s="130"/>
      <c r="S22" s="130"/>
      <c r="T22" s="130"/>
      <c r="U22" s="130"/>
      <c r="V22" s="130">
        <v>0</v>
      </c>
      <c r="W22" s="130">
        <v>13</v>
      </c>
      <c r="X22" s="132">
        <v>67</v>
      </c>
      <c r="Y22" s="133"/>
      <c r="Z22" s="129">
        <v>276</v>
      </c>
      <c r="AA22" s="73">
        <f>Z22/L22</f>
        <v>0.5476190476190477</v>
      </c>
      <c r="AB22" s="130">
        <v>33</v>
      </c>
      <c r="AC22" s="74">
        <f aca="true" t="shared" si="2" ref="AC22:AC28">AB22/W22</f>
        <v>2.5384615384615383</v>
      </c>
      <c r="AD22" s="130"/>
      <c r="AE22" s="130">
        <v>10</v>
      </c>
      <c r="AF22" s="134">
        <f t="shared" si="1"/>
        <v>1.984126984126984</v>
      </c>
      <c r="AG22" s="130"/>
      <c r="AH22" s="132">
        <v>2600</v>
      </c>
      <c r="AI22" s="135"/>
      <c r="AJ22" s="130"/>
      <c r="AK22" s="136"/>
      <c r="AL22" s="130"/>
      <c r="AM22" s="137"/>
      <c r="AN22" s="76">
        <v>8</v>
      </c>
      <c r="AO22" s="130"/>
      <c r="AP22" s="130"/>
      <c r="AQ22" s="130"/>
      <c r="AR22" s="130">
        <v>7</v>
      </c>
      <c r="AS22" s="130">
        <v>1</v>
      </c>
      <c r="AT22" s="130">
        <v>2</v>
      </c>
      <c r="AU22" s="130">
        <v>58</v>
      </c>
      <c r="AV22" s="130">
        <v>1</v>
      </c>
      <c r="AW22" s="132">
        <v>1</v>
      </c>
      <c r="AX22" s="129"/>
      <c r="AY22" s="130"/>
      <c r="AZ22" s="132">
        <v>22</v>
      </c>
      <c r="BB22" s="259"/>
      <c r="BC22" s="259"/>
      <c r="BD22" s="259"/>
      <c r="BE22" s="259"/>
    </row>
    <row r="23" spans="1:57" s="258" customFormat="1" ht="19.5" customHeight="1">
      <c r="A23" s="72" t="s">
        <v>78</v>
      </c>
      <c r="B23" s="129">
        <v>23</v>
      </c>
      <c r="C23" s="130">
        <v>6</v>
      </c>
      <c r="D23" s="130">
        <v>2</v>
      </c>
      <c r="E23" s="130">
        <v>7</v>
      </c>
      <c r="F23" s="130"/>
      <c r="G23" s="130">
        <v>52</v>
      </c>
      <c r="H23" s="130"/>
      <c r="I23" s="130">
        <v>1</v>
      </c>
      <c r="J23" s="130"/>
      <c r="K23" s="130">
        <v>6</v>
      </c>
      <c r="L23" s="131">
        <v>1173</v>
      </c>
      <c r="M23" s="75">
        <v>1360</v>
      </c>
      <c r="N23" s="130">
        <v>57</v>
      </c>
      <c r="O23" s="130">
        <v>1208</v>
      </c>
      <c r="P23" s="132"/>
      <c r="Q23" s="129"/>
      <c r="R23" s="130"/>
      <c r="S23" s="130"/>
      <c r="T23" s="130"/>
      <c r="U23" s="130"/>
      <c r="V23" s="130">
        <v>0</v>
      </c>
      <c r="W23" s="130">
        <v>8</v>
      </c>
      <c r="X23" s="132">
        <v>40</v>
      </c>
      <c r="Y23" s="133"/>
      <c r="Z23" s="129">
        <v>307</v>
      </c>
      <c r="AA23" s="73">
        <f>Z23/L23</f>
        <v>0.2617220801364024</v>
      </c>
      <c r="AB23" s="130">
        <v>12</v>
      </c>
      <c r="AC23" s="74">
        <f t="shared" si="2"/>
        <v>1.5</v>
      </c>
      <c r="AD23" s="130">
        <v>1</v>
      </c>
      <c r="AE23" s="130">
        <v>33</v>
      </c>
      <c r="AF23" s="134">
        <f t="shared" si="1"/>
        <v>2.813299232736573</v>
      </c>
      <c r="AG23" s="130"/>
      <c r="AH23" s="132">
        <v>3800</v>
      </c>
      <c r="AI23" s="135"/>
      <c r="AJ23" s="130">
        <v>0</v>
      </c>
      <c r="AK23" s="136">
        <v>0</v>
      </c>
      <c r="AL23" s="130">
        <v>0</v>
      </c>
      <c r="AM23" s="137">
        <v>1</v>
      </c>
      <c r="AN23" s="76">
        <v>10</v>
      </c>
      <c r="AO23" s="130">
        <v>1</v>
      </c>
      <c r="AP23" s="130"/>
      <c r="AQ23" s="130"/>
      <c r="AR23" s="130">
        <v>10</v>
      </c>
      <c r="AS23" s="130"/>
      <c r="AT23" s="130">
        <v>4</v>
      </c>
      <c r="AU23" s="130">
        <v>66</v>
      </c>
      <c r="AV23" s="130"/>
      <c r="AW23" s="132"/>
      <c r="AX23" s="129"/>
      <c r="AY23" s="130">
        <v>1</v>
      </c>
      <c r="AZ23" s="132">
        <v>7</v>
      </c>
      <c r="BB23" s="259"/>
      <c r="BC23" s="259"/>
      <c r="BD23" s="259"/>
      <c r="BE23" s="259"/>
    </row>
    <row r="24" spans="1:57" s="258" customFormat="1" ht="19.5" customHeight="1">
      <c r="A24" s="72" t="s">
        <v>80</v>
      </c>
      <c r="B24" s="129">
        <v>95</v>
      </c>
      <c r="C24" s="130">
        <v>26</v>
      </c>
      <c r="D24" s="130"/>
      <c r="E24" s="130">
        <v>11</v>
      </c>
      <c r="F24" s="130"/>
      <c r="G24" s="130">
        <v>56</v>
      </c>
      <c r="H24" s="130"/>
      <c r="I24" s="130"/>
      <c r="J24" s="130">
        <v>2</v>
      </c>
      <c r="K24" s="130">
        <v>20</v>
      </c>
      <c r="L24" s="131">
        <v>802</v>
      </c>
      <c r="M24" s="75">
        <v>913</v>
      </c>
      <c r="N24" s="130">
        <v>49</v>
      </c>
      <c r="O24" s="130">
        <v>864</v>
      </c>
      <c r="P24" s="132"/>
      <c r="Q24" s="129"/>
      <c r="R24" s="130"/>
      <c r="S24" s="130"/>
      <c r="T24" s="130"/>
      <c r="U24" s="130"/>
      <c r="V24" s="130">
        <v>0</v>
      </c>
      <c r="W24" s="130">
        <v>22</v>
      </c>
      <c r="X24" s="132">
        <v>115</v>
      </c>
      <c r="Y24" s="133"/>
      <c r="Z24" s="129">
        <v>633</v>
      </c>
      <c r="AA24" s="73">
        <f>Z24/L24</f>
        <v>0.7892768079800498</v>
      </c>
      <c r="AB24" s="73">
        <v>66</v>
      </c>
      <c r="AC24" s="74">
        <f t="shared" si="2"/>
        <v>3</v>
      </c>
      <c r="AD24" s="130"/>
      <c r="AE24" s="130">
        <v>39</v>
      </c>
      <c r="AF24" s="134">
        <f t="shared" si="1"/>
        <v>4.86284289276808</v>
      </c>
      <c r="AG24" s="130"/>
      <c r="AH24" s="132">
        <v>4250</v>
      </c>
      <c r="AI24" s="135"/>
      <c r="AJ24" s="130"/>
      <c r="AK24" s="136"/>
      <c r="AL24" s="130"/>
      <c r="AM24" s="137"/>
      <c r="AN24" s="76">
        <v>25</v>
      </c>
      <c r="AO24" s="130"/>
      <c r="AP24" s="130"/>
      <c r="AQ24" s="130"/>
      <c r="AR24" s="130">
        <v>2</v>
      </c>
      <c r="AS24" s="130">
        <v>5</v>
      </c>
      <c r="AT24" s="130"/>
      <c r="AU24" s="130"/>
      <c r="AV24" s="130"/>
      <c r="AW24" s="132">
        <v>1</v>
      </c>
      <c r="AX24" s="129"/>
      <c r="AY24" s="130"/>
      <c r="AZ24" s="132">
        <v>69</v>
      </c>
      <c r="BB24" s="259"/>
      <c r="BC24" s="259"/>
      <c r="BD24" s="259"/>
      <c r="BE24" s="259"/>
    </row>
    <row r="25" spans="1:57" s="256" customFormat="1" ht="19.5" customHeight="1">
      <c r="A25" s="72" t="s">
        <v>56</v>
      </c>
      <c r="B25" s="161">
        <v>93</v>
      </c>
      <c r="C25" s="162">
        <v>21</v>
      </c>
      <c r="D25" s="162">
        <v>2</v>
      </c>
      <c r="E25" s="162">
        <v>19</v>
      </c>
      <c r="F25" s="162"/>
      <c r="G25" s="162">
        <v>66</v>
      </c>
      <c r="H25" s="162"/>
      <c r="I25" s="162"/>
      <c r="J25" s="162">
        <v>3</v>
      </c>
      <c r="K25" s="162">
        <v>1</v>
      </c>
      <c r="L25" s="163">
        <v>1006</v>
      </c>
      <c r="M25" s="75">
        <v>1094</v>
      </c>
      <c r="N25" s="162">
        <v>130</v>
      </c>
      <c r="O25" s="162">
        <v>876</v>
      </c>
      <c r="P25" s="164"/>
      <c r="Q25" s="161"/>
      <c r="R25" s="162"/>
      <c r="S25" s="162"/>
      <c r="T25" s="162"/>
      <c r="U25" s="162"/>
      <c r="V25" s="162">
        <v>0</v>
      </c>
      <c r="W25" s="162">
        <v>12</v>
      </c>
      <c r="X25" s="164">
        <v>53</v>
      </c>
      <c r="Y25" s="165"/>
      <c r="Z25" s="161">
        <v>2990</v>
      </c>
      <c r="AA25" s="73">
        <f>Z25/L25</f>
        <v>2.9721669980119283</v>
      </c>
      <c r="AB25" s="162">
        <v>34</v>
      </c>
      <c r="AC25" s="74">
        <f t="shared" si="2"/>
        <v>2.8333333333333335</v>
      </c>
      <c r="AD25" s="162"/>
      <c r="AE25" s="162">
        <v>22</v>
      </c>
      <c r="AF25" s="166">
        <f t="shared" si="1"/>
        <v>2.1868787276341948</v>
      </c>
      <c r="AG25" s="162"/>
      <c r="AH25" s="164">
        <v>8100</v>
      </c>
      <c r="AI25" s="167"/>
      <c r="AJ25" s="162"/>
      <c r="AK25" s="168"/>
      <c r="AL25" s="162"/>
      <c r="AM25" s="169"/>
      <c r="AN25" s="76">
        <v>13</v>
      </c>
      <c r="AO25" s="162"/>
      <c r="AP25" s="162"/>
      <c r="AQ25" s="162"/>
      <c r="AR25" s="162">
        <v>13</v>
      </c>
      <c r="AS25" s="162"/>
      <c r="AT25" s="162"/>
      <c r="AU25" s="162">
        <v>5</v>
      </c>
      <c r="AV25" s="162">
        <v>2</v>
      </c>
      <c r="AW25" s="164"/>
      <c r="AX25" s="161"/>
      <c r="AY25" s="162">
        <v>4</v>
      </c>
      <c r="AZ25" s="164">
        <v>5</v>
      </c>
      <c r="BB25" s="257"/>
      <c r="BC25" s="257"/>
      <c r="BD25" s="257"/>
      <c r="BE25" s="257"/>
    </row>
    <row r="26" spans="1:57" s="258" customFormat="1" ht="19.5" customHeight="1">
      <c r="A26" s="72" t="s">
        <v>57</v>
      </c>
      <c r="B26" s="129">
        <v>77</v>
      </c>
      <c r="C26" s="130">
        <v>18</v>
      </c>
      <c r="D26" s="130">
        <v>3</v>
      </c>
      <c r="E26" s="130">
        <v>17</v>
      </c>
      <c r="F26" s="130"/>
      <c r="G26" s="130">
        <v>26</v>
      </c>
      <c r="H26" s="130"/>
      <c r="I26" s="130"/>
      <c r="J26" s="130">
        <v>9</v>
      </c>
      <c r="K26" s="130">
        <v>3</v>
      </c>
      <c r="L26" s="131">
        <v>501</v>
      </c>
      <c r="M26" s="75">
        <v>560</v>
      </c>
      <c r="N26" s="130">
        <v>61</v>
      </c>
      <c r="O26" s="130">
        <v>500</v>
      </c>
      <c r="P26" s="132"/>
      <c r="Q26" s="129"/>
      <c r="R26" s="130"/>
      <c r="S26" s="130"/>
      <c r="T26" s="130"/>
      <c r="U26" s="130"/>
      <c r="V26" s="130">
        <v>0</v>
      </c>
      <c r="W26" s="130">
        <v>5</v>
      </c>
      <c r="X26" s="132">
        <v>16</v>
      </c>
      <c r="Y26" s="133"/>
      <c r="Z26" s="129">
        <v>494</v>
      </c>
      <c r="AA26" s="73">
        <f>Z26/L26</f>
        <v>0.9860279441117764</v>
      </c>
      <c r="AB26" s="130">
        <v>15</v>
      </c>
      <c r="AC26" s="74">
        <f t="shared" si="2"/>
        <v>3</v>
      </c>
      <c r="AD26" s="130"/>
      <c r="AE26" s="130">
        <v>42</v>
      </c>
      <c r="AF26" s="134">
        <f t="shared" si="1"/>
        <v>8.383233532934131</v>
      </c>
      <c r="AG26" s="130"/>
      <c r="AH26" s="132">
        <v>9300</v>
      </c>
      <c r="AI26" s="135">
        <v>1</v>
      </c>
      <c r="AJ26" s="130"/>
      <c r="AK26" s="136"/>
      <c r="AL26" s="130"/>
      <c r="AM26" s="137"/>
      <c r="AN26" s="76">
        <v>2</v>
      </c>
      <c r="AO26" s="130"/>
      <c r="AP26" s="130"/>
      <c r="AQ26" s="130"/>
      <c r="AR26" s="130">
        <v>1</v>
      </c>
      <c r="AS26" s="130"/>
      <c r="AT26" s="130"/>
      <c r="AU26" s="130"/>
      <c r="AV26" s="130"/>
      <c r="AW26" s="132"/>
      <c r="AX26" s="129">
        <v>3</v>
      </c>
      <c r="AY26" s="130"/>
      <c r="AZ26" s="132">
        <v>3</v>
      </c>
      <c r="BB26" s="259"/>
      <c r="BC26" s="259"/>
      <c r="BD26" s="259"/>
      <c r="BE26" s="259"/>
    </row>
    <row r="27" spans="1:57" s="258" customFormat="1" ht="19.5" customHeight="1">
      <c r="A27" s="72" t="s">
        <v>58</v>
      </c>
      <c r="B27" s="129">
        <v>68</v>
      </c>
      <c r="C27" s="130">
        <v>15</v>
      </c>
      <c r="D27" s="130"/>
      <c r="E27" s="130">
        <v>15</v>
      </c>
      <c r="F27" s="130"/>
      <c r="G27" s="130">
        <v>32</v>
      </c>
      <c r="H27" s="130"/>
      <c r="I27" s="130"/>
      <c r="J27" s="130">
        <v>8</v>
      </c>
      <c r="K27" s="130">
        <v>11</v>
      </c>
      <c r="L27" s="131">
        <v>975</v>
      </c>
      <c r="M27" s="75">
        <v>1086</v>
      </c>
      <c r="N27" s="130">
        <v>49</v>
      </c>
      <c r="O27" s="130">
        <v>830</v>
      </c>
      <c r="P27" s="132"/>
      <c r="Q27" s="129"/>
      <c r="R27" s="130"/>
      <c r="S27" s="130"/>
      <c r="T27" s="130"/>
      <c r="U27" s="130"/>
      <c r="V27" s="130"/>
      <c r="W27" s="130">
        <v>6</v>
      </c>
      <c r="X27" s="132">
        <v>30</v>
      </c>
      <c r="Y27" s="133"/>
      <c r="Z27" s="129">
        <v>796</v>
      </c>
      <c r="AA27" s="73" t="b">
        <f>AB28=Y26</f>
        <v>0</v>
      </c>
      <c r="AB27" s="130">
        <v>11</v>
      </c>
      <c r="AC27" s="74">
        <f t="shared" si="2"/>
        <v>1.8333333333333333</v>
      </c>
      <c r="AD27" s="130">
        <v>5</v>
      </c>
      <c r="AE27" s="130">
        <v>25</v>
      </c>
      <c r="AF27" s="134">
        <f t="shared" si="1"/>
        <v>2.564102564102564</v>
      </c>
      <c r="AG27" s="130">
        <v>5</v>
      </c>
      <c r="AH27" s="132">
        <v>4600</v>
      </c>
      <c r="AI27" s="135">
        <v>1</v>
      </c>
      <c r="AJ27" s="130"/>
      <c r="AK27" s="136">
        <v>1</v>
      </c>
      <c r="AL27" s="130"/>
      <c r="AM27" s="137"/>
      <c r="AN27" s="76">
        <v>8</v>
      </c>
      <c r="AO27" s="130"/>
      <c r="AP27" s="130">
        <v>1</v>
      </c>
      <c r="AQ27" s="130"/>
      <c r="AR27" s="130">
        <v>7</v>
      </c>
      <c r="AS27" s="130"/>
      <c r="AT27" s="130"/>
      <c r="AU27" s="130"/>
      <c r="AV27" s="130">
        <v>1</v>
      </c>
      <c r="AW27" s="132"/>
      <c r="AX27" s="129">
        <v>4</v>
      </c>
      <c r="AY27" s="130"/>
      <c r="AZ27" s="132">
        <v>16</v>
      </c>
      <c r="BB27" s="259"/>
      <c r="BC27" s="259"/>
      <c r="BD27" s="259"/>
      <c r="BE27" s="259"/>
    </row>
    <row r="28" spans="1:57" s="256" customFormat="1" ht="18.75" customHeight="1">
      <c r="A28" s="72" t="s">
        <v>59</v>
      </c>
      <c r="B28" s="161">
        <v>33</v>
      </c>
      <c r="C28" s="162">
        <v>7</v>
      </c>
      <c r="D28" s="162"/>
      <c r="E28" s="162">
        <v>5</v>
      </c>
      <c r="F28" s="162"/>
      <c r="G28" s="162">
        <v>17</v>
      </c>
      <c r="H28" s="162"/>
      <c r="I28" s="162"/>
      <c r="J28" s="162"/>
      <c r="K28" s="162">
        <v>11</v>
      </c>
      <c r="L28" s="163">
        <v>237</v>
      </c>
      <c r="M28" s="75">
        <v>265</v>
      </c>
      <c r="N28" s="162">
        <v>37</v>
      </c>
      <c r="O28" s="162">
        <v>228</v>
      </c>
      <c r="P28" s="164"/>
      <c r="Q28" s="161"/>
      <c r="R28" s="162"/>
      <c r="S28" s="162"/>
      <c r="T28" s="162"/>
      <c r="U28" s="162"/>
      <c r="V28" s="162">
        <v>0</v>
      </c>
      <c r="W28" s="162">
        <v>2</v>
      </c>
      <c r="X28" s="164">
        <v>13</v>
      </c>
      <c r="Y28" s="165"/>
      <c r="Z28" s="161">
        <v>160</v>
      </c>
      <c r="AA28" s="73">
        <f aca="true" t="shared" si="3" ref="AA28:AA49">Z28/L28</f>
        <v>0.6751054852320675</v>
      </c>
      <c r="AB28" s="162">
        <v>16</v>
      </c>
      <c r="AC28" s="74">
        <f t="shared" si="2"/>
        <v>8</v>
      </c>
      <c r="AD28" s="162"/>
      <c r="AE28" s="162">
        <v>10</v>
      </c>
      <c r="AF28" s="166">
        <f t="shared" si="1"/>
        <v>4.219409282700422</v>
      </c>
      <c r="AG28" s="162"/>
      <c r="AH28" s="164"/>
      <c r="AI28" s="167"/>
      <c r="AJ28" s="162"/>
      <c r="AK28" s="168"/>
      <c r="AL28" s="162"/>
      <c r="AM28" s="169"/>
      <c r="AN28" s="76">
        <v>4</v>
      </c>
      <c r="AO28" s="162"/>
      <c r="AP28" s="162"/>
      <c r="AQ28" s="162"/>
      <c r="AR28" s="162"/>
      <c r="AS28" s="162">
        <v>4</v>
      </c>
      <c r="AT28" s="162"/>
      <c r="AU28" s="162">
        <v>89</v>
      </c>
      <c r="AV28" s="162"/>
      <c r="AW28" s="164"/>
      <c r="AX28" s="161"/>
      <c r="AY28" s="162"/>
      <c r="AZ28" s="164">
        <v>1</v>
      </c>
      <c r="BB28" s="257"/>
      <c r="BC28" s="257"/>
      <c r="BD28" s="257"/>
      <c r="BE28" s="257"/>
    </row>
    <row r="29" spans="1:57" s="258" customFormat="1" ht="19.5" customHeight="1">
      <c r="A29" s="72" t="s">
        <v>60</v>
      </c>
      <c r="B29" s="161">
        <v>94</v>
      </c>
      <c r="C29" s="162">
        <v>28</v>
      </c>
      <c r="D29" s="162"/>
      <c r="E29" s="162">
        <v>7</v>
      </c>
      <c r="F29" s="162"/>
      <c r="G29" s="162">
        <v>45</v>
      </c>
      <c r="H29" s="162"/>
      <c r="I29" s="162"/>
      <c r="J29" s="162">
        <v>6</v>
      </c>
      <c r="K29" s="162">
        <v>8</v>
      </c>
      <c r="L29" s="163">
        <v>734</v>
      </c>
      <c r="M29" s="75">
        <v>833</v>
      </c>
      <c r="N29" s="162">
        <v>54</v>
      </c>
      <c r="O29" s="162">
        <v>779</v>
      </c>
      <c r="P29" s="164"/>
      <c r="Q29" s="161"/>
      <c r="R29" s="162"/>
      <c r="S29" s="162"/>
      <c r="T29" s="162"/>
      <c r="U29" s="162"/>
      <c r="V29" s="162">
        <v>0</v>
      </c>
      <c r="W29" s="162">
        <v>11</v>
      </c>
      <c r="X29" s="164">
        <v>80</v>
      </c>
      <c r="Y29" s="165"/>
      <c r="Z29" s="161">
        <v>765</v>
      </c>
      <c r="AA29" s="73">
        <f t="shared" si="3"/>
        <v>1.042234332425068</v>
      </c>
      <c r="AB29" s="162">
        <v>33</v>
      </c>
      <c r="AC29" s="74">
        <v>78</v>
      </c>
      <c r="AD29" s="162"/>
      <c r="AE29" s="162">
        <v>16</v>
      </c>
      <c r="AF29" s="166">
        <f t="shared" si="1"/>
        <v>2.17983651226158</v>
      </c>
      <c r="AG29" s="162"/>
      <c r="AH29" s="164">
        <v>2900</v>
      </c>
      <c r="AI29" s="167">
        <v>16</v>
      </c>
      <c r="AJ29" s="162"/>
      <c r="AK29" s="168"/>
      <c r="AL29" s="162"/>
      <c r="AM29" s="169"/>
      <c r="AN29" s="76">
        <v>16</v>
      </c>
      <c r="AO29" s="162"/>
      <c r="AP29" s="162"/>
      <c r="AQ29" s="162"/>
      <c r="AR29" s="162">
        <v>15</v>
      </c>
      <c r="AS29" s="162">
        <v>1</v>
      </c>
      <c r="AT29" s="162">
        <v>1</v>
      </c>
      <c r="AU29" s="162"/>
      <c r="AV29" s="162"/>
      <c r="AW29" s="164"/>
      <c r="AX29" s="161">
        <v>2</v>
      </c>
      <c r="AY29" s="162"/>
      <c r="AZ29" s="164">
        <v>4</v>
      </c>
      <c r="BB29" s="259"/>
      <c r="BC29" s="259"/>
      <c r="BD29" s="259"/>
      <c r="BE29" s="259"/>
    </row>
    <row r="30" spans="1:57" s="258" customFormat="1" ht="19.5" customHeight="1">
      <c r="A30" s="72" t="s">
        <v>61</v>
      </c>
      <c r="B30" s="129">
        <v>150</v>
      </c>
      <c r="C30" s="130">
        <v>27</v>
      </c>
      <c r="D30" s="130">
        <v>1</v>
      </c>
      <c r="E30" s="130">
        <v>2</v>
      </c>
      <c r="F30" s="130"/>
      <c r="G30" s="130">
        <v>86</v>
      </c>
      <c r="H30" s="130"/>
      <c r="I30" s="130">
        <v>1</v>
      </c>
      <c r="J30" s="130">
        <v>15</v>
      </c>
      <c r="K30" s="130">
        <v>11</v>
      </c>
      <c r="L30" s="131">
        <v>962</v>
      </c>
      <c r="M30" s="75">
        <v>1110</v>
      </c>
      <c r="N30" s="130">
        <v>86</v>
      </c>
      <c r="O30" s="130">
        <v>1196</v>
      </c>
      <c r="P30" s="132"/>
      <c r="Q30" s="129"/>
      <c r="R30" s="130"/>
      <c r="S30" s="130"/>
      <c r="T30" s="130"/>
      <c r="U30" s="130"/>
      <c r="V30" s="130">
        <v>0</v>
      </c>
      <c r="W30" s="130">
        <v>4</v>
      </c>
      <c r="X30" s="132">
        <v>27</v>
      </c>
      <c r="Y30" s="133"/>
      <c r="Z30" s="129">
        <v>493</v>
      </c>
      <c r="AA30" s="73">
        <f t="shared" si="3"/>
        <v>0.5124740124740125</v>
      </c>
      <c r="AB30" s="130">
        <v>12</v>
      </c>
      <c r="AC30" s="74">
        <f aca="true" t="shared" si="4" ref="AC30:AC49">AB30/W30</f>
        <v>3</v>
      </c>
      <c r="AD30" s="130"/>
      <c r="AE30" s="130">
        <v>35</v>
      </c>
      <c r="AF30" s="134">
        <f t="shared" si="1"/>
        <v>3.6382536382536386</v>
      </c>
      <c r="AG30" s="130"/>
      <c r="AH30" s="132">
        <v>9300</v>
      </c>
      <c r="AI30" s="135">
        <v>1</v>
      </c>
      <c r="AJ30" s="130"/>
      <c r="AK30" s="136"/>
      <c r="AL30" s="130"/>
      <c r="AM30" s="137"/>
      <c r="AN30" s="76">
        <v>15</v>
      </c>
      <c r="AO30" s="130"/>
      <c r="AP30" s="130"/>
      <c r="AQ30" s="130"/>
      <c r="AR30" s="130">
        <v>13</v>
      </c>
      <c r="AS30" s="130"/>
      <c r="AT30" s="130">
        <v>1</v>
      </c>
      <c r="AU30" s="130"/>
      <c r="AV30" s="130"/>
      <c r="AW30" s="132"/>
      <c r="AX30" s="129">
        <v>1</v>
      </c>
      <c r="AY30" s="130"/>
      <c r="AZ30" s="132">
        <v>14</v>
      </c>
      <c r="BB30" s="259"/>
      <c r="BC30" s="259"/>
      <c r="BD30" s="259"/>
      <c r="BE30" s="259"/>
    </row>
    <row r="31" spans="1:57" s="258" customFormat="1" ht="19.5" customHeight="1">
      <c r="A31" s="72" t="s">
        <v>62</v>
      </c>
      <c r="B31" s="129">
        <v>83</v>
      </c>
      <c r="C31" s="130">
        <v>14</v>
      </c>
      <c r="D31" s="130"/>
      <c r="E31" s="130">
        <v>14</v>
      </c>
      <c r="F31" s="130"/>
      <c r="G31" s="130">
        <v>63</v>
      </c>
      <c r="H31" s="130"/>
      <c r="I31" s="130"/>
      <c r="J31" s="130">
        <v>4</v>
      </c>
      <c r="K31" s="130">
        <v>3</v>
      </c>
      <c r="L31" s="131">
        <v>982</v>
      </c>
      <c r="M31" s="75">
        <v>1104</v>
      </c>
      <c r="N31" s="130">
        <v>66</v>
      </c>
      <c r="O31" s="130">
        <v>1038</v>
      </c>
      <c r="P31" s="132"/>
      <c r="Q31" s="129"/>
      <c r="R31" s="130"/>
      <c r="S31" s="130"/>
      <c r="T31" s="130"/>
      <c r="U31" s="130"/>
      <c r="V31" s="130">
        <v>0</v>
      </c>
      <c r="W31" s="130">
        <v>8</v>
      </c>
      <c r="X31" s="132">
        <v>34</v>
      </c>
      <c r="Y31" s="133"/>
      <c r="Z31" s="129">
        <v>164</v>
      </c>
      <c r="AA31" s="73">
        <f t="shared" si="3"/>
        <v>0.1670061099796334</v>
      </c>
      <c r="AB31" s="130">
        <v>11</v>
      </c>
      <c r="AC31" s="74">
        <f t="shared" si="4"/>
        <v>1.375</v>
      </c>
      <c r="AD31" s="130"/>
      <c r="AE31" s="130">
        <v>7</v>
      </c>
      <c r="AF31" s="134">
        <f t="shared" si="1"/>
        <v>0.7128309572301426</v>
      </c>
      <c r="AG31" s="130"/>
      <c r="AH31" s="132">
        <v>3000</v>
      </c>
      <c r="AI31" s="135">
        <v>6</v>
      </c>
      <c r="AJ31" s="130"/>
      <c r="AK31" s="136"/>
      <c r="AL31" s="130"/>
      <c r="AM31" s="137"/>
      <c r="AN31" s="76">
        <v>6</v>
      </c>
      <c r="AO31" s="130"/>
      <c r="AP31" s="130"/>
      <c r="AQ31" s="130"/>
      <c r="AR31" s="130">
        <v>6</v>
      </c>
      <c r="AS31" s="130"/>
      <c r="AT31" s="130"/>
      <c r="AU31" s="130"/>
      <c r="AV31" s="130"/>
      <c r="AW31" s="132"/>
      <c r="AX31" s="129"/>
      <c r="AY31" s="130"/>
      <c r="AZ31" s="132">
        <v>29</v>
      </c>
      <c r="BB31" s="259"/>
      <c r="BC31" s="259"/>
      <c r="BD31" s="259"/>
      <c r="BE31" s="259"/>
    </row>
    <row r="32" spans="1:57" s="258" customFormat="1" ht="19.5" customHeight="1">
      <c r="A32" s="72" t="s">
        <v>63</v>
      </c>
      <c r="B32" s="129">
        <v>38</v>
      </c>
      <c r="C32" s="130">
        <v>2</v>
      </c>
      <c r="D32" s="130"/>
      <c r="E32" s="130">
        <v>2</v>
      </c>
      <c r="F32" s="130"/>
      <c r="G32" s="130">
        <v>29</v>
      </c>
      <c r="H32" s="130"/>
      <c r="I32" s="130"/>
      <c r="J32" s="130"/>
      <c r="K32" s="130">
        <v>4</v>
      </c>
      <c r="L32" s="131">
        <v>655</v>
      </c>
      <c r="M32" s="75">
        <v>720</v>
      </c>
      <c r="N32" s="130">
        <v>24</v>
      </c>
      <c r="O32" s="130">
        <v>642</v>
      </c>
      <c r="P32" s="132"/>
      <c r="Q32" s="129"/>
      <c r="R32" s="130"/>
      <c r="S32" s="130"/>
      <c r="T32" s="130"/>
      <c r="U32" s="130"/>
      <c r="V32" s="130">
        <v>0</v>
      </c>
      <c r="W32" s="130">
        <v>6</v>
      </c>
      <c r="X32" s="132">
        <v>88</v>
      </c>
      <c r="Y32" s="133"/>
      <c r="Z32" s="129">
        <v>190</v>
      </c>
      <c r="AA32" s="73">
        <f t="shared" si="3"/>
        <v>0.2900763358778626</v>
      </c>
      <c r="AB32" s="130">
        <v>6</v>
      </c>
      <c r="AC32" s="74">
        <f t="shared" si="4"/>
        <v>1</v>
      </c>
      <c r="AD32" s="130"/>
      <c r="AE32" s="130">
        <v>4</v>
      </c>
      <c r="AF32" s="134">
        <f t="shared" si="1"/>
        <v>0.6106870229007634</v>
      </c>
      <c r="AG32" s="130"/>
      <c r="AH32" s="132">
        <v>400</v>
      </c>
      <c r="AI32" s="135">
        <v>1</v>
      </c>
      <c r="AJ32" s="130">
        <v>1</v>
      </c>
      <c r="AK32" s="136"/>
      <c r="AL32" s="130"/>
      <c r="AM32" s="137"/>
      <c r="AN32" s="76"/>
      <c r="AO32" s="130"/>
      <c r="AP32" s="130"/>
      <c r="AQ32" s="130"/>
      <c r="AR32" s="130"/>
      <c r="AS32" s="130"/>
      <c r="AT32" s="130"/>
      <c r="AU32" s="130"/>
      <c r="AV32" s="130"/>
      <c r="AW32" s="132"/>
      <c r="AX32" s="129">
        <v>1</v>
      </c>
      <c r="AY32" s="130">
        <v>1</v>
      </c>
      <c r="AZ32" s="132">
        <v>8</v>
      </c>
      <c r="BB32" s="259"/>
      <c r="BC32" s="259"/>
      <c r="BD32" s="259"/>
      <c r="BE32" s="259"/>
    </row>
    <row r="33" spans="1:57" s="258" customFormat="1" ht="19.5" customHeight="1">
      <c r="A33" s="72" t="s">
        <v>64</v>
      </c>
      <c r="B33" s="129">
        <v>129</v>
      </c>
      <c r="C33" s="130">
        <v>50</v>
      </c>
      <c r="D33" s="130">
        <v>9</v>
      </c>
      <c r="E33" s="130">
        <v>41</v>
      </c>
      <c r="F33" s="130"/>
      <c r="G33" s="130">
        <v>79</v>
      </c>
      <c r="H33" s="130"/>
      <c r="I33" s="130"/>
      <c r="J33" s="130"/>
      <c r="K33" s="130">
        <v>17</v>
      </c>
      <c r="L33" s="131">
        <v>1647</v>
      </c>
      <c r="M33" s="75">
        <v>1807</v>
      </c>
      <c r="N33" s="130">
        <v>156</v>
      </c>
      <c r="O33" s="130">
        <v>1651</v>
      </c>
      <c r="P33" s="132"/>
      <c r="Q33" s="129"/>
      <c r="R33" s="130"/>
      <c r="S33" s="130"/>
      <c r="T33" s="130"/>
      <c r="U33" s="130"/>
      <c r="V33" s="130">
        <v>0</v>
      </c>
      <c r="W33" s="130">
        <v>15</v>
      </c>
      <c r="X33" s="132">
        <v>93</v>
      </c>
      <c r="Y33" s="133"/>
      <c r="Z33" s="129">
        <v>436</v>
      </c>
      <c r="AA33" s="73">
        <f t="shared" si="3"/>
        <v>0.2647237401335762</v>
      </c>
      <c r="AB33" s="130">
        <v>7</v>
      </c>
      <c r="AC33" s="74">
        <f t="shared" si="4"/>
        <v>0.4666666666666667</v>
      </c>
      <c r="AD33" s="130"/>
      <c r="AE33" s="130">
        <v>34</v>
      </c>
      <c r="AF33" s="134">
        <f t="shared" si="1"/>
        <v>2.0643594414086217</v>
      </c>
      <c r="AG33" s="130"/>
      <c r="AH33" s="132">
        <v>5850</v>
      </c>
      <c r="AI33" s="135"/>
      <c r="AJ33" s="130"/>
      <c r="AK33" s="136"/>
      <c r="AL33" s="130"/>
      <c r="AM33" s="137"/>
      <c r="AN33" s="76">
        <v>8</v>
      </c>
      <c r="AO33" s="130"/>
      <c r="AP33" s="130"/>
      <c r="AQ33" s="130"/>
      <c r="AR33" s="130">
        <v>8</v>
      </c>
      <c r="AS33" s="130"/>
      <c r="AT33" s="130">
        <v>6</v>
      </c>
      <c r="AU33" s="130"/>
      <c r="AV33" s="130">
        <v>2</v>
      </c>
      <c r="AW33" s="132"/>
      <c r="AX33" s="129">
        <v>4</v>
      </c>
      <c r="AY33" s="130"/>
      <c r="AZ33" s="132">
        <v>22</v>
      </c>
      <c r="BB33" s="259"/>
      <c r="BC33" s="259"/>
      <c r="BD33" s="259"/>
      <c r="BE33" s="259"/>
    </row>
    <row r="34" spans="1:57" s="256" customFormat="1" ht="19.5" customHeight="1">
      <c r="A34" s="72" t="s">
        <v>79</v>
      </c>
      <c r="B34" s="129">
        <v>112</v>
      </c>
      <c r="C34" s="130">
        <v>16</v>
      </c>
      <c r="D34" s="130"/>
      <c r="E34" s="130">
        <v>8</v>
      </c>
      <c r="F34" s="130"/>
      <c r="G34" s="130">
        <v>99</v>
      </c>
      <c r="H34" s="130"/>
      <c r="I34" s="130"/>
      <c r="J34" s="130"/>
      <c r="K34" s="130">
        <v>47</v>
      </c>
      <c r="L34" s="131">
        <v>1531</v>
      </c>
      <c r="M34" s="75">
        <v>1706</v>
      </c>
      <c r="N34" s="130">
        <v>200</v>
      </c>
      <c r="O34" s="130">
        <v>1506</v>
      </c>
      <c r="P34" s="132"/>
      <c r="Q34" s="129"/>
      <c r="R34" s="130"/>
      <c r="S34" s="130"/>
      <c r="T34" s="130"/>
      <c r="U34" s="130"/>
      <c r="V34" s="130">
        <v>0</v>
      </c>
      <c r="W34" s="130">
        <v>11</v>
      </c>
      <c r="X34" s="132">
        <v>35</v>
      </c>
      <c r="Y34" s="133"/>
      <c r="Z34" s="129">
        <v>422</v>
      </c>
      <c r="AA34" s="73">
        <f t="shared" si="3"/>
        <v>0.2756368386675376</v>
      </c>
      <c r="AB34" s="130">
        <v>4</v>
      </c>
      <c r="AC34" s="74">
        <f t="shared" si="4"/>
        <v>0.36363636363636365</v>
      </c>
      <c r="AD34" s="130"/>
      <c r="AE34" s="130">
        <v>13</v>
      </c>
      <c r="AF34" s="134">
        <f t="shared" si="1"/>
        <v>0.8491182233834096</v>
      </c>
      <c r="AG34" s="130"/>
      <c r="AH34" s="132">
        <v>6400</v>
      </c>
      <c r="AI34" s="135">
        <v>2</v>
      </c>
      <c r="AJ34" s="130">
        <v>2</v>
      </c>
      <c r="AK34" s="136">
        <v>1</v>
      </c>
      <c r="AL34" s="130"/>
      <c r="AM34" s="137"/>
      <c r="AN34" s="76">
        <v>16</v>
      </c>
      <c r="AO34" s="130"/>
      <c r="AP34" s="130"/>
      <c r="AQ34" s="130"/>
      <c r="AR34" s="130">
        <v>9</v>
      </c>
      <c r="AS34" s="130">
        <v>1</v>
      </c>
      <c r="AT34" s="130">
        <v>6</v>
      </c>
      <c r="AU34" s="130"/>
      <c r="AV34" s="130"/>
      <c r="AW34" s="132"/>
      <c r="AX34" s="129">
        <v>4</v>
      </c>
      <c r="AY34" s="130"/>
      <c r="AZ34" s="132">
        <v>10</v>
      </c>
      <c r="BB34" s="257"/>
      <c r="BC34" s="257"/>
      <c r="BD34" s="257"/>
      <c r="BE34" s="257"/>
    </row>
    <row r="35" spans="1:57" s="258" customFormat="1" ht="19.5" customHeight="1">
      <c r="A35" s="72" t="s">
        <v>65</v>
      </c>
      <c r="B35" s="161">
        <v>90</v>
      </c>
      <c r="C35" s="162">
        <v>23</v>
      </c>
      <c r="D35" s="162">
        <v>2</v>
      </c>
      <c r="E35" s="162">
        <v>11</v>
      </c>
      <c r="F35" s="162"/>
      <c r="G35" s="162">
        <v>37</v>
      </c>
      <c r="H35" s="162"/>
      <c r="I35" s="162"/>
      <c r="J35" s="162">
        <v>9</v>
      </c>
      <c r="K35" s="162">
        <v>6</v>
      </c>
      <c r="L35" s="184">
        <v>687</v>
      </c>
      <c r="M35" s="75">
        <v>742</v>
      </c>
      <c r="N35" s="185">
        <v>52</v>
      </c>
      <c r="O35" s="185">
        <v>688</v>
      </c>
      <c r="P35" s="186"/>
      <c r="Q35" s="161"/>
      <c r="R35" s="162"/>
      <c r="S35" s="162"/>
      <c r="T35" s="162"/>
      <c r="U35" s="162"/>
      <c r="V35" s="162">
        <v>0</v>
      </c>
      <c r="W35" s="162">
        <v>10</v>
      </c>
      <c r="X35" s="164">
        <v>49</v>
      </c>
      <c r="Y35" s="165"/>
      <c r="Z35" s="161">
        <v>539</v>
      </c>
      <c r="AA35" s="73">
        <f t="shared" si="3"/>
        <v>0.784570596797671</v>
      </c>
      <c r="AB35" s="162">
        <v>10</v>
      </c>
      <c r="AC35" s="74">
        <f t="shared" si="4"/>
        <v>1</v>
      </c>
      <c r="AD35" s="162"/>
      <c r="AE35" s="162">
        <v>28</v>
      </c>
      <c r="AF35" s="166">
        <f t="shared" si="1"/>
        <v>4.075691411935954</v>
      </c>
      <c r="AG35" s="162"/>
      <c r="AH35" s="164">
        <v>1700</v>
      </c>
      <c r="AI35" s="167">
        <v>13</v>
      </c>
      <c r="AJ35" s="162"/>
      <c r="AK35" s="168"/>
      <c r="AL35" s="162"/>
      <c r="AM35" s="169">
        <v>1</v>
      </c>
      <c r="AN35" s="76">
        <v>22</v>
      </c>
      <c r="AO35" s="162">
        <v>3</v>
      </c>
      <c r="AP35" s="162"/>
      <c r="AQ35" s="162"/>
      <c r="AR35" s="162">
        <v>18</v>
      </c>
      <c r="AS35" s="162">
        <v>1</v>
      </c>
      <c r="AT35" s="162">
        <v>1</v>
      </c>
      <c r="AU35" s="162">
        <v>10</v>
      </c>
      <c r="AV35" s="162"/>
      <c r="AW35" s="164"/>
      <c r="AX35" s="161">
        <v>2</v>
      </c>
      <c r="AY35" s="162"/>
      <c r="AZ35" s="164">
        <v>15</v>
      </c>
      <c r="BB35" s="259"/>
      <c r="BC35" s="259"/>
      <c r="BD35" s="259"/>
      <c r="BE35" s="259"/>
    </row>
    <row r="36" spans="1:57" s="258" customFormat="1" ht="19.5" customHeight="1">
      <c r="A36" s="72" t="s">
        <v>66</v>
      </c>
      <c r="B36" s="129">
        <v>99</v>
      </c>
      <c r="C36" s="130">
        <v>30</v>
      </c>
      <c r="D36" s="130"/>
      <c r="E36" s="130">
        <v>6</v>
      </c>
      <c r="F36" s="130"/>
      <c r="G36" s="130">
        <v>66</v>
      </c>
      <c r="H36" s="130"/>
      <c r="I36" s="130"/>
      <c r="J36" s="130"/>
      <c r="K36" s="130">
        <v>11</v>
      </c>
      <c r="L36" s="131">
        <v>977</v>
      </c>
      <c r="M36" s="75">
        <v>1028</v>
      </c>
      <c r="N36" s="130">
        <v>51</v>
      </c>
      <c r="O36" s="130">
        <v>977</v>
      </c>
      <c r="P36" s="132"/>
      <c r="Q36" s="129"/>
      <c r="R36" s="130"/>
      <c r="S36" s="130"/>
      <c r="T36" s="130"/>
      <c r="U36" s="130"/>
      <c r="V36" s="130">
        <v>0</v>
      </c>
      <c r="W36" s="130">
        <v>8</v>
      </c>
      <c r="X36" s="132">
        <v>46</v>
      </c>
      <c r="Y36" s="133"/>
      <c r="Z36" s="129">
        <v>784</v>
      </c>
      <c r="AA36" s="73">
        <f t="shared" si="3"/>
        <v>0.8024564994882293</v>
      </c>
      <c r="AB36" s="130">
        <v>24</v>
      </c>
      <c r="AC36" s="74">
        <f t="shared" si="4"/>
        <v>3</v>
      </c>
      <c r="AD36" s="130"/>
      <c r="AE36" s="130">
        <v>17</v>
      </c>
      <c r="AF36" s="134">
        <f t="shared" si="1"/>
        <v>1.7400204708290685</v>
      </c>
      <c r="AG36" s="130"/>
      <c r="AH36" s="132"/>
      <c r="AI36" s="135">
        <v>3</v>
      </c>
      <c r="AJ36" s="130"/>
      <c r="AK36" s="136"/>
      <c r="AL36" s="130"/>
      <c r="AM36" s="137">
        <v>1</v>
      </c>
      <c r="AN36" s="76">
        <v>11</v>
      </c>
      <c r="AO36" s="130"/>
      <c r="AP36" s="130"/>
      <c r="AQ36" s="130"/>
      <c r="AR36" s="130">
        <v>9</v>
      </c>
      <c r="AS36" s="130"/>
      <c r="AT36" s="130">
        <v>2</v>
      </c>
      <c r="AU36" s="130"/>
      <c r="AV36" s="130"/>
      <c r="AW36" s="132"/>
      <c r="AX36" s="129">
        <v>2</v>
      </c>
      <c r="AY36" s="130"/>
      <c r="AZ36" s="132">
        <v>12</v>
      </c>
      <c r="BB36" s="259"/>
      <c r="BC36" s="259"/>
      <c r="BD36" s="259"/>
      <c r="BE36" s="259"/>
    </row>
    <row r="37" spans="1:57" s="258" customFormat="1" ht="19.5" customHeight="1">
      <c r="A37" s="72" t="s">
        <v>67</v>
      </c>
      <c r="B37" s="129">
        <v>102</v>
      </c>
      <c r="C37" s="130">
        <v>26</v>
      </c>
      <c r="D37" s="130">
        <v>2</v>
      </c>
      <c r="E37" s="130">
        <v>15</v>
      </c>
      <c r="F37" s="130"/>
      <c r="G37" s="130">
        <v>62</v>
      </c>
      <c r="H37" s="130"/>
      <c r="I37" s="130"/>
      <c r="J37" s="130"/>
      <c r="K37" s="130">
        <v>16</v>
      </c>
      <c r="L37" s="131">
        <v>732</v>
      </c>
      <c r="M37" s="75">
        <v>822</v>
      </c>
      <c r="N37" s="130">
        <v>45</v>
      </c>
      <c r="O37" s="130">
        <v>648</v>
      </c>
      <c r="P37" s="132"/>
      <c r="Q37" s="129"/>
      <c r="R37" s="130"/>
      <c r="S37" s="130"/>
      <c r="T37" s="130"/>
      <c r="U37" s="130"/>
      <c r="V37" s="130">
        <v>0</v>
      </c>
      <c r="W37" s="130">
        <v>7</v>
      </c>
      <c r="X37" s="132">
        <v>27</v>
      </c>
      <c r="Y37" s="133"/>
      <c r="Z37" s="129">
        <v>411</v>
      </c>
      <c r="AA37" s="73">
        <f t="shared" si="3"/>
        <v>0.5614754098360656</v>
      </c>
      <c r="AB37" s="130">
        <v>21</v>
      </c>
      <c r="AC37" s="74">
        <f t="shared" si="4"/>
        <v>3</v>
      </c>
      <c r="AD37" s="130"/>
      <c r="AE37" s="130">
        <v>48</v>
      </c>
      <c r="AF37" s="134">
        <f>AC40</f>
        <v>1.1428571428571428</v>
      </c>
      <c r="AG37" s="130"/>
      <c r="AH37" s="132">
        <v>2200</v>
      </c>
      <c r="AI37" s="135"/>
      <c r="AJ37" s="130"/>
      <c r="AK37" s="136"/>
      <c r="AL37" s="130"/>
      <c r="AM37" s="137"/>
      <c r="AN37" s="76">
        <v>14</v>
      </c>
      <c r="AO37" s="130"/>
      <c r="AP37" s="130"/>
      <c r="AQ37" s="130"/>
      <c r="AR37" s="130">
        <v>5</v>
      </c>
      <c r="AS37" s="130">
        <v>1</v>
      </c>
      <c r="AT37" s="130">
        <v>2</v>
      </c>
      <c r="AU37" s="130"/>
      <c r="AV37" s="130"/>
      <c r="AW37" s="132"/>
      <c r="AX37" s="129">
        <v>6</v>
      </c>
      <c r="AY37" s="130">
        <v>2</v>
      </c>
      <c r="AZ37" s="132"/>
      <c r="BB37" s="259"/>
      <c r="BC37" s="259"/>
      <c r="BD37" s="259"/>
      <c r="BE37" s="259"/>
    </row>
    <row r="38" spans="1:57" s="258" customFormat="1" ht="19.5" customHeight="1">
      <c r="A38" s="72" t="s">
        <v>68</v>
      </c>
      <c r="B38" s="129">
        <v>102</v>
      </c>
      <c r="C38" s="130">
        <v>11</v>
      </c>
      <c r="D38" s="130">
        <v>3</v>
      </c>
      <c r="E38" s="130">
        <v>8</v>
      </c>
      <c r="F38" s="130"/>
      <c r="G38" s="130">
        <v>81</v>
      </c>
      <c r="H38" s="130"/>
      <c r="I38" s="130"/>
      <c r="J38" s="130">
        <v>2</v>
      </c>
      <c r="K38" s="130">
        <v>29</v>
      </c>
      <c r="L38" s="131">
        <v>1150</v>
      </c>
      <c r="M38" s="75">
        <v>1338</v>
      </c>
      <c r="N38" s="130">
        <v>122</v>
      </c>
      <c r="O38" s="130">
        <v>1216</v>
      </c>
      <c r="P38" s="132"/>
      <c r="Q38" s="129"/>
      <c r="R38" s="130"/>
      <c r="S38" s="130"/>
      <c r="T38" s="130"/>
      <c r="U38" s="130"/>
      <c r="V38" s="130">
        <v>0</v>
      </c>
      <c r="W38" s="130">
        <v>6</v>
      </c>
      <c r="X38" s="132">
        <v>99</v>
      </c>
      <c r="Y38" s="133"/>
      <c r="Z38" s="129">
        <v>890</v>
      </c>
      <c r="AA38" s="73">
        <f t="shared" si="3"/>
        <v>0.7739130434782608</v>
      </c>
      <c r="AB38" s="130">
        <v>18</v>
      </c>
      <c r="AC38" s="74">
        <f t="shared" si="4"/>
        <v>3</v>
      </c>
      <c r="AD38" s="130"/>
      <c r="AE38" s="130">
        <v>31</v>
      </c>
      <c r="AF38" s="134">
        <f aca="true" t="shared" si="5" ref="AF38:AF49">AE38/L38*100</f>
        <v>2.6956521739130435</v>
      </c>
      <c r="AG38" s="130"/>
      <c r="AH38" s="132">
        <v>4600</v>
      </c>
      <c r="AI38" s="135">
        <v>4</v>
      </c>
      <c r="AJ38" s="130">
        <v>1</v>
      </c>
      <c r="AK38" s="136"/>
      <c r="AL38" s="130"/>
      <c r="AM38" s="137"/>
      <c r="AN38" s="76">
        <v>28</v>
      </c>
      <c r="AO38" s="130">
        <v>3</v>
      </c>
      <c r="AP38" s="130"/>
      <c r="AQ38" s="130"/>
      <c r="AR38" s="130">
        <v>21</v>
      </c>
      <c r="AS38" s="130">
        <v>4</v>
      </c>
      <c r="AT38" s="130">
        <v>2</v>
      </c>
      <c r="AU38" s="130">
        <v>62</v>
      </c>
      <c r="AV38" s="130">
        <v>2</v>
      </c>
      <c r="AW38" s="132">
        <v>1</v>
      </c>
      <c r="AX38" s="129">
        <v>5</v>
      </c>
      <c r="AY38" s="130"/>
      <c r="AZ38" s="132">
        <v>16</v>
      </c>
      <c r="BB38" s="259"/>
      <c r="BC38" s="259"/>
      <c r="BD38" s="259"/>
      <c r="BE38" s="259"/>
    </row>
    <row r="39" spans="1:57" s="258" customFormat="1" ht="19.5" customHeight="1">
      <c r="A39" s="72" t="s">
        <v>69</v>
      </c>
      <c r="B39" s="129">
        <v>65</v>
      </c>
      <c r="C39" s="130">
        <v>8</v>
      </c>
      <c r="D39" s="130">
        <v>10</v>
      </c>
      <c r="E39" s="130">
        <v>7</v>
      </c>
      <c r="F39" s="130"/>
      <c r="G39" s="130">
        <v>46</v>
      </c>
      <c r="H39" s="130"/>
      <c r="I39" s="130"/>
      <c r="J39" s="130">
        <v>2</v>
      </c>
      <c r="K39" s="130">
        <v>2</v>
      </c>
      <c r="L39" s="131">
        <v>438</v>
      </c>
      <c r="M39" s="75">
        <v>539</v>
      </c>
      <c r="N39" s="130">
        <v>40</v>
      </c>
      <c r="O39" s="130">
        <v>499</v>
      </c>
      <c r="P39" s="132"/>
      <c r="Q39" s="129"/>
      <c r="R39" s="130"/>
      <c r="S39" s="130"/>
      <c r="T39" s="130"/>
      <c r="U39" s="130"/>
      <c r="V39" s="130">
        <v>0</v>
      </c>
      <c r="W39" s="130">
        <v>10</v>
      </c>
      <c r="X39" s="132">
        <v>40</v>
      </c>
      <c r="Y39" s="133"/>
      <c r="Z39" s="129">
        <v>276</v>
      </c>
      <c r="AA39" s="73">
        <f t="shared" si="3"/>
        <v>0.6301369863013698</v>
      </c>
      <c r="AB39" s="130">
        <v>10</v>
      </c>
      <c r="AC39" s="74">
        <f t="shared" si="4"/>
        <v>1</v>
      </c>
      <c r="AD39" s="130"/>
      <c r="AE39" s="130">
        <v>13</v>
      </c>
      <c r="AF39" s="134">
        <f t="shared" si="5"/>
        <v>2.968036529680365</v>
      </c>
      <c r="AG39" s="130"/>
      <c r="AH39" s="132">
        <v>2200</v>
      </c>
      <c r="AI39" s="135"/>
      <c r="AJ39" s="130"/>
      <c r="AK39" s="136"/>
      <c r="AL39" s="130"/>
      <c r="AM39" s="137"/>
      <c r="AN39" s="76">
        <v>9</v>
      </c>
      <c r="AO39" s="130">
        <v>1</v>
      </c>
      <c r="AP39" s="130"/>
      <c r="AQ39" s="130"/>
      <c r="AR39" s="130">
        <v>6</v>
      </c>
      <c r="AS39" s="130">
        <v>1</v>
      </c>
      <c r="AT39" s="130">
        <v>1</v>
      </c>
      <c r="AU39" s="130">
        <v>9</v>
      </c>
      <c r="AV39" s="130"/>
      <c r="AW39" s="132"/>
      <c r="AX39" s="129">
        <v>3</v>
      </c>
      <c r="AY39" s="130"/>
      <c r="AZ39" s="132">
        <v>7</v>
      </c>
      <c r="BB39" s="259"/>
      <c r="BC39" s="259"/>
      <c r="BD39" s="259"/>
      <c r="BE39" s="259"/>
    </row>
    <row r="40" spans="1:57" s="258" customFormat="1" ht="19.5" customHeight="1">
      <c r="A40" s="72" t="s">
        <v>34</v>
      </c>
      <c r="B40" s="129">
        <v>50</v>
      </c>
      <c r="C40" s="130">
        <v>9</v>
      </c>
      <c r="D40" s="130">
        <v>1</v>
      </c>
      <c r="E40" s="130">
        <v>4</v>
      </c>
      <c r="F40" s="130"/>
      <c r="G40" s="130">
        <v>29</v>
      </c>
      <c r="H40" s="130"/>
      <c r="I40" s="130">
        <v>1</v>
      </c>
      <c r="J40" s="130">
        <v>2</v>
      </c>
      <c r="K40" s="130">
        <v>10</v>
      </c>
      <c r="L40" s="131">
        <v>678</v>
      </c>
      <c r="M40" s="75">
        <v>791</v>
      </c>
      <c r="N40" s="130">
        <v>48</v>
      </c>
      <c r="O40" s="130">
        <v>743</v>
      </c>
      <c r="P40" s="132"/>
      <c r="Q40" s="129"/>
      <c r="R40" s="130"/>
      <c r="S40" s="130"/>
      <c r="T40" s="130"/>
      <c r="U40" s="130"/>
      <c r="V40" s="130">
        <v>0</v>
      </c>
      <c r="W40" s="130">
        <v>7</v>
      </c>
      <c r="X40" s="132">
        <v>25</v>
      </c>
      <c r="Y40" s="133"/>
      <c r="Z40" s="129">
        <v>350</v>
      </c>
      <c r="AA40" s="73">
        <f t="shared" si="3"/>
        <v>0.5162241887905604</v>
      </c>
      <c r="AB40" s="130">
        <v>8</v>
      </c>
      <c r="AC40" s="74">
        <f t="shared" si="4"/>
        <v>1.1428571428571428</v>
      </c>
      <c r="AD40" s="130"/>
      <c r="AE40" s="130">
        <v>17</v>
      </c>
      <c r="AF40" s="134">
        <f t="shared" si="5"/>
        <v>2.5073746312684366</v>
      </c>
      <c r="AG40" s="130"/>
      <c r="AH40" s="132">
        <v>1700</v>
      </c>
      <c r="AI40" s="135">
        <v>6</v>
      </c>
      <c r="AJ40" s="130"/>
      <c r="AK40" s="136"/>
      <c r="AL40" s="130"/>
      <c r="AM40" s="137"/>
      <c r="AN40" s="76">
        <v>20</v>
      </c>
      <c r="AO40" s="130">
        <v>2</v>
      </c>
      <c r="AP40" s="130"/>
      <c r="AQ40" s="130"/>
      <c r="AR40" s="130">
        <v>18</v>
      </c>
      <c r="AS40" s="130"/>
      <c r="AT40" s="130">
        <v>1</v>
      </c>
      <c r="AU40" s="130"/>
      <c r="AV40" s="130"/>
      <c r="AW40" s="132"/>
      <c r="AX40" s="129"/>
      <c r="AY40" s="130"/>
      <c r="AZ40" s="132">
        <v>12</v>
      </c>
      <c r="BB40" s="259"/>
      <c r="BC40" s="259"/>
      <c r="BD40" s="259"/>
      <c r="BE40" s="259"/>
    </row>
    <row r="41" spans="1:57" s="258" customFormat="1" ht="19.5" customHeight="1">
      <c r="A41" s="72" t="s">
        <v>46</v>
      </c>
      <c r="B41" s="129">
        <v>66</v>
      </c>
      <c r="C41" s="130">
        <v>28</v>
      </c>
      <c r="D41" s="130">
        <v>1</v>
      </c>
      <c r="E41" s="130">
        <v>25</v>
      </c>
      <c r="F41" s="130"/>
      <c r="G41" s="130">
        <v>25</v>
      </c>
      <c r="H41" s="130"/>
      <c r="I41" s="130"/>
      <c r="J41" s="130">
        <v>4</v>
      </c>
      <c r="K41" s="130">
        <v>5</v>
      </c>
      <c r="L41" s="131">
        <v>702</v>
      </c>
      <c r="M41" s="75">
        <v>929</v>
      </c>
      <c r="N41" s="130">
        <v>67</v>
      </c>
      <c r="O41" s="130">
        <v>748</v>
      </c>
      <c r="P41" s="132"/>
      <c r="Q41" s="129"/>
      <c r="R41" s="130"/>
      <c r="S41" s="130"/>
      <c r="T41" s="130"/>
      <c r="U41" s="130"/>
      <c r="V41" s="130">
        <v>0</v>
      </c>
      <c r="W41" s="130">
        <v>9</v>
      </c>
      <c r="X41" s="132">
        <v>28</v>
      </c>
      <c r="Y41" s="133"/>
      <c r="Z41" s="129">
        <v>135</v>
      </c>
      <c r="AA41" s="73">
        <f t="shared" si="3"/>
        <v>0.19230769230769232</v>
      </c>
      <c r="AB41" s="130">
        <v>17</v>
      </c>
      <c r="AC41" s="74">
        <f t="shared" si="4"/>
        <v>1.8888888888888888</v>
      </c>
      <c r="AD41" s="130"/>
      <c r="AE41" s="130">
        <v>26</v>
      </c>
      <c r="AF41" s="134">
        <f t="shared" si="5"/>
        <v>3.7037037037037033</v>
      </c>
      <c r="AG41" s="130"/>
      <c r="AH41" s="132">
        <v>10200</v>
      </c>
      <c r="AI41" s="135"/>
      <c r="AJ41" s="130"/>
      <c r="AK41" s="136"/>
      <c r="AL41" s="130"/>
      <c r="AM41" s="137"/>
      <c r="AN41" s="76">
        <v>27</v>
      </c>
      <c r="AO41" s="130"/>
      <c r="AP41" s="130"/>
      <c r="AQ41" s="130"/>
      <c r="AR41" s="130">
        <v>23</v>
      </c>
      <c r="AS41" s="130">
        <v>2</v>
      </c>
      <c r="AT41" s="130">
        <v>2</v>
      </c>
      <c r="AU41" s="130">
        <v>4</v>
      </c>
      <c r="AV41" s="130"/>
      <c r="AW41" s="132"/>
      <c r="AX41" s="129">
        <v>2</v>
      </c>
      <c r="AY41" s="130"/>
      <c r="AZ41" s="132">
        <v>20</v>
      </c>
      <c r="BB41" s="259"/>
      <c r="BC41" s="259"/>
      <c r="BD41" s="259"/>
      <c r="BE41" s="259"/>
    </row>
    <row r="42" spans="1:57" s="258" customFormat="1" ht="19.5" customHeight="1">
      <c r="A42" s="72" t="s">
        <v>70</v>
      </c>
      <c r="B42" s="129">
        <v>35</v>
      </c>
      <c r="C42" s="130">
        <v>9</v>
      </c>
      <c r="D42" s="130"/>
      <c r="E42" s="130">
        <v>11</v>
      </c>
      <c r="F42" s="130"/>
      <c r="G42" s="130">
        <v>22</v>
      </c>
      <c r="H42" s="130"/>
      <c r="I42" s="130">
        <v>1</v>
      </c>
      <c r="J42" s="130">
        <v>1</v>
      </c>
      <c r="K42" s="130">
        <v>4</v>
      </c>
      <c r="L42" s="131">
        <v>481</v>
      </c>
      <c r="M42" s="75">
        <v>595</v>
      </c>
      <c r="N42" s="130">
        <v>21</v>
      </c>
      <c r="O42" s="130">
        <v>496</v>
      </c>
      <c r="P42" s="132"/>
      <c r="Q42" s="129"/>
      <c r="R42" s="130"/>
      <c r="S42" s="130"/>
      <c r="T42" s="130"/>
      <c r="U42" s="130"/>
      <c r="V42" s="130">
        <v>0</v>
      </c>
      <c r="W42" s="130">
        <v>6</v>
      </c>
      <c r="X42" s="132">
        <v>52</v>
      </c>
      <c r="Y42" s="133"/>
      <c r="Z42" s="129">
        <v>346</v>
      </c>
      <c r="AA42" s="73">
        <f t="shared" si="3"/>
        <v>0.7193347193347194</v>
      </c>
      <c r="AB42" s="130">
        <v>22</v>
      </c>
      <c r="AC42" s="74">
        <f t="shared" si="4"/>
        <v>3.6666666666666665</v>
      </c>
      <c r="AD42" s="130">
        <v>1</v>
      </c>
      <c r="AE42" s="130">
        <v>32</v>
      </c>
      <c r="AF42" s="134">
        <f t="shared" si="5"/>
        <v>6.652806652806653</v>
      </c>
      <c r="AG42" s="130">
        <v>1</v>
      </c>
      <c r="AH42" s="132">
        <v>9200</v>
      </c>
      <c r="AI42" s="135"/>
      <c r="AJ42" s="130"/>
      <c r="AK42" s="136"/>
      <c r="AL42" s="130"/>
      <c r="AM42" s="137">
        <v>1</v>
      </c>
      <c r="AN42" s="76">
        <v>27</v>
      </c>
      <c r="AO42" s="130">
        <v>1</v>
      </c>
      <c r="AP42" s="130"/>
      <c r="AQ42" s="130"/>
      <c r="AR42" s="130">
        <v>23</v>
      </c>
      <c r="AS42" s="130">
        <v>3</v>
      </c>
      <c r="AT42" s="130">
        <v>2</v>
      </c>
      <c r="AU42" s="130"/>
      <c r="AV42" s="130"/>
      <c r="AW42" s="132"/>
      <c r="AX42" s="129">
        <v>4</v>
      </c>
      <c r="AY42" s="130"/>
      <c r="AZ42" s="132">
        <v>7</v>
      </c>
      <c r="BB42" s="259"/>
      <c r="BC42" s="259"/>
      <c r="BD42" s="259"/>
      <c r="BE42" s="259"/>
    </row>
    <row r="43" spans="1:57" s="258" customFormat="1" ht="19.5" customHeight="1">
      <c r="A43" s="72" t="s">
        <v>71</v>
      </c>
      <c r="B43" s="161">
        <v>95</v>
      </c>
      <c r="C43" s="162">
        <v>6</v>
      </c>
      <c r="D43" s="162"/>
      <c r="E43" s="162">
        <v>4</v>
      </c>
      <c r="F43" s="162"/>
      <c r="G43" s="162">
        <v>68</v>
      </c>
      <c r="H43" s="162"/>
      <c r="I43" s="162"/>
      <c r="J43" s="162">
        <v>1</v>
      </c>
      <c r="K43" s="162">
        <v>8</v>
      </c>
      <c r="L43" s="163">
        <v>1029</v>
      </c>
      <c r="M43" s="75">
        <v>1184</v>
      </c>
      <c r="N43" s="162">
        <v>88</v>
      </c>
      <c r="O43" s="162">
        <v>865</v>
      </c>
      <c r="P43" s="164"/>
      <c r="Q43" s="161"/>
      <c r="R43" s="162"/>
      <c r="S43" s="162"/>
      <c r="T43" s="162"/>
      <c r="U43" s="162"/>
      <c r="V43" s="162">
        <v>0</v>
      </c>
      <c r="W43" s="162">
        <v>12</v>
      </c>
      <c r="X43" s="164">
        <v>55</v>
      </c>
      <c r="Y43" s="165"/>
      <c r="Z43" s="161">
        <v>124</v>
      </c>
      <c r="AA43" s="73">
        <f t="shared" si="3"/>
        <v>0.12050534499514091</v>
      </c>
      <c r="AB43" s="162">
        <v>16</v>
      </c>
      <c r="AC43" s="74">
        <f t="shared" si="4"/>
        <v>1.3333333333333333</v>
      </c>
      <c r="AD43" s="162"/>
      <c r="AE43" s="162">
        <v>15</v>
      </c>
      <c r="AF43" s="166">
        <f t="shared" si="5"/>
        <v>1.4577259475218658</v>
      </c>
      <c r="AG43" s="162"/>
      <c r="AH43" s="164">
        <v>3400</v>
      </c>
      <c r="AI43" s="167"/>
      <c r="AJ43" s="162"/>
      <c r="AK43" s="168"/>
      <c r="AL43" s="162"/>
      <c r="AM43" s="169"/>
      <c r="AN43" s="76">
        <v>21</v>
      </c>
      <c r="AO43" s="162">
        <v>1</v>
      </c>
      <c r="AP43" s="162">
        <v>1</v>
      </c>
      <c r="AQ43" s="162"/>
      <c r="AR43" s="162">
        <v>18</v>
      </c>
      <c r="AS43" s="162">
        <v>10</v>
      </c>
      <c r="AT43" s="162">
        <v>10</v>
      </c>
      <c r="AU43" s="162">
        <v>4</v>
      </c>
      <c r="AV43" s="162"/>
      <c r="AW43" s="164"/>
      <c r="AX43" s="161">
        <v>2</v>
      </c>
      <c r="AY43" s="162">
        <v>0</v>
      </c>
      <c r="AZ43" s="164">
        <v>40</v>
      </c>
      <c r="BB43" s="259"/>
      <c r="BC43" s="259"/>
      <c r="BD43" s="259"/>
      <c r="BE43" s="259"/>
    </row>
    <row r="44" spans="1:57" s="258" customFormat="1" ht="19.5" customHeight="1">
      <c r="A44" s="72" t="s">
        <v>72</v>
      </c>
      <c r="B44" s="129">
        <v>96</v>
      </c>
      <c r="C44" s="130">
        <v>9</v>
      </c>
      <c r="D44" s="130"/>
      <c r="E44" s="130">
        <v>9</v>
      </c>
      <c r="F44" s="130"/>
      <c r="G44" s="130">
        <v>79</v>
      </c>
      <c r="H44" s="130"/>
      <c r="I44" s="130"/>
      <c r="J44" s="130"/>
      <c r="K44" s="130">
        <v>14</v>
      </c>
      <c r="L44" s="131">
        <v>972</v>
      </c>
      <c r="M44" s="75">
        <v>1092</v>
      </c>
      <c r="N44" s="130">
        <v>47</v>
      </c>
      <c r="O44" s="130">
        <v>1045</v>
      </c>
      <c r="P44" s="132"/>
      <c r="Q44" s="129"/>
      <c r="R44" s="130"/>
      <c r="S44" s="130"/>
      <c r="T44" s="130"/>
      <c r="U44" s="130"/>
      <c r="V44" s="130">
        <v>0</v>
      </c>
      <c r="W44" s="130">
        <v>14</v>
      </c>
      <c r="X44" s="132">
        <v>76</v>
      </c>
      <c r="Y44" s="133"/>
      <c r="Z44" s="129">
        <v>102</v>
      </c>
      <c r="AA44" s="73">
        <f t="shared" si="3"/>
        <v>0.10493827160493827</v>
      </c>
      <c r="AB44" s="130">
        <v>20</v>
      </c>
      <c r="AC44" s="74">
        <f t="shared" si="4"/>
        <v>1.4285714285714286</v>
      </c>
      <c r="AD44" s="130"/>
      <c r="AE44" s="130">
        <v>6</v>
      </c>
      <c r="AF44" s="134">
        <f t="shared" si="5"/>
        <v>0.6172839506172839</v>
      </c>
      <c r="AG44" s="130"/>
      <c r="AH44" s="132">
        <v>3500</v>
      </c>
      <c r="AI44" s="135">
        <v>7</v>
      </c>
      <c r="AJ44" s="130"/>
      <c r="AK44" s="136"/>
      <c r="AL44" s="130"/>
      <c r="AM44" s="137"/>
      <c r="AN44" s="76">
        <v>13</v>
      </c>
      <c r="AO44" s="130"/>
      <c r="AP44" s="130"/>
      <c r="AQ44" s="130"/>
      <c r="AR44" s="130">
        <v>11</v>
      </c>
      <c r="AS44" s="130"/>
      <c r="AT44" s="130">
        <v>3</v>
      </c>
      <c r="AU44" s="130">
        <v>1</v>
      </c>
      <c r="AV44" s="130">
        <v>2</v>
      </c>
      <c r="AW44" s="132"/>
      <c r="AX44" s="129">
        <v>3</v>
      </c>
      <c r="AY44" s="130">
        <v>6</v>
      </c>
      <c r="AZ44" s="132"/>
      <c r="BB44" s="259"/>
      <c r="BC44" s="259"/>
      <c r="BD44" s="259"/>
      <c r="BE44" s="259"/>
    </row>
    <row r="45" spans="1:57" s="256" customFormat="1" ht="19.5" customHeight="1">
      <c r="A45" s="72" t="s">
        <v>73</v>
      </c>
      <c r="B45" s="129">
        <v>134</v>
      </c>
      <c r="C45" s="130">
        <v>18</v>
      </c>
      <c r="D45" s="130">
        <v>2</v>
      </c>
      <c r="E45" s="130">
        <v>4</v>
      </c>
      <c r="F45" s="130"/>
      <c r="G45" s="130">
        <v>61</v>
      </c>
      <c r="H45" s="130"/>
      <c r="I45" s="130"/>
      <c r="J45" s="130">
        <v>3</v>
      </c>
      <c r="K45" s="130">
        <v>10</v>
      </c>
      <c r="L45" s="131">
        <v>1107</v>
      </c>
      <c r="M45" s="75">
        <v>1203</v>
      </c>
      <c r="N45" s="130">
        <v>174</v>
      </c>
      <c r="O45" s="130">
        <v>1029</v>
      </c>
      <c r="P45" s="132"/>
      <c r="Q45" s="129"/>
      <c r="R45" s="130"/>
      <c r="S45" s="130"/>
      <c r="T45" s="130"/>
      <c r="U45" s="130"/>
      <c r="V45" s="130">
        <v>0</v>
      </c>
      <c r="W45" s="130">
        <v>8</v>
      </c>
      <c r="X45" s="132">
        <v>99</v>
      </c>
      <c r="Y45" s="133"/>
      <c r="Z45" s="129">
        <v>213</v>
      </c>
      <c r="AA45" s="73">
        <f t="shared" si="3"/>
        <v>0.19241192411924118</v>
      </c>
      <c r="AB45" s="130">
        <v>8</v>
      </c>
      <c r="AC45" s="74">
        <f t="shared" si="4"/>
        <v>1</v>
      </c>
      <c r="AD45" s="130"/>
      <c r="AE45" s="130">
        <v>17</v>
      </c>
      <c r="AF45" s="134">
        <f t="shared" si="5"/>
        <v>1.5356820234869015</v>
      </c>
      <c r="AG45" s="130"/>
      <c r="AH45" s="132">
        <v>1700</v>
      </c>
      <c r="AI45" s="135"/>
      <c r="AJ45" s="130"/>
      <c r="AK45" s="136">
        <v>1</v>
      </c>
      <c r="AL45" s="130"/>
      <c r="AM45" s="137"/>
      <c r="AN45" s="76">
        <v>14</v>
      </c>
      <c r="AO45" s="130">
        <v>1</v>
      </c>
      <c r="AP45" s="130"/>
      <c r="AQ45" s="130"/>
      <c r="AR45" s="130">
        <v>11</v>
      </c>
      <c r="AS45" s="130">
        <v>1</v>
      </c>
      <c r="AT45" s="130">
        <v>1</v>
      </c>
      <c r="AU45" s="130"/>
      <c r="AV45" s="130"/>
      <c r="AW45" s="132"/>
      <c r="AX45" s="129">
        <v>5</v>
      </c>
      <c r="AY45" s="130"/>
      <c r="AZ45" s="132">
        <v>8</v>
      </c>
      <c r="BA45" s="258"/>
      <c r="BB45" s="259"/>
      <c r="BC45" s="259"/>
      <c r="BD45" s="257"/>
      <c r="BE45" s="257"/>
    </row>
    <row r="46" spans="1:57" s="260" customFormat="1" ht="19.5" customHeight="1">
      <c r="A46" s="72" t="s">
        <v>74</v>
      </c>
      <c r="B46" s="161">
        <v>63</v>
      </c>
      <c r="C46" s="162">
        <v>12</v>
      </c>
      <c r="D46" s="162"/>
      <c r="E46" s="162">
        <v>9</v>
      </c>
      <c r="F46" s="162"/>
      <c r="G46" s="162">
        <v>50</v>
      </c>
      <c r="H46" s="162"/>
      <c r="I46" s="162"/>
      <c r="J46" s="162"/>
      <c r="K46" s="162">
        <v>7</v>
      </c>
      <c r="L46" s="163">
        <v>603</v>
      </c>
      <c r="M46" s="75">
        <v>715</v>
      </c>
      <c r="N46" s="162">
        <v>34</v>
      </c>
      <c r="O46" s="162">
        <v>681</v>
      </c>
      <c r="P46" s="164"/>
      <c r="Q46" s="161"/>
      <c r="R46" s="162"/>
      <c r="S46" s="162"/>
      <c r="T46" s="162"/>
      <c r="U46" s="162"/>
      <c r="V46" s="162">
        <v>0</v>
      </c>
      <c r="W46" s="162">
        <v>8</v>
      </c>
      <c r="X46" s="164">
        <v>35</v>
      </c>
      <c r="Y46" s="165"/>
      <c r="Z46" s="161">
        <v>316</v>
      </c>
      <c r="AA46" s="73">
        <f t="shared" si="3"/>
        <v>0.5240464344941956</v>
      </c>
      <c r="AB46" s="162">
        <v>8</v>
      </c>
      <c r="AC46" s="74">
        <f t="shared" si="4"/>
        <v>1</v>
      </c>
      <c r="AD46" s="162"/>
      <c r="AE46" s="162">
        <v>16</v>
      </c>
      <c r="AF46" s="166">
        <f t="shared" si="5"/>
        <v>2.6533996683250414</v>
      </c>
      <c r="AG46" s="162"/>
      <c r="AH46" s="164">
        <v>1800</v>
      </c>
      <c r="AI46" s="167"/>
      <c r="AJ46" s="162"/>
      <c r="AK46" s="168"/>
      <c r="AL46" s="162"/>
      <c r="AM46" s="169"/>
      <c r="AN46" s="76">
        <v>1</v>
      </c>
      <c r="AO46" s="162"/>
      <c r="AP46" s="162"/>
      <c r="AQ46" s="162"/>
      <c r="AR46" s="162">
        <v>1</v>
      </c>
      <c r="AS46" s="162"/>
      <c r="AT46" s="162"/>
      <c r="AU46" s="162"/>
      <c r="AV46" s="162"/>
      <c r="AW46" s="164"/>
      <c r="AX46" s="161">
        <v>4</v>
      </c>
      <c r="AY46" s="162"/>
      <c r="AZ46" s="164">
        <v>6</v>
      </c>
      <c r="BB46" s="261"/>
      <c r="BC46" s="261"/>
      <c r="BD46" s="261"/>
      <c r="BE46" s="261"/>
    </row>
    <row r="47" spans="1:57" s="258" customFormat="1" ht="19.5" customHeight="1">
      <c r="A47" s="72" t="s">
        <v>45</v>
      </c>
      <c r="B47" s="129">
        <v>76</v>
      </c>
      <c r="C47" s="130">
        <v>21</v>
      </c>
      <c r="D47" s="130"/>
      <c r="E47" s="130">
        <v>16</v>
      </c>
      <c r="F47" s="130"/>
      <c r="G47" s="130">
        <v>29</v>
      </c>
      <c r="H47" s="130"/>
      <c r="I47" s="130"/>
      <c r="J47" s="130"/>
      <c r="K47" s="130">
        <v>6</v>
      </c>
      <c r="L47" s="131">
        <v>700</v>
      </c>
      <c r="M47" s="75">
        <v>759</v>
      </c>
      <c r="N47" s="130">
        <v>36</v>
      </c>
      <c r="O47" s="130">
        <v>723</v>
      </c>
      <c r="P47" s="132"/>
      <c r="Q47" s="129"/>
      <c r="R47" s="130"/>
      <c r="S47" s="130"/>
      <c r="T47" s="130"/>
      <c r="U47" s="130"/>
      <c r="V47" s="130">
        <v>0</v>
      </c>
      <c r="W47" s="130">
        <v>8</v>
      </c>
      <c r="X47" s="132">
        <v>46</v>
      </c>
      <c r="Y47" s="133"/>
      <c r="Z47" s="129">
        <v>681</v>
      </c>
      <c r="AA47" s="73">
        <f t="shared" si="3"/>
        <v>0.9728571428571429</v>
      </c>
      <c r="AB47" s="130">
        <v>22</v>
      </c>
      <c r="AC47" s="74">
        <f t="shared" si="4"/>
        <v>2.75</v>
      </c>
      <c r="AD47" s="130"/>
      <c r="AE47" s="130">
        <v>24</v>
      </c>
      <c r="AF47" s="134">
        <f t="shared" si="5"/>
        <v>3.428571428571429</v>
      </c>
      <c r="AG47" s="130"/>
      <c r="AH47" s="132">
        <v>3600</v>
      </c>
      <c r="AI47" s="135"/>
      <c r="AJ47" s="130"/>
      <c r="AK47" s="136"/>
      <c r="AL47" s="130"/>
      <c r="AM47" s="137"/>
      <c r="AN47" s="76">
        <v>17</v>
      </c>
      <c r="AO47" s="130">
        <v>1</v>
      </c>
      <c r="AP47" s="130"/>
      <c r="AQ47" s="130"/>
      <c r="AR47" s="130">
        <v>13</v>
      </c>
      <c r="AS47" s="130">
        <v>3</v>
      </c>
      <c r="AT47" s="130"/>
      <c r="AU47" s="130"/>
      <c r="AV47" s="130"/>
      <c r="AW47" s="132"/>
      <c r="AX47" s="129">
        <v>3</v>
      </c>
      <c r="AY47" s="130"/>
      <c r="AZ47" s="132">
        <v>7</v>
      </c>
      <c r="BB47" s="259"/>
      <c r="BC47" s="259"/>
      <c r="BD47" s="259"/>
      <c r="BE47" s="259"/>
    </row>
    <row r="48" spans="1:57" s="258" customFormat="1" ht="19.5" customHeight="1">
      <c r="A48" s="72" t="s">
        <v>75</v>
      </c>
      <c r="B48" s="129">
        <v>173</v>
      </c>
      <c r="C48" s="130">
        <v>44</v>
      </c>
      <c r="D48" s="130">
        <v>1</v>
      </c>
      <c r="E48" s="130">
        <v>10</v>
      </c>
      <c r="F48" s="130"/>
      <c r="G48" s="130">
        <v>84</v>
      </c>
      <c r="H48" s="130"/>
      <c r="I48" s="130"/>
      <c r="J48" s="130"/>
      <c r="K48" s="130">
        <v>12</v>
      </c>
      <c r="L48" s="131">
        <v>993</v>
      </c>
      <c r="M48" s="75">
        <v>1173</v>
      </c>
      <c r="N48" s="130">
        <v>78</v>
      </c>
      <c r="O48" s="130">
        <v>1095</v>
      </c>
      <c r="P48" s="132"/>
      <c r="Q48" s="129"/>
      <c r="R48" s="130"/>
      <c r="S48" s="130"/>
      <c r="T48" s="130"/>
      <c r="U48" s="130"/>
      <c r="V48" s="130">
        <v>0</v>
      </c>
      <c r="W48" s="130">
        <v>15</v>
      </c>
      <c r="X48" s="132">
        <v>127</v>
      </c>
      <c r="Y48" s="133"/>
      <c r="Z48" s="129">
        <v>870</v>
      </c>
      <c r="AA48" s="73">
        <f t="shared" si="3"/>
        <v>0.8761329305135952</v>
      </c>
      <c r="AB48" s="130">
        <v>35</v>
      </c>
      <c r="AC48" s="74">
        <f t="shared" si="4"/>
        <v>2.3333333333333335</v>
      </c>
      <c r="AD48" s="130"/>
      <c r="AE48" s="130">
        <v>28</v>
      </c>
      <c r="AF48" s="134">
        <f t="shared" si="5"/>
        <v>2.8197381671701915</v>
      </c>
      <c r="AG48" s="130"/>
      <c r="AH48" s="132">
        <v>7400</v>
      </c>
      <c r="AI48" s="135"/>
      <c r="AJ48" s="130"/>
      <c r="AK48" s="136"/>
      <c r="AL48" s="130"/>
      <c r="AM48" s="137"/>
      <c r="AN48" s="76"/>
      <c r="AO48" s="130"/>
      <c r="AP48" s="130"/>
      <c r="AQ48" s="130"/>
      <c r="AR48" s="130"/>
      <c r="AS48" s="130"/>
      <c r="AT48" s="130">
        <v>1</v>
      </c>
      <c r="AU48" s="130"/>
      <c r="AV48" s="130">
        <v>1</v>
      </c>
      <c r="AW48" s="132"/>
      <c r="AX48" s="129">
        <v>6</v>
      </c>
      <c r="AY48" s="130"/>
      <c r="AZ48" s="132">
        <v>28</v>
      </c>
      <c r="BB48" s="259"/>
      <c r="BC48" s="259"/>
      <c r="BD48" s="259"/>
      <c r="BE48" s="259"/>
    </row>
    <row r="49" spans="1:57" s="258" customFormat="1" ht="19.5" customHeight="1">
      <c r="A49" s="72" t="s">
        <v>76</v>
      </c>
      <c r="B49" s="129">
        <v>34</v>
      </c>
      <c r="C49" s="130">
        <v>7</v>
      </c>
      <c r="D49" s="130"/>
      <c r="E49" s="130">
        <v>4</v>
      </c>
      <c r="F49" s="130"/>
      <c r="G49" s="130">
        <v>12</v>
      </c>
      <c r="H49" s="130"/>
      <c r="I49" s="130">
        <v>1</v>
      </c>
      <c r="J49" s="130"/>
      <c r="K49" s="130">
        <v>15</v>
      </c>
      <c r="L49" s="131">
        <v>312</v>
      </c>
      <c r="M49" s="75">
        <v>359</v>
      </c>
      <c r="N49" s="130">
        <v>22</v>
      </c>
      <c r="O49" s="130">
        <v>337</v>
      </c>
      <c r="P49" s="132"/>
      <c r="Q49" s="129"/>
      <c r="R49" s="130"/>
      <c r="S49" s="130"/>
      <c r="T49" s="130"/>
      <c r="U49" s="130"/>
      <c r="V49" s="130">
        <v>0</v>
      </c>
      <c r="W49" s="130">
        <v>9</v>
      </c>
      <c r="X49" s="132">
        <v>26</v>
      </c>
      <c r="Y49" s="133"/>
      <c r="Z49" s="129">
        <v>50</v>
      </c>
      <c r="AA49" s="73">
        <f t="shared" si="3"/>
        <v>0.16025641025641027</v>
      </c>
      <c r="AB49" s="130"/>
      <c r="AC49" s="74">
        <f t="shared" si="4"/>
        <v>0</v>
      </c>
      <c r="AD49" s="130"/>
      <c r="AE49" s="130">
        <v>9</v>
      </c>
      <c r="AF49" s="134">
        <f t="shared" si="5"/>
        <v>2.8846153846153846</v>
      </c>
      <c r="AG49" s="130"/>
      <c r="AH49" s="132">
        <v>900</v>
      </c>
      <c r="AI49" s="135"/>
      <c r="AJ49" s="130"/>
      <c r="AK49" s="136"/>
      <c r="AL49" s="130"/>
      <c r="AM49" s="137"/>
      <c r="AN49" s="76">
        <v>3</v>
      </c>
      <c r="AO49" s="130"/>
      <c r="AP49" s="130"/>
      <c r="AQ49" s="130"/>
      <c r="AR49" s="130">
        <v>2</v>
      </c>
      <c r="AS49" s="130"/>
      <c r="AT49" s="130">
        <v>1</v>
      </c>
      <c r="AU49" s="130">
        <v>4</v>
      </c>
      <c r="AV49" s="130"/>
      <c r="AW49" s="132"/>
      <c r="AX49" s="129"/>
      <c r="AY49" s="130"/>
      <c r="AZ49" s="187">
        <v>5</v>
      </c>
      <c r="BB49" s="259"/>
      <c r="BC49" s="259"/>
      <c r="BD49" s="259"/>
      <c r="BE49" s="259"/>
    </row>
    <row r="50" spans="1:57" ht="19.5" customHeight="1" thickBot="1">
      <c r="A50" s="19" t="s">
        <v>35</v>
      </c>
      <c r="B50" s="20"/>
      <c r="C50" s="21"/>
      <c r="D50" s="21"/>
      <c r="E50" s="21"/>
      <c r="F50" s="21"/>
      <c r="G50" s="21"/>
      <c r="H50" s="21"/>
      <c r="I50" s="21"/>
      <c r="J50" s="21"/>
      <c r="K50" s="21">
        <v>0</v>
      </c>
      <c r="L50" s="77">
        <v>0</v>
      </c>
      <c r="M50" s="75">
        <f>SUM(N50:P50)</f>
        <v>0</v>
      </c>
      <c r="N50" s="21">
        <v>0</v>
      </c>
      <c r="O50" s="21">
        <v>0</v>
      </c>
      <c r="P50" s="23"/>
      <c r="Q50" s="20"/>
      <c r="R50" s="21"/>
      <c r="S50" s="21"/>
      <c r="T50" s="21"/>
      <c r="U50" s="21"/>
      <c r="V50" s="21">
        <v>0</v>
      </c>
      <c r="W50" s="21">
        <v>11</v>
      </c>
      <c r="X50" s="23">
        <v>348</v>
      </c>
      <c r="Y50" s="78"/>
      <c r="Z50" s="20"/>
      <c r="AA50" s="79">
        <f>Z50/41</f>
        <v>0</v>
      </c>
      <c r="AB50" s="21"/>
      <c r="AC50" s="80">
        <f>AB50/41</f>
        <v>0</v>
      </c>
      <c r="AD50" s="21"/>
      <c r="AE50" s="21"/>
      <c r="AF50" s="107"/>
      <c r="AG50" s="21"/>
      <c r="AH50" s="23"/>
      <c r="AI50" s="81"/>
      <c r="AJ50" s="21"/>
      <c r="AK50" s="99"/>
      <c r="AL50" s="21"/>
      <c r="AM50" s="22"/>
      <c r="AN50" s="82"/>
      <c r="AO50" s="21"/>
      <c r="AP50" s="21"/>
      <c r="AQ50" s="21"/>
      <c r="AR50" s="21"/>
      <c r="AS50" s="21"/>
      <c r="AT50" s="21"/>
      <c r="AU50" s="21"/>
      <c r="AV50" s="21"/>
      <c r="AW50" s="23"/>
      <c r="AX50" s="24"/>
      <c r="AY50" s="25"/>
      <c r="AZ50" s="26"/>
      <c r="BB50" s="84"/>
      <c r="BC50" s="84"/>
      <c r="BD50" s="84"/>
      <c r="BE50" s="84"/>
    </row>
    <row r="51" spans="1:52" s="87" customFormat="1" ht="21" customHeight="1" thickBot="1">
      <c r="A51" s="27" t="s">
        <v>86</v>
      </c>
      <c r="B51" s="28">
        <v>1522</v>
      </c>
      <c r="C51" s="70">
        <f>C60</f>
        <v>507.3333333333333</v>
      </c>
      <c r="D51" s="29"/>
      <c r="E51" s="29">
        <v>17</v>
      </c>
      <c r="F51" s="29">
        <v>124</v>
      </c>
      <c r="G51" s="70">
        <v>165</v>
      </c>
      <c r="H51" s="29"/>
      <c r="I51" s="29"/>
      <c r="J51" s="29"/>
      <c r="K51" s="29"/>
      <c r="L51" s="85">
        <v>15437</v>
      </c>
      <c r="M51" s="86">
        <v>14431</v>
      </c>
      <c r="N51" s="29"/>
      <c r="O51" s="29"/>
      <c r="P51" s="31">
        <v>15437</v>
      </c>
      <c r="Q51" s="28"/>
      <c r="R51" s="29"/>
      <c r="S51" s="29"/>
      <c r="T51" s="29"/>
      <c r="U51" s="29"/>
      <c r="V51" s="29">
        <v>0</v>
      </c>
      <c r="W51" s="29">
        <v>10</v>
      </c>
      <c r="X51" s="31">
        <v>810</v>
      </c>
      <c r="Y51" s="32"/>
      <c r="Z51" s="28"/>
      <c r="AA51" s="33"/>
      <c r="AB51" s="29"/>
      <c r="AC51" s="34"/>
      <c r="AD51" s="29"/>
      <c r="AE51" s="29"/>
      <c r="AF51" s="108">
        <f>AE51/L51*100</f>
        <v>0</v>
      </c>
      <c r="AG51" s="29"/>
      <c r="AH51" s="31"/>
      <c r="AI51" s="35">
        <v>11</v>
      </c>
      <c r="AJ51" s="29">
        <v>12</v>
      </c>
      <c r="AK51" s="100"/>
      <c r="AL51" s="36"/>
      <c r="AM51" s="30"/>
      <c r="AN51" s="28"/>
      <c r="AO51" s="29"/>
      <c r="AP51" s="29"/>
      <c r="AQ51" s="29"/>
      <c r="AR51" s="29"/>
      <c r="AS51" s="29"/>
      <c r="AT51" s="29"/>
      <c r="AU51" s="29"/>
      <c r="AV51" s="29"/>
      <c r="AW51" s="31"/>
      <c r="AX51" s="35">
        <v>6</v>
      </c>
      <c r="AY51" s="29"/>
      <c r="AZ51" s="37"/>
    </row>
    <row r="52" spans="1:52" ht="24.75" customHeight="1" thickBot="1">
      <c r="A52" s="38" t="s">
        <v>39</v>
      </c>
      <c r="B52" s="39">
        <f aca="true" t="shared" si="6" ref="B52:K52">SUM(B7:B51)</f>
        <v>5698</v>
      </c>
      <c r="C52" s="40">
        <f t="shared" si="6"/>
        <v>1321.3333333333333</v>
      </c>
      <c r="D52" s="40">
        <f t="shared" si="6"/>
        <v>59</v>
      </c>
      <c r="E52" s="40">
        <f t="shared" si="6"/>
        <v>535</v>
      </c>
      <c r="F52" s="40">
        <f t="shared" si="6"/>
        <v>124</v>
      </c>
      <c r="G52" s="40">
        <f t="shared" si="6"/>
        <v>2590</v>
      </c>
      <c r="H52" s="40">
        <f t="shared" si="6"/>
        <v>0</v>
      </c>
      <c r="I52" s="40">
        <f t="shared" si="6"/>
        <v>9</v>
      </c>
      <c r="J52" s="40">
        <f t="shared" si="6"/>
        <v>199</v>
      </c>
      <c r="K52" s="40">
        <f t="shared" si="6"/>
        <v>1345</v>
      </c>
      <c r="L52" s="88">
        <v>52546</v>
      </c>
      <c r="M52" s="89">
        <f aca="true" t="shared" si="7" ref="M52:X52">SUM(M7:M51)</f>
        <v>61696</v>
      </c>
      <c r="N52" s="34">
        <f t="shared" si="7"/>
        <v>6028</v>
      </c>
      <c r="O52" s="34">
        <f t="shared" si="7"/>
        <v>40558</v>
      </c>
      <c r="P52" s="42">
        <f t="shared" si="7"/>
        <v>15437</v>
      </c>
      <c r="Q52" s="39">
        <f t="shared" si="7"/>
        <v>0</v>
      </c>
      <c r="R52" s="40">
        <f t="shared" si="7"/>
        <v>0</v>
      </c>
      <c r="S52" s="40">
        <f t="shared" si="7"/>
        <v>0</v>
      </c>
      <c r="T52" s="40">
        <f t="shared" si="7"/>
        <v>0</v>
      </c>
      <c r="U52" s="40">
        <f t="shared" si="7"/>
        <v>0</v>
      </c>
      <c r="V52" s="40">
        <f t="shared" si="7"/>
        <v>0</v>
      </c>
      <c r="W52" s="40">
        <f t="shared" si="7"/>
        <v>442</v>
      </c>
      <c r="X52" s="43">
        <f t="shared" si="7"/>
        <v>5163</v>
      </c>
      <c r="Y52" s="44"/>
      <c r="Z52" s="39">
        <f>SUM(Z7:Z51)</f>
        <v>23005</v>
      </c>
      <c r="AA52" s="45">
        <f>Z52/L52</f>
        <v>0.43780687397708673</v>
      </c>
      <c r="AB52" s="46">
        <f>SUM(AB7:AB51)</f>
        <v>710</v>
      </c>
      <c r="AC52" s="47">
        <f>AB52/W52</f>
        <v>1.6063348416289593</v>
      </c>
      <c r="AD52" s="40">
        <f>SUM(AD7:AD51)</f>
        <v>11</v>
      </c>
      <c r="AE52" s="40">
        <f>SUM(AE7:AE51)</f>
        <v>1382</v>
      </c>
      <c r="AF52" s="109">
        <f>AE52/L52*100</f>
        <v>2.6300765043961483</v>
      </c>
      <c r="AG52" s="40">
        <f aca="true" t="shared" si="8" ref="AG52:AM52">SUM(AG7:AG51)</f>
        <v>6</v>
      </c>
      <c r="AH52" s="43">
        <f t="shared" si="8"/>
        <v>205850</v>
      </c>
      <c r="AI52" s="48">
        <f t="shared" si="8"/>
        <v>179</v>
      </c>
      <c r="AJ52" s="40">
        <f t="shared" si="8"/>
        <v>31</v>
      </c>
      <c r="AK52" s="101">
        <f t="shared" si="8"/>
        <v>16</v>
      </c>
      <c r="AL52" s="40">
        <f t="shared" si="8"/>
        <v>0</v>
      </c>
      <c r="AM52" s="41">
        <f t="shared" si="8"/>
        <v>5</v>
      </c>
      <c r="AN52" s="39">
        <f>SUM(AO52:AS52)</f>
        <v>670</v>
      </c>
      <c r="AO52" s="40">
        <f aca="true" t="shared" si="9" ref="AO52:AZ52">SUM(AO7:AO51)</f>
        <v>108</v>
      </c>
      <c r="AP52" s="40">
        <f t="shared" si="9"/>
        <v>10</v>
      </c>
      <c r="AQ52" s="40">
        <f t="shared" si="9"/>
        <v>1</v>
      </c>
      <c r="AR52" s="40">
        <f t="shared" si="9"/>
        <v>455</v>
      </c>
      <c r="AS52" s="40">
        <f t="shared" si="9"/>
        <v>96</v>
      </c>
      <c r="AT52" s="40">
        <f t="shared" si="9"/>
        <v>72</v>
      </c>
      <c r="AU52" s="40">
        <f t="shared" si="9"/>
        <v>374</v>
      </c>
      <c r="AV52" s="40">
        <f t="shared" si="9"/>
        <v>11</v>
      </c>
      <c r="AW52" s="43">
        <f t="shared" si="9"/>
        <v>4</v>
      </c>
      <c r="AX52" s="48">
        <f t="shared" si="9"/>
        <v>150</v>
      </c>
      <c r="AY52" s="40">
        <f t="shared" si="9"/>
        <v>141</v>
      </c>
      <c r="AZ52" s="43">
        <f t="shared" si="9"/>
        <v>769</v>
      </c>
    </row>
    <row r="53" spans="1:53" s="91" customFormat="1" ht="19.5" customHeight="1" thickBot="1">
      <c r="A53" s="49"/>
      <c r="B53" s="50"/>
      <c r="C53" s="50"/>
      <c r="D53" s="50"/>
      <c r="E53" s="50"/>
      <c r="F53" s="50"/>
      <c r="G53" s="50"/>
      <c r="H53" s="50"/>
      <c r="I53" s="50"/>
      <c r="J53" s="405" t="s">
        <v>90</v>
      </c>
      <c r="K53" s="405"/>
      <c r="L53" s="405"/>
      <c r="M53" s="51">
        <f>M52+X52</f>
        <v>66859</v>
      </c>
      <c r="N53" s="51"/>
      <c r="O53" s="51"/>
      <c r="P53" s="51"/>
      <c r="Q53" s="50"/>
      <c r="R53" s="50"/>
      <c r="S53" s="50"/>
      <c r="T53" s="50"/>
      <c r="U53" s="50"/>
      <c r="V53" s="50"/>
      <c r="W53" s="50"/>
      <c r="X53" s="50"/>
      <c r="Y53" s="406">
        <f>SUM(Z52:AB52)</f>
        <v>23715.43780687398</v>
      </c>
      <c r="Z53" s="406"/>
      <c r="AA53" s="52"/>
      <c r="AB53" s="53">
        <f>Z52/43</f>
        <v>535</v>
      </c>
      <c r="AC53" s="54"/>
      <c r="AD53" s="55">
        <f>AB52/43</f>
        <v>16.511627906976745</v>
      </c>
      <c r="AE53" s="52">
        <f>SUM(AE52:AG52)</f>
        <v>1390.6300765043961</v>
      </c>
      <c r="AF53" s="110"/>
      <c r="AG53" s="55"/>
      <c r="AH53" s="55"/>
      <c r="AI53" s="50"/>
      <c r="AJ53" s="50"/>
      <c r="AK53" s="102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90"/>
    </row>
    <row r="54" spans="1:52" ht="16.5" customHeight="1">
      <c r="A54" s="56" t="s">
        <v>92</v>
      </c>
      <c r="B54" s="57">
        <f aca="true" t="shared" si="10" ref="B54:P54">B52-B55</f>
        <v>319</v>
      </c>
      <c r="C54" s="71">
        <f t="shared" si="10"/>
        <v>72.33333333333326</v>
      </c>
      <c r="D54" s="57">
        <f t="shared" si="10"/>
        <v>12</v>
      </c>
      <c r="E54" s="57">
        <f t="shared" si="10"/>
        <v>109</v>
      </c>
      <c r="F54" s="57">
        <f t="shared" si="10"/>
        <v>0</v>
      </c>
      <c r="G54" s="57">
        <f t="shared" si="10"/>
        <v>291</v>
      </c>
      <c r="H54" s="58">
        <f t="shared" si="10"/>
        <v>0</v>
      </c>
      <c r="I54" s="57">
        <f t="shared" si="10"/>
        <v>-4</v>
      </c>
      <c r="J54" s="57">
        <f t="shared" si="10"/>
        <v>-62</v>
      </c>
      <c r="K54" s="57">
        <f t="shared" si="10"/>
        <v>-868</v>
      </c>
      <c r="L54" s="92">
        <f t="shared" si="10"/>
        <v>1290</v>
      </c>
      <c r="M54" s="93">
        <f t="shared" si="10"/>
        <v>4238</v>
      </c>
      <c r="N54" s="57">
        <f t="shared" si="10"/>
        <v>-1727</v>
      </c>
      <c r="O54" s="57">
        <f t="shared" si="10"/>
        <v>5995</v>
      </c>
      <c r="P54" s="59">
        <f t="shared" si="10"/>
        <v>298</v>
      </c>
      <c r="Q54" s="60"/>
      <c r="R54" s="57">
        <f>R52-R55</f>
        <v>0</v>
      </c>
      <c r="S54" s="57"/>
      <c r="T54" s="57">
        <f>T52-T55</f>
        <v>0</v>
      </c>
      <c r="U54" s="57"/>
      <c r="V54" s="57">
        <f>V52-V55</f>
        <v>0</v>
      </c>
      <c r="W54" s="57">
        <f>W52-W55</f>
        <v>-4</v>
      </c>
      <c r="X54" s="59">
        <f>X52-X55</f>
        <v>774</v>
      </c>
      <c r="Y54" s="61">
        <f>Y52-Y55</f>
        <v>-1</v>
      </c>
      <c r="Z54" s="60">
        <f>Z52-Z55</f>
        <v>1655</v>
      </c>
      <c r="AA54" s="57"/>
      <c r="AB54" s="62">
        <f>AB52-AB55</f>
        <v>59</v>
      </c>
      <c r="AC54" s="57"/>
      <c r="AD54" s="57">
        <f>AD52-AD55</f>
        <v>4</v>
      </c>
      <c r="AE54" s="57">
        <f>AE52-AE55</f>
        <v>265</v>
      </c>
      <c r="AF54" s="111">
        <f>AE54/L54*100</f>
        <v>20.54263565891473</v>
      </c>
      <c r="AG54" s="57">
        <f aca="true" t="shared" si="11" ref="AG54:AZ54">AG52-AG55</f>
        <v>4</v>
      </c>
      <c r="AH54" s="59">
        <f t="shared" si="11"/>
        <v>31864</v>
      </c>
      <c r="AI54" s="94">
        <f t="shared" si="11"/>
        <v>59</v>
      </c>
      <c r="AJ54" s="57">
        <f t="shared" si="11"/>
        <v>-15</v>
      </c>
      <c r="AK54" s="103">
        <f t="shared" si="11"/>
        <v>7</v>
      </c>
      <c r="AL54" s="57">
        <f t="shared" si="11"/>
        <v>0</v>
      </c>
      <c r="AM54" s="57">
        <f t="shared" si="11"/>
        <v>3</v>
      </c>
      <c r="AN54" s="57">
        <f t="shared" si="11"/>
        <v>30</v>
      </c>
      <c r="AO54" s="57">
        <f t="shared" si="11"/>
        <v>34</v>
      </c>
      <c r="AP54" s="57">
        <f t="shared" si="11"/>
        <v>-5</v>
      </c>
      <c r="AQ54" s="57">
        <f t="shared" si="11"/>
        <v>1</v>
      </c>
      <c r="AR54" s="57">
        <f t="shared" si="11"/>
        <v>-2</v>
      </c>
      <c r="AS54" s="57">
        <f t="shared" si="11"/>
        <v>2</v>
      </c>
      <c r="AT54" s="57">
        <f t="shared" si="11"/>
        <v>25</v>
      </c>
      <c r="AU54" s="57">
        <f t="shared" si="11"/>
        <v>33</v>
      </c>
      <c r="AV54" s="57">
        <f t="shared" si="11"/>
        <v>-4</v>
      </c>
      <c r="AW54" s="57">
        <f t="shared" si="11"/>
        <v>2</v>
      </c>
      <c r="AX54" s="57">
        <f t="shared" si="11"/>
        <v>26</v>
      </c>
      <c r="AY54" s="57">
        <f t="shared" si="11"/>
        <v>39</v>
      </c>
      <c r="AZ54" s="59">
        <f t="shared" si="11"/>
        <v>6</v>
      </c>
    </row>
    <row r="55" spans="1:52" ht="16.5" customHeight="1" thickBot="1">
      <c r="A55" s="63">
        <v>2011</v>
      </c>
      <c r="B55" s="64">
        <v>5379</v>
      </c>
      <c r="C55" s="64">
        <v>1249</v>
      </c>
      <c r="D55" s="64">
        <v>47</v>
      </c>
      <c r="E55" s="64">
        <v>426</v>
      </c>
      <c r="F55" s="64">
        <v>124</v>
      </c>
      <c r="G55" s="64">
        <v>2299</v>
      </c>
      <c r="H55" s="64"/>
      <c r="I55" s="64">
        <v>13</v>
      </c>
      <c r="J55" s="64">
        <v>261</v>
      </c>
      <c r="K55" s="64">
        <v>2213</v>
      </c>
      <c r="L55" s="95">
        <v>51256</v>
      </c>
      <c r="M55" s="65">
        <v>57458</v>
      </c>
      <c r="N55" s="64">
        <v>7755</v>
      </c>
      <c r="O55" s="64">
        <v>34563</v>
      </c>
      <c r="P55" s="66">
        <v>15139</v>
      </c>
      <c r="Q55" s="65"/>
      <c r="R55" s="64"/>
      <c r="S55" s="64"/>
      <c r="T55" s="64"/>
      <c r="U55" s="64"/>
      <c r="V55" s="64"/>
      <c r="W55" s="64">
        <v>446</v>
      </c>
      <c r="X55" s="66">
        <v>4389</v>
      </c>
      <c r="Y55" s="67">
        <v>1</v>
      </c>
      <c r="Z55" s="65">
        <v>21350</v>
      </c>
      <c r="AA55" s="68">
        <f>Z55/L55</f>
        <v>0.41653660059310127</v>
      </c>
      <c r="AB55" s="64">
        <v>651</v>
      </c>
      <c r="AC55" s="69">
        <f>AB55/W55</f>
        <v>1.4596412556053813</v>
      </c>
      <c r="AD55" s="64">
        <v>7</v>
      </c>
      <c r="AE55" s="64">
        <v>1117</v>
      </c>
      <c r="AF55" s="112">
        <f>AE55/L55*100</f>
        <v>2.1792570625877947</v>
      </c>
      <c r="AG55" s="64">
        <v>2</v>
      </c>
      <c r="AH55" s="66">
        <v>173986</v>
      </c>
      <c r="AI55" s="96">
        <v>120</v>
      </c>
      <c r="AJ55" s="64">
        <v>46</v>
      </c>
      <c r="AK55" s="104">
        <v>9</v>
      </c>
      <c r="AL55" s="64"/>
      <c r="AM55" s="64">
        <v>2</v>
      </c>
      <c r="AN55" s="64">
        <v>640</v>
      </c>
      <c r="AO55" s="64">
        <v>74</v>
      </c>
      <c r="AP55" s="64">
        <v>15</v>
      </c>
      <c r="AQ55" s="64"/>
      <c r="AR55" s="64">
        <v>457</v>
      </c>
      <c r="AS55" s="64">
        <v>94</v>
      </c>
      <c r="AT55" s="64">
        <v>47</v>
      </c>
      <c r="AU55" s="64">
        <v>341</v>
      </c>
      <c r="AV55" s="64">
        <v>15</v>
      </c>
      <c r="AW55" s="64">
        <v>2</v>
      </c>
      <c r="AX55" s="64">
        <v>124</v>
      </c>
      <c r="AY55" s="64">
        <v>102</v>
      </c>
      <c r="AZ55" s="66">
        <v>763</v>
      </c>
    </row>
    <row r="56" spans="1:52" s="90" customFormat="1" ht="16.5" customHeight="1">
      <c r="A56" s="114"/>
      <c r="B56" s="115"/>
      <c r="C56" s="116"/>
      <c r="D56" s="115"/>
      <c r="E56" s="115"/>
      <c r="F56" s="115"/>
      <c r="G56" s="116"/>
      <c r="H56" s="115"/>
      <c r="I56" s="115"/>
      <c r="J56" s="115"/>
      <c r="K56" s="115"/>
      <c r="L56" s="115"/>
      <c r="M56" s="115"/>
      <c r="N56" s="115"/>
      <c r="O56" s="115"/>
      <c r="P56" s="117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8"/>
      <c r="AG56" s="115"/>
      <c r="AH56" s="115"/>
      <c r="AI56" s="115"/>
      <c r="AJ56" s="115"/>
      <c r="AK56" s="119"/>
      <c r="AL56" s="115"/>
      <c r="AM56" s="115"/>
      <c r="AN56" s="115"/>
      <c r="AO56" s="115"/>
      <c r="AP56" s="115"/>
      <c r="AQ56" s="115"/>
      <c r="AR56" s="115"/>
      <c r="AS56" s="115"/>
      <c r="AT56" s="115"/>
      <c r="AU56" s="115"/>
      <c r="AV56" s="115"/>
      <c r="AW56" s="115"/>
      <c r="AX56" s="115"/>
      <c r="AY56" s="115"/>
      <c r="AZ56" s="115"/>
    </row>
    <row r="57" spans="8:18" ht="16.5" customHeight="1"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3"/>
    </row>
    <row r="58" spans="8:18" ht="16.5" customHeight="1" thickBot="1">
      <c r="H58" s="122">
        <f>D58*E58</f>
        <v>0</v>
      </c>
      <c r="I58" s="122"/>
      <c r="J58" s="122"/>
      <c r="K58" s="122"/>
      <c r="L58" s="122"/>
      <c r="M58" s="122"/>
      <c r="N58" s="122">
        <v>46151</v>
      </c>
      <c r="O58" s="122"/>
      <c r="P58" s="126">
        <v>13427</v>
      </c>
      <c r="Q58" s="123"/>
      <c r="R58" s="123"/>
    </row>
    <row r="59" spans="3:18" ht="16.5" customHeight="1" thickBot="1">
      <c r="C59" s="127">
        <f>B51</f>
        <v>1522</v>
      </c>
      <c r="D59" s="121">
        <v>3</v>
      </c>
      <c r="E59" s="128">
        <f>C59/D59</f>
        <v>507.3333333333333</v>
      </c>
      <c r="F59" s="121">
        <f>F51</f>
        <v>124</v>
      </c>
      <c r="G59" s="121">
        <v>198</v>
      </c>
      <c r="H59" s="122">
        <f>F59*G59</f>
        <v>24552</v>
      </c>
      <c r="I59" s="122"/>
      <c r="J59" s="122"/>
      <c r="K59" s="122"/>
      <c r="L59" s="122"/>
      <c r="M59" s="122"/>
      <c r="N59" s="122">
        <v>308</v>
      </c>
      <c r="O59" s="122"/>
      <c r="P59" s="122">
        <v>1.1</v>
      </c>
      <c r="Q59" s="122"/>
      <c r="R59" s="123"/>
    </row>
    <row r="60" spans="3:18" ht="16.5" customHeight="1">
      <c r="C60" s="128">
        <f>E59</f>
        <v>507.3333333333333</v>
      </c>
      <c r="F60" s="121">
        <f>D51</f>
        <v>0</v>
      </c>
      <c r="G60" s="121">
        <v>36</v>
      </c>
      <c r="H60" s="122">
        <f>F60*G60</f>
        <v>0</v>
      </c>
      <c r="I60" s="122"/>
      <c r="J60" s="122"/>
      <c r="K60" s="122"/>
      <c r="L60" s="122"/>
      <c r="M60" s="122"/>
      <c r="N60" s="122">
        <v>2013</v>
      </c>
      <c r="O60" s="122"/>
      <c r="P60" s="122"/>
      <c r="Q60" s="122"/>
      <c r="R60" s="123"/>
    </row>
    <row r="61" spans="6:18" ht="16.5" customHeight="1">
      <c r="F61" s="128">
        <f>G51</f>
        <v>165</v>
      </c>
      <c r="G61" s="121">
        <v>108</v>
      </c>
      <c r="H61" s="122">
        <f>F61*G61</f>
        <v>17820</v>
      </c>
      <c r="I61" s="122"/>
      <c r="J61" s="122"/>
      <c r="K61" s="122"/>
      <c r="L61" s="122"/>
      <c r="M61" s="122"/>
      <c r="N61" s="122">
        <v>1287</v>
      </c>
      <c r="O61" s="122"/>
      <c r="P61" s="122"/>
      <c r="Q61" s="122"/>
      <c r="R61" s="123"/>
    </row>
    <row r="62" spans="6:18" ht="16.5" customHeight="1">
      <c r="F62" s="121">
        <f>E51</f>
        <v>17</v>
      </c>
      <c r="G62" s="121">
        <v>90</v>
      </c>
      <c r="H62" s="122">
        <f>F62*G62</f>
        <v>1530</v>
      </c>
      <c r="I62" s="122"/>
      <c r="J62" s="122"/>
      <c r="K62" s="122"/>
      <c r="L62" s="122"/>
      <c r="M62" s="122"/>
      <c r="N62" s="122">
        <f>SUM(N58:N61)</f>
        <v>49759</v>
      </c>
      <c r="O62" s="122"/>
      <c r="P62" s="122">
        <f>P58*P59</f>
        <v>14769.7</v>
      </c>
      <c r="Q62" s="122"/>
      <c r="R62" s="123"/>
    </row>
    <row r="63" spans="3:18" ht="16.5" customHeight="1">
      <c r="C63" s="128">
        <f>C59-C60</f>
        <v>1014.6666666666667</v>
      </c>
      <c r="H63" s="122">
        <f>SUM(H58:H62)</f>
        <v>43902</v>
      </c>
      <c r="I63" s="122"/>
      <c r="J63" s="122"/>
      <c r="K63" s="122"/>
      <c r="L63" s="122"/>
      <c r="M63" s="122"/>
      <c r="N63" s="122">
        <v>789</v>
      </c>
      <c r="O63" s="122"/>
      <c r="P63" s="122"/>
      <c r="Q63" s="122"/>
      <c r="R63" s="123"/>
    </row>
    <row r="64" spans="8:18" ht="16.5" customHeight="1">
      <c r="H64" s="122"/>
      <c r="I64" s="122"/>
      <c r="J64" s="122"/>
      <c r="K64" s="122"/>
      <c r="L64" s="122"/>
      <c r="M64" s="122"/>
      <c r="N64" s="122">
        <f>N62-N63</f>
        <v>48970</v>
      </c>
      <c r="O64" s="122"/>
      <c r="P64" s="122"/>
      <c r="Q64" s="122"/>
      <c r="R64" s="123"/>
    </row>
    <row r="65" spans="8:18" ht="16.5" customHeight="1"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3"/>
    </row>
    <row r="66" spans="8:18" ht="16.5" customHeight="1"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3"/>
    </row>
    <row r="67" spans="8:18" ht="16.5" customHeight="1"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</row>
    <row r="68" spans="8:18" ht="16.5" customHeight="1"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</row>
  </sheetData>
  <sheetProtection formatCells="0" formatColumns="0" formatRows="0" insertColumns="0" insertRows="0" insertHyperlinks="0" deleteColumns="0" deleteRows="0" sort="0" autoFilter="0" pivotTables="0"/>
  <mergeCells count="48">
    <mergeCell ref="J53:L53"/>
    <mergeCell ref="Y53:Z53"/>
    <mergeCell ref="N4:P4"/>
    <mergeCell ref="AY3:AY5"/>
    <mergeCell ref="AI3:AI5"/>
    <mergeCell ref="J4:J5"/>
    <mergeCell ref="K4:K5"/>
    <mergeCell ref="AS4:AS5"/>
    <mergeCell ref="AK3:AK5"/>
    <mergeCell ref="Y3:Y5"/>
    <mergeCell ref="H4:H5"/>
    <mergeCell ref="G4:G5"/>
    <mergeCell ref="B4:B5"/>
    <mergeCell ref="I4:I5"/>
    <mergeCell ref="AJ3:AJ5"/>
    <mergeCell ref="W4:W5"/>
    <mergeCell ref="X4:X5"/>
    <mergeCell ref="U4:U5"/>
    <mergeCell ref="AN4:AN5"/>
    <mergeCell ref="V4:V5"/>
    <mergeCell ref="AO4:AO5"/>
    <mergeCell ref="A2:AZ2"/>
    <mergeCell ref="B3:P3"/>
    <mergeCell ref="Q3:X3"/>
    <mergeCell ref="C4:C5"/>
    <mergeCell ref="D4:F4"/>
    <mergeCell ref="Q4:Q5"/>
    <mergeCell ref="R4:T4"/>
    <mergeCell ref="AP4:AP5"/>
    <mergeCell ref="AQ4:AQ5"/>
    <mergeCell ref="AL3:AL5"/>
    <mergeCell ref="AM3:AM5"/>
    <mergeCell ref="AN3:AW3"/>
    <mergeCell ref="AW4:AW5"/>
    <mergeCell ref="AV4:AV5"/>
    <mergeCell ref="AR4:AR5"/>
    <mergeCell ref="AT4:AT5"/>
    <mergeCell ref="AU4:AU5"/>
    <mergeCell ref="AX3:AX5"/>
    <mergeCell ref="A3:A5"/>
    <mergeCell ref="Z4:AC4"/>
    <mergeCell ref="A1:AZ1"/>
    <mergeCell ref="L4:L5"/>
    <mergeCell ref="M4:M5"/>
    <mergeCell ref="AE4:AH4"/>
    <mergeCell ref="Z3:AH3"/>
    <mergeCell ref="AD4:AD5"/>
    <mergeCell ref="AZ3:AZ5"/>
  </mergeCells>
  <printOptions horizontalCentered="1" verticalCentered="1"/>
  <pageMargins left="0.17" right="0.16" top="0.31496062992125984" bottom="0.35433070866141736" header="0.1968503937007874" footer="0.35433070866141736"/>
  <pageSetup fitToWidth="2" horizontalDpi="600" verticalDpi="600" orientation="landscape" pageOrder="overThenDown" paperSize="9" scale="42" r:id="rId1"/>
  <colBreaks count="1" manualBreakCount="1">
    <brk id="52" max="5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E67"/>
  <sheetViews>
    <sheetView showZeros="0" view="pageBreakPreview" zoomScale="85" zoomScaleNormal="40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3" sqref="D3:F3"/>
    </sheetView>
  </sheetViews>
  <sheetFormatPr defaultColWidth="8.796875" defaultRowHeight="16.5" customHeight="1"/>
  <cols>
    <col min="1" max="1" width="18.5" style="120" customWidth="1"/>
    <col min="2" max="2" width="8.09765625" style="121" customWidth="1"/>
    <col min="3" max="3" width="6.59765625" style="121" customWidth="1"/>
    <col min="4" max="4" width="5.59765625" style="121" customWidth="1"/>
    <col min="5" max="5" width="8.19921875" style="121" customWidth="1"/>
    <col min="6" max="6" width="6.3984375" style="121" customWidth="1"/>
    <col min="7" max="7" width="6" style="121" customWidth="1"/>
    <col min="8" max="8" width="8.8984375" style="121" customWidth="1"/>
    <col min="9" max="9" width="5.8984375" style="121" customWidth="1"/>
    <col min="10" max="10" width="5.59765625" style="121" customWidth="1"/>
    <col min="11" max="11" width="7.69921875" style="121" customWidth="1"/>
    <col min="12" max="12" width="7.19921875" style="121" customWidth="1"/>
    <col min="13" max="13" width="8.59765625" style="121" customWidth="1"/>
    <col min="14" max="14" width="6.59765625" style="121" bestFit="1" customWidth="1"/>
    <col min="15" max="15" width="7.69921875" style="121" customWidth="1"/>
    <col min="16" max="16" width="6.19921875" style="121" customWidth="1"/>
    <col min="17" max="17" width="5.59765625" style="121" customWidth="1"/>
    <col min="18" max="18" width="4.09765625" style="121" customWidth="1"/>
    <col min="19" max="19" width="3.09765625" style="121" customWidth="1"/>
    <col min="20" max="20" width="4.5" style="121" customWidth="1"/>
    <col min="21" max="21" width="6.19921875" style="121" customWidth="1"/>
    <col min="22" max="22" width="3.59765625" style="121" customWidth="1"/>
    <col min="23" max="23" width="5" style="121" customWidth="1"/>
    <col min="24" max="25" width="6.5" style="121" customWidth="1"/>
    <col min="26" max="26" width="6.8984375" style="121" customWidth="1"/>
    <col min="27" max="27" width="6.5" style="121" customWidth="1"/>
    <col min="28" max="31" width="5.59765625" style="121" customWidth="1"/>
    <col min="32" max="32" width="5.59765625" style="124" customWidth="1"/>
    <col min="33" max="33" width="5.59765625" style="121" customWidth="1"/>
    <col min="34" max="34" width="7.59765625" style="121" customWidth="1"/>
    <col min="35" max="35" width="5.59765625" style="121" customWidth="1"/>
    <col min="36" max="36" width="6.59765625" style="121" customWidth="1"/>
    <col min="37" max="37" width="5.59765625" style="125" customWidth="1"/>
    <col min="38" max="39" width="5.59765625" style="121" customWidth="1"/>
    <col min="40" max="40" width="5.09765625" style="121" customWidth="1"/>
    <col min="41" max="41" width="6.09765625" style="121" customWidth="1"/>
    <col min="42" max="42" width="3.5" style="121" customWidth="1"/>
    <col min="43" max="43" width="2.59765625" style="121" customWidth="1"/>
    <col min="44" max="44" width="5.3984375" style="121" customWidth="1"/>
    <col min="45" max="45" width="4.3984375" style="121" customWidth="1"/>
    <col min="46" max="46" width="4.8984375" style="121" customWidth="1"/>
    <col min="47" max="47" width="5.69921875" style="121" customWidth="1"/>
    <col min="48" max="48" width="4.5" style="121" customWidth="1"/>
    <col min="49" max="49" width="4.19921875" style="121" customWidth="1"/>
    <col min="50" max="51" width="4.8984375" style="121" customWidth="1"/>
    <col min="52" max="52" width="6" style="121" customWidth="1"/>
    <col min="53" max="53" width="0.8984375" style="83" hidden="1" customWidth="1"/>
    <col min="54" max="16384" width="9" style="83" customWidth="1"/>
  </cols>
  <sheetData>
    <row r="1" spans="1:52" s="252" customFormat="1" ht="22.5" customHeight="1" thickBot="1">
      <c r="A1" s="397" t="s">
        <v>99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  <c r="X1" s="397"/>
      <c r="Y1" s="397"/>
      <c r="Z1" s="397"/>
      <c r="AA1" s="397"/>
      <c r="AB1" s="397"/>
      <c r="AC1" s="397"/>
      <c r="AD1" s="397"/>
      <c r="AE1" s="397"/>
      <c r="AF1" s="397"/>
      <c r="AG1" s="397"/>
      <c r="AH1" s="397"/>
      <c r="AI1" s="397"/>
      <c r="AJ1" s="397"/>
      <c r="AK1" s="397"/>
      <c r="AL1" s="397"/>
      <c r="AM1" s="397"/>
      <c r="AN1" s="397"/>
      <c r="AO1" s="397"/>
      <c r="AP1" s="397"/>
      <c r="AQ1" s="397"/>
      <c r="AR1" s="397"/>
      <c r="AS1" s="397"/>
      <c r="AT1" s="397"/>
      <c r="AU1" s="397"/>
      <c r="AV1" s="397"/>
      <c r="AW1" s="397"/>
      <c r="AX1" s="397"/>
      <c r="AY1" s="397"/>
      <c r="AZ1" s="397"/>
    </row>
    <row r="2" spans="1:53" s="254" customFormat="1" ht="31.5" customHeight="1" thickBot="1">
      <c r="A2" s="374" t="s">
        <v>98</v>
      </c>
      <c r="B2" s="398" t="s">
        <v>0</v>
      </c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400"/>
      <c r="Q2" s="385" t="s">
        <v>1</v>
      </c>
      <c r="R2" s="387"/>
      <c r="S2" s="387"/>
      <c r="T2" s="387"/>
      <c r="U2" s="387"/>
      <c r="V2" s="387"/>
      <c r="W2" s="387"/>
      <c r="X2" s="388"/>
      <c r="Y2" s="418" t="s">
        <v>85</v>
      </c>
      <c r="Z2" s="385" t="s">
        <v>2</v>
      </c>
      <c r="AA2" s="386"/>
      <c r="AB2" s="387"/>
      <c r="AC2" s="387"/>
      <c r="AD2" s="387"/>
      <c r="AE2" s="387"/>
      <c r="AF2" s="387"/>
      <c r="AG2" s="387"/>
      <c r="AH2" s="388"/>
      <c r="AI2" s="410" t="s">
        <v>3</v>
      </c>
      <c r="AJ2" s="404" t="s">
        <v>82</v>
      </c>
      <c r="AK2" s="415" t="s">
        <v>81</v>
      </c>
      <c r="AL2" s="391" t="s">
        <v>4</v>
      </c>
      <c r="AM2" s="392" t="s">
        <v>42</v>
      </c>
      <c r="AN2" s="385" t="s">
        <v>5</v>
      </c>
      <c r="AO2" s="387"/>
      <c r="AP2" s="387"/>
      <c r="AQ2" s="387"/>
      <c r="AR2" s="387"/>
      <c r="AS2" s="387"/>
      <c r="AT2" s="387"/>
      <c r="AU2" s="387"/>
      <c r="AV2" s="387"/>
      <c r="AW2" s="388"/>
      <c r="AX2" s="371" t="s">
        <v>6</v>
      </c>
      <c r="AY2" s="391" t="s">
        <v>83</v>
      </c>
      <c r="AZ2" s="368" t="s">
        <v>7</v>
      </c>
      <c r="BA2" s="253"/>
    </row>
    <row r="3" spans="1:53" s="254" customFormat="1" ht="29.25" customHeight="1">
      <c r="A3" s="375"/>
      <c r="B3" s="403" t="s">
        <v>8</v>
      </c>
      <c r="C3" s="401" t="s">
        <v>9</v>
      </c>
      <c r="D3" s="402" t="s">
        <v>10</v>
      </c>
      <c r="E3" s="402"/>
      <c r="F3" s="402"/>
      <c r="G3" s="401" t="s">
        <v>40</v>
      </c>
      <c r="H3" s="401" t="s">
        <v>11</v>
      </c>
      <c r="I3" s="401" t="s">
        <v>12</v>
      </c>
      <c r="J3" s="413" t="s">
        <v>13</v>
      </c>
      <c r="K3" s="413" t="s">
        <v>84</v>
      </c>
      <c r="L3" s="379" t="s">
        <v>14</v>
      </c>
      <c r="M3" s="381" t="s">
        <v>89</v>
      </c>
      <c r="N3" s="407" t="s">
        <v>88</v>
      </c>
      <c r="O3" s="408"/>
      <c r="P3" s="409"/>
      <c r="Q3" s="372"/>
      <c r="R3" s="383" t="s">
        <v>10</v>
      </c>
      <c r="S3" s="383"/>
      <c r="T3" s="383"/>
      <c r="U3" s="389" t="s">
        <v>11</v>
      </c>
      <c r="V3" s="389" t="s">
        <v>12</v>
      </c>
      <c r="W3" s="389" t="s">
        <v>36</v>
      </c>
      <c r="X3" s="369" t="s">
        <v>18</v>
      </c>
      <c r="Y3" s="419"/>
      <c r="Z3" s="376" t="s">
        <v>19</v>
      </c>
      <c r="AA3" s="377"/>
      <c r="AB3" s="377"/>
      <c r="AC3" s="378"/>
      <c r="AD3" s="389" t="s">
        <v>20</v>
      </c>
      <c r="AE3" s="383" t="s">
        <v>21</v>
      </c>
      <c r="AF3" s="383"/>
      <c r="AG3" s="383"/>
      <c r="AH3" s="384"/>
      <c r="AI3" s="411"/>
      <c r="AJ3" s="389"/>
      <c r="AK3" s="416"/>
      <c r="AL3" s="389"/>
      <c r="AM3" s="393"/>
      <c r="AN3" s="395" t="s">
        <v>37</v>
      </c>
      <c r="AO3" s="389" t="s">
        <v>15</v>
      </c>
      <c r="AP3" s="389" t="s">
        <v>22</v>
      </c>
      <c r="AQ3" s="389" t="s">
        <v>23</v>
      </c>
      <c r="AR3" s="389" t="s">
        <v>16</v>
      </c>
      <c r="AS3" s="389" t="s">
        <v>17</v>
      </c>
      <c r="AT3" s="389" t="s">
        <v>77</v>
      </c>
      <c r="AU3" s="389" t="s">
        <v>24</v>
      </c>
      <c r="AV3" s="389" t="s">
        <v>25</v>
      </c>
      <c r="AW3" s="369" t="s">
        <v>26</v>
      </c>
      <c r="AX3" s="372"/>
      <c r="AY3" s="389"/>
      <c r="AZ3" s="369"/>
      <c r="BA3" s="253"/>
    </row>
    <row r="4" spans="1:53" s="254" customFormat="1" ht="120.75" customHeight="1" thickBot="1">
      <c r="A4" s="375"/>
      <c r="B4" s="373"/>
      <c r="C4" s="390"/>
      <c r="D4" s="9" t="s">
        <v>15</v>
      </c>
      <c r="E4" s="9" t="s">
        <v>16</v>
      </c>
      <c r="F4" s="9" t="s">
        <v>17</v>
      </c>
      <c r="G4" s="390"/>
      <c r="H4" s="390"/>
      <c r="I4" s="390"/>
      <c r="J4" s="414"/>
      <c r="K4" s="414"/>
      <c r="L4" s="380"/>
      <c r="M4" s="382"/>
      <c r="N4" s="9" t="s">
        <v>15</v>
      </c>
      <c r="O4" s="9" t="s">
        <v>16</v>
      </c>
      <c r="P4" s="10" t="s">
        <v>17</v>
      </c>
      <c r="Q4" s="373"/>
      <c r="R4" s="9" t="s">
        <v>15</v>
      </c>
      <c r="S4" s="9" t="s">
        <v>16</v>
      </c>
      <c r="T4" s="9" t="s">
        <v>17</v>
      </c>
      <c r="U4" s="390"/>
      <c r="V4" s="390"/>
      <c r="W4" s="390"/>
      <c r="X4" s="370"/>
      <c r="Y4" s="420"/>
      <c r="Z4" s="8" t="s">
        <v>27</v>
      </c>
      <c r="AA4" s="11" t="s">
        <v>87</v>
      </c>
      <c r="AB4" s="9" t="s">
        <v>28</v>
      </c>
      <c r="AC4" s="9" t="s">
        <v>87</v>
      </c>
      <c r="AD4" s="390"/>
      <c r="AE4" s="9" t="s">
        <v>29</v>
      </c>
      <c r="AF4" s="97" t="s">
        <v>87</v>
      </c>
      <c r="AG4" s="9" t="s">
        <v>30</v>
      </c>
      <c r="AH4" s="10" t="s">
        <v>41</v>
      </c>
      <c r="AI4" s="412"/>
      <c r="AJ4" s="390"/>
      <c r="AK4" s="417"/>
      <c r="AL4" s="390"/>
      <c r="AM4" s="394"/>
      <c r="AN4" s="396"/>
      <c r="AO4" s="390"/>
      <c r="AP4" s="390"/>
      <c r="AQ4" s="390"/>
      <c r="AR4" s="390"/>
      <c r="AS4" s="390"/>
      <c r="AT4" s="390"/>
      <c r="AU4" s="390"/>
      <c r="AV4" s="390"/>
      <c r="AW4" s="370"/>
      <c r="AX4" s="373"/>
      <c r="AY4" s="390"/>
      <c r="AZ4" s="370"/>
      <c r="BA4" s="253"/>
    </row>
    <row r="5" spans="1:52" s="255" customFormat="1" ht="13.5" customHeight="1" thickBot="1">
      <c r="A5" s="12">
        <v>0</v>
      </c>
      <c r="B5" s="13">
        <v>1</v>
      </c>
      <c r="C5" s="14">
        <v>2</v>
      </c>
      <c r="D5" s="14">
        <v>3</v>
      </c>
      <c r="E5" s="14">
        <v>4</v>
      </c>
      <c r="F5" s="14">
        <v>5</v>
      </c>
      <c r="G5" s="14">
        <v>6</v>
      </c>
      <c r="H5" s="14">
        <v>7</v>
      </c>
      <c r="I5" s="14">
        <v>8</v>
      </c>
      <c r="J5" s="14">
        <v>9</v>
      </c>
      <c r="K5" s="14">
        <v>10</v>
      </c>
      <c r="L5" s="15">
        <v>11</v>
      </c>
      <c r="M5" s="13">
        <v>12</v>
      </c>
      <c r="N5" s="14">
        <v>13</v>
      </c>
      <c r="O5" s="14">
        <v>14</v>
      </c>
      <c r="P5" s="16">
        <v>15</v>
      </c>
      <c r="Q5" s="13">
        <v>16</v>
      </c>
      <c r="R5" s="14">
        <v>17</v>
      </c>
      <c r="S5" s="14">
        <v>18</v>
      </c>
      <c r="T5" s="14">
        <v>19</v>
      </c>
      <c r="U5" s="14">
        <v>20</v>
      </c>
      <c r="V5" s="14">
        <v>21</v>
      </c>
      <c r="W5" s="14">
        <v>22</v>
      </c>
      <c r="X5" s="16">
        <v>23</v>
      </c>
      <c r="Y5" s="17">
        <v>25</v>
      </c>
      <c r="Z5" s="13">
        <v>26</v>
      </c>
      <c r="AA5" s="18"/>
      <c r="AB5" s="14">
        <v>27</v>
      </c>
      <c r="AC5" s="14"/>
      <c r="AD5" s="14">
        <v>28</v>
      </c>
      <c r="AE5" s="14">
        <v>29</v>
      </c>
      <c r="AF5" s="106"/>
      <c r="AG5" s="14">
        <v>30</v>
      </c>
      <c r="AH5" s="16">
        <v>31</v>
      </c>
      <c r="AI5" s="18">
        <v>32</v>
      </c>
      <c r="AJ5" s="14">
        <v>33</v>
      </c>
      <c r="AK5" s="98">
        <v>34</v>
      </c>
      <c r="AL5" s="14">
        <v>35</v>
      </c>
      <c r="AM5" s="15">
        <v>36</v>
      </c>
      <c r="AN5" s="13">
        <v>37</v>
      </c>
      <c r="AO5" s="14">
        <v>38</v>
      </c>
      <c r="AP5" s="14">
        <v>39</v>
      </c>
      <c r="AQ5" s="14">
        <v>40</v>
      </c>
      <c r="AR5" s="14">
        <v>41</v>
      </c>
      <c r="AS5" s="14">
        <v>42</v>
      </c>
      <c r="AT5" s="14">
        <v>43</v>
      </c>
      <c r="AU5" s="14">
        <v>44</v>
      </c>
      <c r="AV5" s="14">
        <v>45</v>
      </c>
      <c r="AW5" s="16">
        <v>46</v>
      </c>
      <c r="AX5" s="13">
        <v>47</v>
      </c>
      <c r="AY5" s="14">
        <v>48</v>
      </c>
      <c r="AZ5" s="16">
        <v>45</v>
      </c>
    </row>
    <row r="6" spans="1:57" s="256" customFormat="1" ht="19.5" customHeight="1">
      <c r="A6" s="144" t="s">
        <v>43</v>
      </c>
      <c r="B6" s="145">
        <v>67</v>
      </c>
      <c r="C6" s="146">
        <v>9</v>
      </c>
      <c r="D6" s="146"/>
      <c r="E6" s="146">
        <v>8</v>
      </c>
      <c r="F6" s="146"/>
      <c r="G6" s="146">
        <v>27</v>
      </c>
      <c r="H6" s="146"/>
      <c r="I6" s="146"/>
      <c r="J6" s="146"/>
      <c r="K6" s="146">
        <v>0</v>
      </c>
      <c r="L6" s="147">
        <v>0</v>
      </c>
      <c r="M6" s="148">
        <f>SUM(N6:P6)</f>
        <v>0</v>
      </c>
      <c r="N6" s="146">
        <v>0</v>
      </c>
      <c r="O6" s="146">
        <v>0</v>
      </c>
      <c r="P6" s="149"/>
      <c r="Q6" s="145"/>
      <c r="R6" s="146"/>
      <c r="S6" s="146"/>
      <c r="T6" s="146"/>
      <c r="U6" s="146"/>
      <c r="V6" s="146">
        <v>0</v>
      </c>
      <c r="W6" s="146">
        <v>2</v>
      </c>
      <c r="X6" s="149">
        <v>102</v>
      </c>
      <c r="Y6" s="150"/>
      <c r="Z6" s="145">
        <v>32</v>
      </c>
      <c r="AA6" s="151">
        <v>34</v>
      </c>
      <c r="AB6" s="146">
        <v>1</v>
      </c>
      <c r="AC6" s="152"/>
      <c r="AD6" s="146"/>
      <c r="AE6" s="146">
        <v>8</v>
      </c>
      <c r="AF6" s="153"/>
      <c r="AG6" s="146"/>
      <c r="AH6" s="149">
        <v>800</v>
      </c>
      <c r="AI6" s="154"/>
      <c r="AJ6" s="146">
        <v>0</v>
      </c>
      <c r="AK6" s="155"/>
      <c r="AL6" s="146"/>
      <c r="AM6" s="147"/>
      <c r="AN6" s="156">
        <v>1</v>
      </c>
      <c r="AO6" s="146"/>
      <c r="AP6" s="146"/>
      <c r="AQ6" s="146"/>
      <c r="AR6" s="146"/>
      <c r="AS6" s="146"/>
      <c r="AT6" s="146"/>
      <c r="AU6" s="146"/>
      <c r="AV6" s="146"/>
      <c r="AW6" s="149"/>
      <c r="AX6" s="145">
        <v>5</v>
      </c>
      <c r="AY6" s="146"/>
      <c r="AZ6" s="149">
        <v>21</v>
      </c>
      <c r="BB6" s="257"/>
      <c r="BC6" s="257"/>
      <c r="BD6" s="257"/>
      <c r="BE6" s="257"/>
    </row>
    <row r="7" spans="1:57" s="256" customFormat="1" ht="19.5" customHeight="1">
      <c r="A7" s="72" t="s">
        <v>31</v>
      </c>
      <c r="B7" s="161">
        <v>231</v>
      </c>
      <c r="C7" s="162">
        <v>35</v>
      </c>
      <c r="D7" s="162">
        <v>5</v>
      </c>
      <c r="E7" s="162">
        <v>63</v>
      </c>
      <c r="F7" s="162"/>
      <c r="G7" s="162">
        <v>115</v>
      </c>
      <c r="H7" s="162"/>
      <c r="I7" s="162"/>
      <c r="J7" s="162">
        <v>63</v>
      </c>
      <c r="K7" s="162">
        <v>125</v>
      </c>
      <c r="L7" s="163">
        <v>2686</v>
      </c>
      <c r="M7" s="75">
        <v>3145</v>
      </c>
      <c r="N7" s="162">
        <v>397</v>
      </c>
      <c r="O7" s="162">
        <v>1305</v>
      </c>
      <c r="P7" s="164">
        <v>1443</v>
      </c>
      <c r="Q7" s="161"/>
      <c r="R7" s="162"/>
      <c r="S7" s="162"/>
      <c r="T7" s="162"/>
      <c r="U7" s="162"/>
      <c r="V7" s="162">
        <v>0</v>
      </c>
      <c r="W7" s="162">
        <v>10</v>
      </c>
      <c r="X7" s="164">
        <v>271</v>
      </c>
      <c r="Y7" s="165"/>
      <c r="Z7" s="161">
        <v>1465</v>
      </c>
      <c r="AA7" s="73">
        <f aca="true" t="shared" si="0" ref="AA7:AA16">Z7/L7</f>
        <v>0.5454206999255399</v>
      </c>
      <c r="AB7" s="162">
        <v>13</v>
      </c>
      <c r="AC7" s="74">
        <f>AB7/W7</f>
        <v>1.3</v>
      </c>
      <c r="AD7" s="162"/>
      <c r="AE7" s="162">
        <v>175</v>
      </c>
      <c r="AF7" s="166">
        <f aca="true" t="shared" si="1" ref="AF7:AF35">AE7/L7*100</f>
        <v>6.515264333581534</v>
      </c>
      <c r="AG7" s="162"/>
      <c r="AH7" s="164">
        <v>13950</v>
      </c>
      <c r="AI7" s="167">
        <v>16</v>
      </c>
      <c r="AJ7" s="162"/>
      <c r="AK7" s="168">
        <v>1</v>
      </c>
      <c r="AL7" s="162"/>
      <c r="AM7" s="169"/>
      <c r="AN7" s="76">
        <v>64</v>
      </c>
      <c r="AO7" s="162">
        <v>44</v>
      </c>
      <c r="AP7" s="162"/>
      <c r="AQ7" s="162"/>
      <c r="AR7" s="162">
        <v>9</v>
      </c>
      <c r="AS7" s="162">
        <v>11</v>
      </c>
      <c r="AT7" s="162">
        <v>2</v>
      </c>
      <c r="AU7" s="162"/>
      <c r="AV7" s="162"/>
      <c r="AW7" s="164"/>
      <c r="AX7" s="161">
        <v>2</v>
      </c>
      <c r="AY7" s="162">
        <v>10</v>
      </c>
      <c r="AZ7" s="164">
        <v>36</v>
      </c>
      <c r="BB7" s="257"/>
      <c r="BC7" s="257"/>
      <c r="BD7" s="257"/>
      <c r="BE7" s="257"/>
    </row>
    <row r="8" spans="1:57" s="256" customFormat="1" ht="19.5" customHeight="1">
      <c r="A8" s="72" t="s">
        <v>38</v>
      </c>
      <c r="B8" s="161">
        <v>372</v>
      </c>
      <c r="C8" s="162">
        <v>42</v>
      </c>
      <c r="D8" s="162"/>
      <c r="E8" s="162">
        <v>41</v>
      </c>
      <c r="F8" s="162"/>
      <c r="G8" s="162">
        <v>261</v>
      </c>
      <c r="H8" s="162"/>
      <c r="I8" s="162">
        <v>1</v>
      </c>
      <c r="J8" s="162">
        <v>32</v>
      </c>
      <c r="K8" s="162">
        <v>68</v>
      </c>
      <c r="L8" s="163">
        <v>2964</v>
      </c>
      <c r="M8" s="75">
        <v>3550</v>
      </c>
      <c r="N8" s="162">
        <v>431</v>
      </c>
      <c r="O8" s="162">
        <v>1461</v>
      </c>
      <c r="P8" s="164">
        <v>1658</v>
      </c>
      <c r="Q8" s="161"/>
      <c r="R8" s="162"/>
      <c r="S8" s="162"/>
      <c r="T8" s="162"/>
      <c r="U8" s="162"/>
      <c r="V8" s="162">
        <v>0</v>
      </c>
      <c r="W8" s="162">
        <v>14</v>
      </c>
      <c r="X8" s="164">
        <v>476</v>
      </c>
      <c r="Y8" s="165"/>
      <c r="Z8" s="161">
        <v>1561</v>
      </c>
      <c r="AA8" s="73">
        <f t="shared" si="0"/>
        <v>0.5266531713900134</v>
      </c>
      <c r="AB8" s="162">
        <v>20</v>
      </c>
      <c r="AC8" s="74">
        <f>AB8/W8</f>
        <v>1.4285714285714286</v>
      </c>
      <c r="AD8" s="162">
        <v>2</v>
      </c>
      <c r="AE8" s="162">
        <v>148</v>
      </c>
      <c r="AF8" s="166">
        <f t="shared" si="1"/>
        <v>4.993252361673414</v>
      </c>
      <c r="AG8" s="162"/>
      <c r="AH8" s="164">
        <v>11100</v>
      </c>
      <c r="AI8" s="167">
        <v>15</v>
      </c>
      <c r="AJ8" s="162">
        <v>2</v>
      </c>
      <c r="AK8" s="168">
        <v>3</v>
      </c>
      <c r="AL8" s="162"/>
      <c r="AM8" s="169">
        <v>1</v>
      </c>
      <c r="AN8" s="76">
        <v>43</v>
      </c>
      <c r="AO8" s="162">
        <v>13</v>
      </c>
      <c r="AP8" s="162">
        <v>6</v>
      </c>
      <c r="AQ8" s="162"/>
      <c r="AR8" s="162">
        <v>13</v>
      </c>
      <c r="AS8" s="162">
        <v>11</v>
      </c>
      <c r="AT8" s="162"/>
      <c r="AU8" s="162"/>
      <c r="AV8" s="162"/>
      <c r="AW8" s="164"/>
      <c r="AX8" s="161">
        <v>21</v>
      </c>
      <c r="AY8" s="162">
        <v>15</v>
      </c>
      <c r="AZ8" s="164">
        <v>41</v>
      </c>
      <c r="BB8" s="257"/>
      <c r="BC8" s="257"/>
      <c r="BD8" s="257"/>
      <c r="BE8" s="257"/>
    </row>
    <row r="9" spans="1:57" s="256" customFormat="1" ht="19.5" customHeight="1">
      <c r="A9" s="72" t="s">
        <v>34</v>
      </c>
      <c r="B9" s="161">
        <v>192</v>
      </c>
      <c r="C9" s="162">
        <v>28</v>
      </c>
      <c r="D9" s="162">
        <v>1</v>
      </c>
      <c r="E9" s="162">
        <v>8</v>
      </c>
      <c r="F9" s="162"/>
      <c r="G9" s="162">
        <v>163</v>
      </c>
      <c r="H9" s="162"/>
      <c r="I9" s="162">
        <v>1</v>
      </c>
      <c r="J9" s="162">
        <v>28</v>
      </c>
      <c r="K9" s="162">
        <v>94</v>
      </c>
      <c r="L9" s="163">
        <v>4191</v>
      </c>
      <c r="M9" s="75">
        <v>5193</v>
      </c>
      <c r="N9" s="162">
        <v>535</v>
      </c>
      <c r="O9" s="162">
        <v>2076</v>
      </c>
      <c r="P9" s="164">
        <v>2582</v>
      </c>
      <c r="Q9" s="161"/>
      <c r="R9" s="162"/>
      <c r="S9" s="162"/>
      <c r="T9" s="162"/>
      <c r="U9" s="162"/>
      <c r="V9" s="162">
        <v>0</v>
      </c>
      <c r="W9" s="162">
        <v>14</v>
      </c>
      <c r="X9" s="164">
        <v>440</v>
      </c>
      <c r="Y9" s="165"/>
      <c r="Z9" s="161">
        <v>3015</v>
      </c>
      <c r="AA9" s="73">
        <f t="shared" si="0"/>
        <v>0.7193987115246958</v>
      </c>
      <c r="AB9" s="162">
        <v>15</v>
      </c>
      <c r="AC9" s="74">
        <f>AB9/W9</f>
        <v>1.0714285714285714</v>
      </c>
      <c r="AD9" s="162"/>
      <c r="AE9" s="162">
        <v>160</v>
      </c>
      <c r="AF9" s="166">
        <f t="shared" si="1"/>
        <v>3.81770460510618</v>
      </c>
      <c r="AG9" s="162"/>
      <c r="AH9" s="164">
        <v>15650</v>
      </c>
      <c r="AI9" s="167">
        <v>55</v>
      </c>
      <c r="AJ9" s="162">
        <v>5</v>
      </c>
      <c r="AK9" s="168">
        <v>7</v>
      </c>
      <c r="AL9" s="162"/>
      <c r="AM9" s="169"/>
      <c r="AN9" s="76">
        <v>29</v>
      </c>
      <c r="AO9" s="162">
        <v>19</v>
      </c>
      <c r="AP9" s="162"/>
      <c r="AQ9" s="162"/>
      <c r="AR9" s="162">
        <v>5</v>
      </c>
      <c r="AS9" s="162">
        <v>5</v>
      </c>
      <c r="AT9" s="162">
        <v>3</v>
      </c>
      <c r="AU9" s="162"/>
      <c r="AV9" s="162"/>
      <c r="AW9" s="164"/>
      <c r="AX9" s="161">
        <v>6</v>
      </c>
      <c r="AY9" s="162">
        <v>55</v>
      </c>
      <c r="AZ9" s="164">
        <v>38</v>
      </c>
      <c r="BB9" s="257"/>
      <c r="BC9" s="257"/>
      <c r="BD9" s="257"/>
      <c r="BE9" s="257"/>
    </row>
    <row r="10" spans="1:57" s="256" customFormat="1" ht="19.5" customHeight="1">
      <c r="A10" s="72" t="s">
        <v>32</v>
      </c>
      <c r="B10" s="161">
        <v>118</v>
      </c>
      <c r="C10" s="162">
        <v>22</v>
      </c>
      <c r="D10" s="162">
        <v>7</v>
      </c>
      <c r="E10" s="162">
        <v>15</v>
      </c>
      <c r="F10" s="162"/>
      <c r="G10" s="162">
        <v>105</v>
      </c>
      <c r="H10" s="162"/>
      <c r="I10" s="162">
        <v>2</v>
      </c>
      <c r="J10" s="162">
        <v>28</v>
      </c>
      <c r="K10" s="162">
        <v>132</v>
      </c>
      <c r="L10" s="163">
        <v>4411</v>
      </c>
      <c r="M10" s="75">
        <v>4761</v>
      </c>
      <c r="N10" s="162">
        <v>455</v>
      </c>
      <c r="O10" s="162">
        <v>1823</v>
      </c>
      <c r="P10" s="164">
        <v>2483</v>
      </c>
      <c r="Q10" s="161"/>
      <c r="R10" s="162"/>
      <c r="S10" s="162"/>
      <c r="T10" s="162"/>
      <c r="U10" s="162"/>
      <c r="V10" s="162">
        <v>0</v>
      </c>
      <c r="W10" s="162">
        <v>11</v>
      </c>
      <c r="X10" s="164">
        <v>166</v>
      </c>
      <c r="Y10" s="165"/>
      <c r="Z10" s="161">
        <v>2846</v>
      </c>
      <c r="AA10" s="73">
        <f t="shared" si="0"/>
        <v>0.6452051688959419</v>
      </c>
      <c r="AB10" s="162">
        <v>10</v>
      </c>
      <c r="AC10" s="74">
        <f>AB10/W10</f>
        <v>0.9090909090909091</v>
      </c>
      <c r="AD10" s="162"/>
      <c r="AE10" s="162">
        <v>151</v>
      </c>
      <c r="AF10" s="166">
        <f t="shared" si="1"/>
        <v>3.4232600317388346</v>
      </c>
      <c r="AG10" s="162"/>
      <c r="AH10" s="164">
        <v>13950</v>
      </c>
      <c r="AI10" s="167">
        <v>74</v>
      </c>
      <c r="AJ10" s="162"/>
      <c r="AK10" s="168">
        <v>2</v>
      </c>
      <c r="AL10" s="162"/>
      <c r="AM10" s="169">
        <v>1</v>
      </c>
      <c r="AN10" s="76">
        <v>44</v>
      </c>
      <c r="AO10" s="162">
        <v>21</v>
      </c>
      <c r="AP10" s="162">
        <v>2</v>
      </c>
      <c r="AQ10" s="162"/>
      <c r="AR10" s="162">
        <v>11</v>
      </c>
      <c r="AS10" s="162">
        <v>10</v>
      </c>
      <c r="AT10" s="162">
        <v>4</v>
      </c>
      <c r="AU10" s="162"/>
      <c r="AV10" s="162"/>
      <c r="AW10" s="164"/>
      <c r="AX10" s="161">
        <v>4</v>
      </c>
      <c r="AY10" s="162">
        <v>74</v>
      </c>
      <c r="AZ10" s="164">
        <v>35</v>
      </c>
      <c r="BB10" s="257"/>
      <c r="BC10" s="257"/>
      <c r="BD10" s="257"/>
      <c r="BE10" s="257"/>
    </row>
    <row r="11" spans="1:57" s="256" customFormat="1" ht="19.5" customHeight="1" thickBot="1">
      <c r="A11" s="170" t="s">
        <v>33</v>
      </c>
      <c r="B11" s="171">
        <v>239</v>
      </c>
      <c r="C11" s="172">
        <v>32</v>
      </c>
      <c r="D11" s="172">
        <v>8</v>
      </c>
      <c r="E11" s="172">
        <v>24</v>
      </c>
      <c r="F11" s="172"/>
      <c r="G11" s="172">
        <v>131</v>
      </c>
      <c r="H11" s="172"/>
      <c r="I11" s="172">
        <v>2</v>
      </c>
      <c r="J11" s="172">
        <v>47</v>
      </c>
      <c r="K11" s="172">
        <v>72</v>
      </c>
      <c r="L11" s="173">
        <v>3325</v>
      </c>
      <c r="M11" s="174">
        <v>4421</v>
      </c>
      <c r="N11" s="172">
        <v>392</v>
      </c>
      <c r="O11" s="172">
        <v>1700</v>
      </c>
      <c r="P11" s="175">
        <v>2329</v>
      </c>
      <c r="Q11" s="171"/>
      <c r="R11" s="172"/>
      <c r="S11" s="172"/>
      <c r="T11" s="172"/>
      <c r="U11" s="172"/>
      <c r="V11" s="172">
        <v>0</v>
      </c>
      <c r="W11" s="172">
        <v>8</v>
      </c>
      <c r="X11" s="175">
        <v>244</v>
      </c>
      <c r="Y11" s="176"/>
      <c r="Z11" s="171">
        <v>3025</v>
      </c>
      <c r="AA11" s="177">
        <f t="shared" si="0"/>
        <v>0.9097744360902256</v>
      </c>
      <c r="AB11" s="172">
        <v>21</v>
      </c>
      <c r="AC11" s="178">
        <f>AB11/W11</f>
        <v>2.625</v>
      </c>
      <c r="AD11" s="172"/>
      <c r="AE11" s="172">
        <v>157</v>
      </c>
      <c r="AF11" s="179">
        <f t="shared" si="1"/>
        <v>4.7218045112781954</v>
      </c>
      <c r="AG11" s="172"/>
      <c r="AH11" s="175">
        <v>13900</v>
      </c>
      <c r="AI11" s="180">
        <v>77</v>
      </c>
      <c r="AJ11" s="172">
        <v>7</v>
      </c>
      <c r="AK11" s="181"/>
      <c r="AL11" s="172"/>
      <c r="AM11" s="182"/>
      <c r="AN11" s="183">
        <v>142</v>
      </c>
      <c r="AO11" s="172">
        <v>67</v>
      </c>
      <c r="AP11" s="172">
        <v>1</v>
      </c>
      <c r="AQ11" s="172"/>
      <c r="AR11" s="172">
        <v>44</v>
      </c>
      <c r="AS11" s="172">
        <v>30</v>
      </c>
      <c r="AT11" s="172">
        <v>2</v>
      </c>
      <c r="AU11" s="172">
        <v>39</v>
      </c>
      <c r="AV11" s="172"/>
      <c r="AW11" s="175"/>
      <c r="AX11" s="171">
        <v>8</v>
      </c>
      <c r="AY11" s="172">
        <v>75</v>
      </c>
      <c r="AZ11" s="175">
        <v>40</v>
      </c>
      <c r="BB11" s="257"/>
      <c r="BC11" s="257"/>
      <c r="BD11" s="257"/>
      <c r="BE11" s="257"/>
    </row>
    <row r="12" spans="1:57" s="256" customFormat="1" ht="19.5" customHeight="1" thickTop="1">
      <c r="A12" s="144" t="s">
        <v>47</v>
      </c>
      <c r="B12" s="145">
        <v>150</v>
      </c>
      <c r="C12" s="146">
        <v>26</v>
      </c>
      <c r="D12" s="146">
        <v>3</v>
      </c>
      <c r="E12" s="146">
        <v>23</v>
      </c>
      <c r="F12" s="146"/>
      <c r="G12" s="146">
        <v>80</v>
      </c>
      <c r="H12" s="146"/>
      <c r="I12" s="146"/>
      <c r="J12" s="146">
        <v>1</v>
      </c>
      <c r="K12" s="146">
        <v>8</v>
      </c>
      <c r="L12" s="157">
        <v>976</v>
      </c>
      <c r="M12" s="75">
        <v>1002</v>
      </c>
      <c r="N12" s="146">
        <v>115</v>
      </c>
      <c r="O12" s="146">
        <v>887</v>
      </c>
      <c r="P12" s="149"/>
      <c r="Q12" s="145"/>
      <c r="R12" s="146"/>
      <c r="S12" s="146"/>
      <c r="T12" s="146"/>
      <c r="U12" s="146"/>
      <c r="V12" s="146">
        <v>0</v>
      </c>
      <c r="W12" s="146">
        <v>8</v>
      </c>
      <c r="X12" s="149">
        <v>51</v>
      </c>
      <c r="Y12" s="150">
        <v>1</v>
      </c>
      <c r="Z12" s="145">
        <v>1604</v>
      </c>
      <c r="AA12" s="158">
        <f t="shared" si="0"/>
        <v>1.6434426229508197</v>
      </c>
      <c r="AB12" s="146">
        <v>17</v>
      </c>
      <c r="AC12" s="159">
        <v>3</v>
      </c>
      <c r="AD12" s="146"/>
      <c r="AE12" s="146">
        <v>98</v>
      </c>
      <c r="AF12" s="160">
        <f t="shared" si="1"/>
        <v>10.040983606557377</v>
      </c>
      <c r="AG12" s="146"/>
      <c r="AH12" s="149">
        <v>10100</v>
      </c>
      <c r="AI12" s="154">
        <v>1</v>
      </c>
      <c r="AJ12" s="146"/>
      <c r="AK12" s="155"/>
      <c r="AL12" s="146"/>
      <c r="AM12" s="147">
        <v>1</v>
      </c>
      <c r="AN12" s="156">
        <v>100</v>
      </c>
      <c r="AO12" s="146">
        <v>6</v>
      </c>
      <c r="AP12" s="146">
        <v>3</v>
      </c>
      <c r="AQ12" s="146"/>
      <c r="AR12" s="146">
        <v>80</v>
      </c>
      <c r="AS12" s="146">
        <v>11</v>
      </c>
      <c r="AT12" s="146"/>
      <c r="AU12" s="146">
        <v>106</v>
      </c>
      <c r="AV12" s="146">
        <v>4</v>
      </c>
      <c r="AW12" s="149">
        <v>2</v>
      </c>
      <c r="AX12" s="145">
        <v>5</v>
      </c>
      <c r="AY12" s="146"/>
      <c r="AZ12" s="149">
        <v>14</v>
      </c>
      <c r="BB12" s="257"/>
      <c r="BC12" s="257"/>
      <c r="BD12" s="257"/>
      <c r="BE12" s="257"/>
    </row>
    <row r="13" spans="1:57" s="258" customFormat="1" ht="19.5" customHeight="1">
      <c r="A13" s="72" t="s">
        <v>48</v>
      </c>
      <c r="B13" s="129">
        <v>142</v>
      </c>
      <c r="C13" s="130">
        <v>27</v>
      </c>
      <c r="D13" s="130"/>
      <c r="E13" s="130">
        <v>26</v>
      </c>
      <c r="F13" s="130"/>
      <c r="G13" s="130">
        <v>104</v>
      </c>
      <c r="H13" s="130"/>
      <c r="I13" s="130"/>
      <c r="J13" s="130">
        <v>5</v>
      </c>
      <c r="K13" s="130">
        <v>13</v>
      </c>
      <c r="L13" s="131">
        <v>1361</v>
      </c>
      <c r="M13" s="75">
        <v>1715</v>
      </c>
      <c r="N13" s="130">
        <v>181</v>
      </c>
      <c r="O13" s="130">
        <v>986</v>
      </c>
      <c r="P13" s="132">
        <v>545</v>
      </c>
      <c r="Q13" s="129"/>
      <c r="R13" s="130"/>
      <c r="S13" s="130"/>
      <c r="T13" s="130"/>
      <c r="U13" s="130"/>
      <c r="V13" s="130"/>
      <c r="W13" s="130">
        <v>25</v>
      </c>
      <c r="X13" s="132">
        <v>292</v>
      </c>
      <c r="Y13" s="133"/>
      <c r="Z13" s="129">
        <v>1548</v>
      </c>
      <c r="AA13" s="73">
        <f t="shared" si="0"/>
        <v>1.1373989713445996</v>
      </c>
      <c r="AB13" s="130">
        <v>57</v>
      </c>
      <c r="AC13" s="74">
        <v>4</v>
      </c>
      <c r="AD13" s="130"/>
      <c r="AE13" s="130">
        <v>111</v>
      </c>
      <c r="AF13" s="134">
        <f t="shared" si="1"/>
        <v>8.155767817781042</v>
      </c>
      <c r="AG13" s="130"/>
      <c r="AH13" s="132">
        <v>11100</v>
      </c>
      <c r="AI13" s="135">
        <v>3</v>
      </c>
      <c r="AJ13" s="130"/>
      <c r="AK13" s="136"/>
      <c r="AL13" s="130"/>
      <c r="AM13" s="137">
        <v>1</v>
      </c>
      <c r="AN13" s="76">
        <v>49</v>
      </c>
      <c r="AO13" s="130">
        <v>5</v>
      </c>
      <c r="AP13" s="130"/>
      <c r="AQ13" s="130"/>
      <c r="AR13" s="130">
        <v>22</v>
      </c>
      <c r="AS13" s="130">
        <v>18</v>
      </c>
      <c r="AT13" s="130">
        <v>4</v>
      </c>
      <c r="AU13" s="130">
        <v>28</v>
      </c>
      <c r="AV13" s="130">
        <v>0</v>
      </c>
      <c r="AW13" s="132"/>
      <c r="AX13" s="129">
        <v>9</v>
      </c>
      <c r="AY13" s="130"/>
      <c r="AZ13" s="132">
        <v>167</v>
      </c>
      <c r="BB13" s="259"/>
      <c r="BC13" s="259"/>
      <c r="BD13" s="259"/>
      <c r="BE13" s="259"/>
    </row>
    <row r="14" spans="1:57" s="258" customFormat="1" ht="19.5" customHeight="1">
      <c r="A14" s="72" t="s">
        <v>44</v>
      </c>
      <c r="B14" s="129">
        <v>43</v>
      </c>
      <c r="C14" s="130">
        <v>4</v>
      </c>
      <c r="D14" s="130"/>
      <c r="E14" s="130">
        <v>2</v>
      </c>
      <c r="F14" s="130"/>
      <c r="G14" s="130">
        <v>17</v>
      </c>
      <c r="H14" s="130"/>
      <c r="I14" s="130"/>
      <c r="J14" s="130">
        <v>2</v>
      </c>
      <c r="K14" s="130">
        <v>10</v>
      </c>
      <c r="L14" s="131">
        <v>381</v>
      </c>
      <c r="M14" s="75">
        <v>410</v>
      </c>
      <c r="N14" s="130">
        <v>30</v>
      </c>
      <c r="O14" s="130">
        <v>324</v>
      </c>
      <c r="P14" s="132">
        <v>54</v>
      </c>
      <c r="Q14" s="129"/>
      <c r="R14" s="130"/>
      <c r="S14" s="130"/>
      <c r="T14" s="130"/>
      <c r="U14" s="130"/>
      <c r="V14" s="130">
        <v>0</v>
      </c>
      <c r="W14" s="130">
        <v>7</v>
      </c>
      <c r="X14" s="132">
        <v>19</v>
      </c>
      <c r="Y14" s="133"/>
      <c r="Z14" s="129">
        <v>666</v>
      </c>
      <c r="AA14" s="73">
        <f t="shared" si="0"/>
        <v>1.7480314960629921</v>
      </c>
      <c r="AB14" s="130">
        <v>14</v>
      </c>
      <c r="AC14" s="74">
        <f>AB14/W14</f>
        <v>2</v>
      </c>
      <c r="AD14" s="130"/>
      <c r="AE14" s="130">
        <v>24</v>
      </c>
      <c r="AF14" s="134">
        <f t="shared" si="1"/>
        <v>6.299212598425196</v>
      </c>
      <c r="AG14" s="130"/>
      <c r="AH14" s="132">
        <v>2950</v>
      </c>
      <c r="AI14" s="135"/>
      <c r="AJ14" s="130"/>
      <c r="AK14" s="136"/>
      <c r="AL14" s="130"/>
      <c r="AM14" s="137"/>
      <c r="AN14" s="76">
        <v>6</v>
      </c>
      <c r="AO14" s="130">
        <v>1</v>
      </c>
      <c r="AP14" s="130"/>
      <c r="AQ14" s="130"/>
      <c r="AR14" s="130">
        <v>6</v>
      </c>
      <c r="AS14" s="130"/>
      <c r="AT14" s="130"/>
      <c r="AU14" s="130"/>
      <c r="AV14" s="130"/>
      <c r="AW14" s="132"/>
      <c r="AX14" s="129">
        <v>6</v>
      </c>
      <c r="AY14" s="130"/>
      <c r="AZ14" s="132">
        <v>14</v>
      </c>
      <c r="BB14" s="259"/>
      <c r="BC14" s="259"/>
      <c r="BD14" s="259"/>
      <c r="BE14" s="259"/>
    </row>
    <row r="15" spans="1:57" s="258" customFormat="1" ht="19.5" customHeight="1">
      <c r="A15" s="72" t="s">
        <v>49</v>
      </c>
      <c r="B15" s="129">
        <v>94</v>
      </c>
      <c r="C15" s="130">
        <v>20</v>
      </c>
      <c r="D15" s="130"/>
      <c r="E15" s="130">
        <v>6</v>
      </c>
      <c r="F15" s="130"/>
      <c r="G15" s="130">
        <v>27</v>
      </c>
      <c r="H15" s="130"/>
      <c r="I15" s="130"/>
      <c r="J15" s="130"/>
      <c r="K15" s="130">
        <v>6</v>
      </c>
      <c r="L15" s="131">
        <v>346</v>
      </c>
      <c r="M15" s="75">
        <v>469</v>
      </c>
      <c r="N15" s="130">
        <v>64</v>
      </c>
      <c r="O15" s="130">
        <v>405</v>
      </c>
      <c r="P15" s="132"/>
      <c r="Q15" s="129"/>
      <c r="R15" s="130"/>
      <c r="S15" s="130"/>
      <c r="T15" s="130"/>
      <c r="U15" s="130"/>
      <c r="V15" s="130">
        <v>0</v>
      </c>
      <c r="W15" s="130">
        <v>0</v>
      </c>
      <c r="X15" s="132">
        <v>0</v>
      </c>
      <c r="Y15" s="133"/>
      <c r="Z15" s="129">
        <v>475</v>
      </c>
      <c r="AA15" s="73">
        <f t="shared" si="0"/>
        <v>1.3728323699421965</v>
      </c>
      <c r="AB15" s="130"/>
      <c r="AC15" s="74"/>
      <c r="AD15" s="130"/>
      <c r="AE15" s="130">
        <v>27</v>
      </c>
      <c r="AF15" s="134">
        <f t="shared" si="1"/>
        <v>7.803468208092486</v>
      </c>
      <c r="AG15" s="130"/>
      <c r="AH15" s="132">
        <v>2700</v>
      </c>
      <c r="AI15" s="135"/>
      <c r="AJ15" s="130"/>
      <c r="AK15" s="136"/>
      <c r="AL15" s="130"/>
      <c r="AM15" s="137"/>
      <c r="AN15" s="76">
        <v>11</v>
      </c>
      <c r="AO15" s="130"/>
      <c r="AP15" s="130"/>
      <c r="AQ15" s="130"/>
      <c r="AR15" s="130">
        <v>29</v>
      </c>
      <c r="AS15" s="130">
        <v>11</v>
      </c>
      <c r="AT15" s="130"/>
      <c r="AU15" s="130">
        <v>16</v>
      </c>
      <c r="AV15" s="130"/>
      <c r="AW15" s="132"/>
      <c r="AX15" s="129">
        <v>5</v>
      </c>
      <c r="AY15" s="130"/>
      <c r="AZ15" s="132"/>
      <c r="BB15" s="259"/>
      <c r="BC15" s="259"/>
      <c r="BD15" s="259"/>
      <c r="BE15" s="259"/>
    </row>
    <row r="16" spans="1:57" s="258" customFormat="1" ht="19.5" customHeight="1">
      <c r="A16" s="72" t="s">
        <v>50</v>
      </c>
      <c r="B16" s="129">
        <v>233</v>
      </c>
      <c r="C16" s="130">
        <v>45</v>
      </c>
      <c r="D16" s="130"/>
      <c r="E16" s="130">
        <v>32</v>
      </c>
      <c r="F16" s="130"/>
      <c r="G16" s="130">
        <v>43</v>
      </c>
      <c r="H16" s="130"/>
      <c r="I16" s="130"/>
      <c r="J16" s="130">
        <v>4</v>
      </c>
      <c r="K16" s="130">
        <v>6</v>
      </c>
      <c r="L16" s="131">
        <v>907</v>
      </c>
      <c r="M16" s="75">
        <v>1062</v>
      </c>
      <c r="N16" s="130">
        <v>57</v>
      </c>
      <c r="O16" s="130">
        <v>768</v>
      </c>
      <c r="P16" s="132">
        <v>237</v>
      </c>
      <c r="Q16" s="129"/>
      <c r="R16" s="130"/>
      <c r="S16" s="130"/>
      <c r="T16" s="130"/>
      <c r="U16" s="130"/>
      <c r="V16" s="130">
        <v>0</v>
      </c>
      <c r="W16" s="130">
        <v>9</v>
      </c>
      <c r="X16" s="132">
        <v>38</v>
      </c>
      <c r="Y16" s="133"/>
      <c r="Z16" s="129">
        <v>1771</v>
      </c>
      <c r="AA16" s="73">
        <f t="shared" si="0"/>
        <v>1.952590959206174</v>
      </c>
      <c r="AB16" s="130">
        <v>19</v>
      </c>
      <c r="AC16" s="74">
        <f>AB16/W16</f>
        <v>2.111111111111111</v>
      </c>
      <c r="AD16" s="130"/>
      <c r="AE16" s="130">
        <v>58</v>
      </c>
      <c r="AF16" s="134">
        <f t="shared" si="1"/>
        <v>6.39470782800441</v>
      </c>
      <c r="AG16" s="130"/>
      <c r="AH16" s="132">
        <v>6500</v>
      </c>
      <c r="AI16" s="135"/>
      <c r="AJ16" s="130"/>
      <c r="AK16" s="136">
        <v>2</v>
      </c>
      <c r="AL16" s="130"/>
      <c r="AM16" s="137">
        <v>1</v>
      </c>
      <c r="AN16" s="76">
        <v>23</v>
      </c>
      <c r="AO16" s="130">
        <v>4</v>
      </c>
      <c r="AP16" s="130"/>
      <c r="AQ16" s="130"/>
      <c r="AR16" s="130">
        <v>13</v>
      </c>
      <c r="AS16" s="130">
        <v>3</v>
      </c>
      <c r="AT16" s="130">
        <v>3</v>
      </c>
      <c r="AU16" s="130">
        <v>1</v>
      </c>
      <c r="AV16" s="130"/>
      <c r="AW16" s="132"/>
      <c r="AX16" s="129">
        <v>11</v>
      </c>
      <c r="AY16" s="130"/>
      <c r="AZ16" s="132">
        <v>14</v>
      </c>
      <c r="BB16" s="259"/>
      <c r="BC16" s="259"/>
      <c r="BD16" s="259"/>
      <c r="BE16" s="259"/>
    </row>
    <row r="17" spans="1:57" s="258" customFormat="1" ht="19.5" customHeight="1">
      <c r="A17" s="72" t="s">
        <v>51</v>
      </c>
      <c r="B17" s="129">
        <v>282</v>
      </c>
      <c r="C17" s="130">
        <v>69</v>
      </c>
      <c r="D17" s="130">
        <v>3</v>
      </c>
      <c r="E17" s="130">
        <v>14</v>
      </c>
      <c r="F17" s="130"/>
      <c r="G17" s="130">
        <v>111</v>
      </c>
      <c r="H17" s="130"/>
      <c r="I17" s="130"/>
      <c r="J17" s="130"/>
      <c r="K17" s="130">
        <v>17</v>
      </c>
      <c r="L17" s="131">
        <v>1788</v>
      </c>
      <c r="M17" s="75">
        <v>1982</v>
      </c>
      <c r="N17" s="130">
        <v>139</v>
      </c>
      <c r="O17" s="130">
        <v>1843</v>
      </c>
      <c r="P17" s="132"/>
      <c r="Q17" s="129"/>
      <c r="R17" s="130"/>
      <c r="S17" s="130"/>
      <c r="T17" s="130"/>
      <c r="U17" s="130"/>
      <c r="V17" s="130">
        <v>0</v>
      </c>
      <c r="W17" s="130">
        <v>19</v>
      </c>
      <c r="X17" s="132">
        <v>148</v>
      </c>
      <c r="Y17" s="133"/>
      <c r="Z17" s="129">
        <v>2526</v>
      </c>
      <c r="AA17" s="73">
        <v>14</v>
      </c>
      <c r="AB17" s="130">
        <v>67</v>
      </c>
      <c r="AC17" s="74">
        <f>AB17/W17</f>
        <v>3.526315789473684</v>
      </c>
      <c r="AD17" s="130">
        <v>3</v>
      </c>
      <c r="AE17" s="130">
        <v>78</v>
      </c>
      <c r="AF17" s="134">
        <f t="shared" si="1"/>
        <v>4.3624161073825505</v>
      </c>
      <c r="AG17" s="130"/>
      <c r="AH17" s="132">
        <v>20300</v>
      </c>
      <c r="AI17" s="135">
        <v>4</v>
      </c>
      <c r="AJ17" s="130">
        <v>2</v>
      </c>
      <c r="AK17" s="136">
        <v>3</v>
      </c>
      <c r="AL17" s="130">
        <v>3</v>
      </c>
      <c r="AM17" s="137">
        <v>1</v>
      </c>
      <c r="AN17" s="76">
        <v>61</v>
      </c>
      <c r="AO17" s="130">
        <v>2</v>
      </c>
      <c r="AP17" s="130"/>
      <c r="AQ17" s="130">
        <v>2</v>
      </c>
      <c r="AR17" s="130">
        <v>46</v>
      </c>
      <c r="AS17" s="130">
        <v>1</v>
      </c>
      <c r="AT17" s="130">
        <v>6</v>
      </c>
      <c r="AU17" s="130"/>
      <c r="AV17" s="130"/>
      <c r="AW17" s="132"/>
      <c r="AX17" s="129">
        <v>6</v>
      </c>
      <c r="AY17" s="130"/>
      <c r="AZ17" s="132">
        <v>102</v>
      </c>
      <c r="BB17" s="259"/>
      <c r="BC17" s="259"/>
      <c r="BD17" s="259"/>
      <c r="BE17" s="259"/>
    </row>
    <row r="18" spans="1:57" s="258" customFormat="1" ht="19.5" customHeight="1">
      <c r="A18" s="72" t="s">
        <v>52</v>
      </c>
      <c r="B18" s="129">
        <v>96</v>
      </c>
      <c r="C18" s="130">
        <v>11</v>
      </c>
      <c r="D18" s="130"/>
      <c r="E18" s="130">
        <v>5</v>
      </c>
      <c r="F18" s="130"/>
      <c r="G18" s="130">
        <v>57</v>
      </c>
      <c r="H18" s="130"/>
      <c r="I18" s="130"/>
      <c r="J18" s="130">
        <v>1</v>
      </c>
      <c r="K18" s="130">
        <v>6</v>
      </c>
      <c r="L18" s="131">
        <v>967</v>
      </c>
      <c r="M18" s="75">
        <v>1080</v>
      </c>
      <c r="N18" s="130">
        <v>109</v>
      </c>
      <c r="O18" s="130">
        <v>850</v>
      </c>
      <c r="P18" s="132">
        <v>121</v>
      </c>
      <c r="Q18" s="129"/>
      <c r="R18" s="130"/>
      <c r="S18" s="130"/>
      <c r="T18" s="130"/>
      <c r="U18" s="130"/>
      <c r="V18" s="130">
        <v>0</v>
      </c>
      <c r="W18" s="130">
        <v>7</v>
      </c>
      <c r="X18" s="132">
        <v>66</v>
      </c>
      <c r="Y18" s="133"/>
      <c r="Z18" s="129">
        <v>1354</v>
      </c>
      <c r="AA18" s="73">
        <f>Z18/L18</f>
        <v>1.4002068252326785</v>
      </c>
      <c r="AB18" s="130">
        <v>26</v>
      </c>
      <c r="AC18" s="74">
        <v>5</v>
      </c>
      <c r="AD18" s="130"/>
      <c r="AE18" s="130">
        <v>56</v>
      </c>
      <c r="AF18" s="134">
        <f t="shared" si="1"/>
        <v>5.791106514994829</v>
      </c>
      <c r="AG18" s="130"/>
      <c r="AH18" s="132">
        <v>19800</v>
      </c>
      <c r="AI18" s="135"/>
      <c r="AJ18" s="130"/>
      <c r="AK18" s="136"/>
      <c r="AL18" s="130"/>
      <c r="AM18" s="137">
        <v>1</v>
      </c>
      <c r="AN18" s="76">
        <v>51</v>
      </c>
      <c r="AO18" s="130">
        <v>4</v>
      </c>
      <c r="AP18" s="130"/>
      <c r="AQ18" s="130"/>
      <c r="AR18" s="130">
        <v>45</v>
      </c>
      <c r="AS18" s="130">
        <v>2</v>
      </c>
      <c r="AT18" s="130">
        <v>3</v>
      </c>
      <c r="AU18" s="130">
        <v>2</v>
      </c>
      <c r="AV18" s="130"/>
      <c r="AW18" s="132"/>
      <c r="AX18" s="129">
        <v>8</v>
      </c>
      <c r="AY18" s="130"/>
      <c r="AZ18" s="132">
        <v>7</v>
      </c>
      <c r="BB18" s="259"/>
      <c r="BC18" s="259"/>
      <c r="BD18" s="259"/>
      <c r="BE18" s="259"/>
    </row>
    <row r="19" spans="1:57" s="258" customFormat="1" ht="19.5" customHeight="1">
      <c r="A19" s="72" t="s">
        <v>53</v>
      </c>
      <c r="B19" s="129">
        <v>100</v>
      </c>
      <c r="C19" s="130">
        <v>23</v>
      </c>
      <c r="D19" s="130"/>
      <c r="E19" s="130">
        <v>2</v>
      </c>
      <c r="F19" s="130"/>
      <c r="G19" s="130">
        <v>47</v>
      </c>
      <c r="H19" s="130"/>
      <c r="I19" s="130"/>
      <c r="J19" s="130">
        <v>2</v>
      </c>
      <c r="K19" s="130">
        <v>32</v>
      </c>
      <c r="L19" s="131">
        <v>1003</v>
      </c>
      <c r="M19" s="75">
        <v>1100</v>
      </c>
      <c r="N19" s="130">
        <v>92</v>
      </c>
      <c r="O19" s="130">
        <v>1008</v>
      </c>
      <c r="P19" s="132"/>
      <c r="Q19" s="129"/>
      <c r="R19" s="130"/>
      <c r="S19" s="130"/>
      <c r="T19" s="130"/>
      <c r="U19" s="130"/>
      <c r="V19" s="130">
        <v>0</v>
      </c>
      <c r="W19" s="130">
        <v>10</v>
      </c>
      <c r="X19" s="132">
        <v>25</v>
      </c>
      <c r="Y19" s="133"/>
      <c r="Z19" s="129">
        <v>113</v>
      </c>
      <c r="AA19" s="73">
        <f>Z19/L19</f>
        <v>0.11266201395812563</v>
      </c>
      <c r="AB19" s="130">
        <v>10</v>
      </c>
      <c r="AC19" s="74">
        <f>AB19/W19</f>
        <v>1</v>
      </c>
      <c r="AD19" s="130"/>
      <c r="AE19" s="130">
        <v>37</v>
      </c>
      <c r="AF19" s="134">
        <f t="shared" si="1"/>
        <v>3.688933200398804</v>
      </c>
      <c r="AG19" s="130"/>
      <c r="AH19" s="132">
        <v>300</v>
      </c>
      <c r="AI19" s="135">
        <v>2</v>
      </c>
      <c r="AJ19" s="130"/>
      <c r="AK19" s="136"/>
      <c r="AL19" s="130"/>
      <c r="AM19" s="137">
        <v>1</v>
      </c>
      <c r="AN19" s="76">
        <v>28</v>
      </c>
      <c r="AO19" s="130">
        <v>1</v>
      </c>
      <c r="AP19" s="130"/>
      <c r="AQ19" s="130"/>
      <c r="AR19" s="130">
        <v>24</v>
      </c>
      <c r="AS19" s="130"/>
      <c r="AT19" s="130">
        <v>2</v>
      </c>
      <c r="AU19" s="130"/>
      <c r="AV19" s="130"/>
      <c r="AW19" s="132"/>
      <c r="AX19" s="129">
        <v>2</v>
      </c>
      <c r="AY19" s="130"/>
      <c r="AZ19" s="132">
        <v>24</v>
      </c>
      <c r="BB19" s="259"/>
      <c r="BC19" s="259"/>
      <c r="BD19" s="259"/>
      <c r="BE19" s="259"/>
    </row>
    <row r="20" spans="1:57" s="258" customFormat="1" ht="19.5" customHeight="1">
      <c r="A20" s="72" t="s">
        <v>54</v>
      </c>
      <c r="B20" s="129">
        <v>74</v>
      </c>
      <c r="C20" s="130">
        <v>12</v>
      </c>
      <c r="D20" s="130"/>
      <c r="E20" s="130">
        <v>12</v>
      </c>
      <c r="F20" s="130"/>
      <c r="G20" s="130">
        <v>39</v>
      </c>
      <c r="H20" s="130"/>
      <c r="I20" s="130"/>
      <c r="J20" s="130">
        <v>13</v>
      </c>
      <c r="K20" s="130">
        <v>25</v>
      </c>
      <c r="L20" s="131">
        <v>1024</v>
      </c>
      <c r="M20" s="75">
        <v>1199</v>
      </c>
      <c r="N20" s="130">
        <v>70</v>
      </c>
      <c r="O20" s="130">
        <v>1130</v>
      </c>
      <c r="P20" s="132"/>
      <c r="Q20" s="129"/>
      <c r="R20" s="130"/>
      <c r="S20" s="130"/>
      <c r="T20" s="130"/>
      <c r="U20" s="130"/>
      <c r="V20" s="130">
        <v>0</v>
      </c>
      <c r="W20" s="130">
        <v>16</v>
      </c>
      <c r="X20" s="132">
        <v>79</v>
      </c>
      <c r="Y20" s="133">
        <v>6</v>
      </c>
      <c r="Z20" s="129">
        <v>1080</v>
      </c>
      <c r="AA20" s="73">
        <v>3</v>
      </c>
      <c r="AB20" s="130">
        <v>30</v>
      </c>
      <c r="AC20" s="74">
        <v>108</v>
      </c>
      <c r="AD20" s="130"/>
      <c r="AE20" s="130">
        <v>32</v>
      </c>
      <c r="AF20" s="134">
        <f t="shared" si="1"/>
        <v>3.125</v>
      </c>
      <c r="AG20" s="130"/>
      <c r="AH20" s="132">
        <v>2200</v>
      </c>
      <c r="AI20" s="135">
        <v>4</v>
      </c>
      <c r="AJ20" s="130"/>
      <c r="AK20" s="136"/>
      <c r="AL20" s="130"/>
      <c r="AM20" s="137"/>
      <c r="AN20" s="76">
        <v>14</v>
      </c>
      <c r="AO20" s="130">
        <v>1</v>
      </c>
      <c r="AP20" s="130"/>
      <c r="AQ20" s="130"/>
      <c r="AR20" s="130">
        <v>13</v>
      </c>
      <c r="AS20" s="130">
        <v>1</v>
      </c>
      <c r="AT20" s="130"/>
      <c r="AU20" s="130"/>
      <c r="AV20" s="130"/>
      <c r="AW20" s="132"/>
      <c r="AX20" s="129">
        <v>1</v>
      </c>
      <c r="AY20" s="130">
        <v>1</v>
      </c>
      <c r="AZ20" s="132">
        <v>3</v>
      </c>
      <c r="BB20" s="259"/>
      <c r="BC20" s="259"/>
      <c r="BD20" s="259"/>
      <c r="BE20" s="259"/>
    </row>
    <row r="21" spans="1:57" s="258" customFormat="1" ht="19.5" customHeight="1">
      <c r="A21" s="72" t="s">
        <v>55</v>
      </c>
      <c r="B21" s="129">
        <v>56</v>
      </c>
      <c r="C21" s="130">
        <v>13</v>
      </c>
      <c r="D21" s="130">
        <v>0</v>
      </c>
      <c r="E21" s="130">
        <v>8</v>
      </c>
      <c r="F21" s="130"/>
      <c r="G21" s="130">
        <v>42</v>
      </c>
      <c r="H21" s="130"/>
      <c r="I21" s="130"/>
      <c r="J21" s="130"/>
      <c r="K21" s="130">
        <v>4</v>
      </c>
      <c r="L21" s="131">
        <v>639</v>
      </c>
      <c r="M21" s="75">
        <v>738</v>
      </c>
      <c r="N21" s="130">
        <v>34</v>
      </c>
      <c r="O21" s="130">
        <v>602</v>
      </c>
      <c r="P21" s="132">
        <v>102</v>
      </c>
      <c r="Q21" s="129"/>
      <c r="R21" s="130"/>
      <c r="S21" s="130"/>
      <c r="T21" s="130"/>
      <c r="U21" s="130"/>
      <c r="V21" s="130">
        <v>0</v>
      </c>
      <c r="W21" s="130">
        <v>13</v>
      </c>
      <c r="X21" s="132">
        <v>67</v>
      </c>
      <c r="Y21" s="133"/>
      <c r="Z21" s="129">
        <v>546</v>
      </c>
      <c r="AA21" s="73">
        <f>Z21/L21</f>
        <v>0.8544600938967136</v>
      </c>
      <c r="AB21" s="130">
        <v>46</v>
      </c>
      <c r="AC21" s="74">
        <f aca="true" t="shared" si="2" ref="AC21:AC27">AB21/W21</f>
        <v>3.5384615384615383</v>
      </c>
      <c r="AD21" s="130">
        <v>2</v>
      </c>
      <c r="AE21" s="130">
        <v>21</v>
      </c>
      <c r="AF21" s="134">
        <f t="shared" si="1"/>
        <v>3.286384976525822</v>
      </c>
      <c r="AG21" s="130"/>
      <c r="AH21" s="132">
        <v>2600</v>
      </c>
      <c r="AI21" s="135">
        <v>1</v>
      </c>
      <c r="AJ21" s="130"/>
      <c r="AK21" s="136"/>
      <c r="AL21" s="130"/>
      <c r="AM21" s="137">
        <v>1</v>
      </c>
      <c r="AN21" s="76">
        <v>16</v>
      </c>
      <c r="AO21" s="130"/>
      <c r="AP21" s="130"/>
      <c r="AQ21" s="130"/>
      <c r="AR21" s="130">
        <v>15</v>
      </c>
      <c r="AS21" s="130">
        <v>1</v>
      </c>
      <c r="AT21" s="130">
        <v>2</v>
      </c>
      <c r="AU21" s="130">
        <v>67</v>
      </c>
      <c r="AV21" s="130">
        <v>1</v>
      </c>
      <c r="AW21" s="132">
        <v>1</v>
      </c>
      <c r="AX21" s="129">
        <v>2</v>
      </c>
      <c r="AY21" s="130"/>
      <c r="AZ21" s="132">
        <v>28</v>
      </c>
      <c r="BB21" s="259"/>
      <c r="BC21" s="259"/>
      <c r="BD21" s="259"/>
      <c r="BE21" s="259"/>
    </row>
    <row r="22" spans="1:57" s="258" customFormat="1" ht="19.5" customHeight="1">
      <c r="A22" s="72" t="s">
        <v>78</v>
      </c>
      <c r="B22" s="129">
        <v>40</v>
      </c>
      <c r="C22" s="130">
        <v>6</v>
      </c>
      <c r="D22" s="130">
        <v>2</v>
      </c>
      <c r="E22" s="130">
        <v>7</v>
      </c>
      <c r="F22" s="130"/>
      <c r="G22" s="130">
        <v>68</v>
      </c>
      <c r="H22" s="130"/>
      <c r="I22" s="130">
        <v>1</v>
      </c>
      <c r="J22" s="130"/>
      <c r="K22" s="130">
        <v>6</v>
      </c>
      <c r="L22" s="131">
        <v>1187</v>
      </c>
      <c r="M22" s="75">
        <v>1374</v>
      </c>
      <c r="N22" s="130">
        <v>57</v>
      </c>
      <c r="O22" s="130">
        <v>1222</v>
      </c>
      <c r="P22" s="132">
        <v>95</v>
      </c>
      <c r="Q22" s="129"/>
      <c r="R22" s="130">
        <v>1</v>
      </c>
      <c r="S22" s="130"/>
      <c r="T22" s="130"/>
      <c r="U22" s="130"/>
      <c r="V22" s="130">
        <v>0</v>
      </c>
      <c r="W22" s="130">
        <v>8</v>
      </c>
      <c r="X22" s="132">
        <v>40</v>
      </c>
      <c r="Y22" s="133"/>
      <c r="Z22" s="129">
        <v>324</v>
      </c>
      <c r="AA22" s="73">
        <f>Z22/L22</f>
        <v>0.2729570345408593</v>
      </c>
      <c r="AB22" s="130">
        <v>12</v>
      </c>
      <c r="AC22" s="74">
        <f t="shared" si="2"/>
        <v>1.5</v>
      </c>
      <c r="AD22" s="130">
        <v>1</v>
      </c>
      <c r="AE22" s="130">
        <v>52</v>
      </c>
      <c r="AF22" s="134">
        <f t="shared" si="1"/>
        <v>4.380791912384161</v>
      </c>
      <c r="AG22" s="130"/>
      <c r="AH22" s="132">
        <v>5300</v>
      </c>
      <c r="AI22" s="135">
        <v>1</v>
      </c>
      <c r="AJ22" s="130"/>
      <c r="AK22" s="136">
        <v>0</v>
      </c>
      <c r="AL22" s="130">
        <v>0</v>
      </c>
      <c r="AM22" s="137">
        <v>1</v>
      </c>
      <c r="AN22" s="76">
        <v>10</v>
      </c>
      <c r="AO22" s="130">
        <v>1</v>
      </c>
      <c r="AP22" s="130"/>
      <c r="AQ22" s="130"/>
      <c r="AR22" s="130">
        <v>10</v>
      </c>
      <c r="AS22" s="130"/>
      <c r="AT22" s="130">
        <v>4</v>
      </c>
      <c r="AU22" s="130">
        <v>66</v>
      </c>
      <c r="AV22" s="130"/>
      <c r="AW22" s="132"/>
      <c r="AX22" s="129"/>
      <c r="AY22" s="130">
        <v>3</v>
      </c>
      <c r="AZ22" s="132">
        <v>9</v>
      </c>
      <c r="BB22" s="259"/>
      <c r="BC22" s="259"/>
      <c r="BD22" s="259"/>
      <c r="BE22" s="259"/>
    </row>
    <row r="23" spans="1:57" s="258" customFormat="1" ht="19.5" customHeight="1">
      <c r="A23" s="72" t="s">
        <v>80</v>
      </c>
      <c r="B23" s="129">
        <v>95</v>
      </c>
      <c r="C23" s="130">
        <v>26</v>
      </c>
      <c r="D23" s="130"/>
      <c r="E23" s="130">
        <v>11</v>
      </c>
      <c r="F23" s="130"/>
      <c r="G23" s="130">
        <v>56</v>
      </c>
      <c r="H23" s="130"/>
      <c r="I23" s="130"/>
      <c r="J23" s="130">
        <v>2</v>
      </c>
      <c r="K23" s="130">
        <v>20</v>
      </c>
      <c r="L23" s="131">
        <v>802</v>
      </c>
      <c r="M23" s="75">
        <v>913</v>
      </c>
      <c r="N23" s="130">
        <v>49</v>
      </c>
      <c r="O23" s="130">
        <v>864</v>
      </c>
      <c r="P23" s="132"/>
      <c r="Q23" s="129"/>
      <c r="R23" s="130"/>
      <c r="S23" s="130"/>
      <c r="T23" s="130"/>
      <c r="U23" s="130"/>
      <c r="V23" s="130">
        <v>0</v>
      </c>
      <c r="W23" s="130">
        <v>22</v>
      </c>
      <c r="X23" s="132">
        <v>115</v>
      </c>
      <c r="Y23" s="133"/>
      <c r="Z23" s="129">
        <v>633</v>
      </c>
      <c r="AA23" s="73">
        <f>Z23/L23</f>
        <v>0.7892768079800498</v>
      </c>
      <c r="AB23" s="73">
        <v>66</v>
      </c>
      <c r="AC23" s="74">
        <f t="shared" si="2"/>
        <v>3</v>
      </c>
      <c r="AD23" s="130"/>
      <c r="AE23" s="130">
        <v>39</v>
      </c>
      <c r="AF23" s="134">
        <f t="shared" si="1"/>
        <v>4.86284289276808</v>
      </c>
      <c r="AG23" s="130"/>
      <c r="AH23" s="132">
        <v>4250</v>
      </c>
      <c r="AI23" s="135"/>
      <c r="AJ23" s="130"/>
      <c r="AK23" s="136"/>
      <c r="AL23" s="130"/>
      <c r="AM23" s="137"/>
      <c r="AN23" s="76">
        <v>25</v>
      </c>
      <c r="AO23" s="130"/>
      <c r="AP23" s="130"/>
      <c r="AQ23" s="130"/>
      <c r="AR23" s="130">
        <v>2</v>
      </c>
      <c r="AS23" s="130">
        <v>5</v>
      </c>
      <c r="AT23" s="130"/>
      <c r="AU23" s="130"/>
      <c r="AV23" s="130"/>
      <c r="AW23" s="132">
        <v>1</v>
      </c>
      <c r="AX23" s="129"/>
      <c r="AY23" s="130"/>
      <c r="AZ23" s="132">
        <v>69</v>
      </c>
      <c r="BB23" s="259"/>
      <c r="BC23" s="259"/>
      <c r="BD23" s="259"/>
      <c r="BE23" s="259"/>
    </row>
    <row r="24" spans="1:57" s="256" customFormat="1" ht="19.5" customHeight="1">
      <c r="A24" s="72" t="s">
        <v>56</v>
      </c>
      <c r="B24" s="161">
        <v>104</v>
      </c>
      <c r="C24" s="162">
        <v>23</v>
      </c>
      <c r="D24" s="162">
        <v>2</v>
      </c>
      <c r="E24" s="162">
        <v>21</v>
      </c>
      <c r="F24" s="162"/>
      <c r="G24" s="162">
        <v>82</v>
      </c>
      <c r="H24" s="162"/>
      <c r="I24" s="162"/>
      <c r="J24" s="162">
        <v>3</v>
      </c>
      <c r="K24" s="162">
        <v>1</v>
      </c>
      <c r="L24" s="163">
        <v>1006</v>
      </c>
      <c r="M24" s="75">
        <v>1094</v>
      </c>
      <c r="N24" s="162">
        <v>130</v>
      </c>
      <c r="O24" s="162">
        <v>876</v>
      </c>
      <c r="P24" s="164"/>
      <c r="Q24" s="161"/>
      <c r="R24" s="162"/>
      <c r="S24" s="162"/>
      <c r="T24" s="162"/>
      <c r="U24" s="162"/>
      <c r="V24" s="162">
        <v>0</v>
      </c>
      <c r="W24" s="162">
        <v>12</v>
      </c>
      <c r="X24" s="164">
        <v>51</v>
      </c>
      <c r="Y24" s="165"/>
      <c r="Z24" s="161">
        <v>3996</v>
      </c>
      <c r="AA24" s="73">
        <f>Z24/L24</f>
        <v>3.9721669980119283</v>
      </c>
      <c r="AB24" s="162">
        <v>45</v>
      </c>
      <c r="AC24" s="74">
        <f t="shared" si="2"/>
        <v>3.75</v>
      </c>
      <c r="AD24" s="162"/>
      <c r="AE24" s="162">
        <v>38</v>
      </c>
      <c r="AF24" s="166">
        <f t="shared" si="1"/>
        <v>3.7773359840954273</v>
      </c>
      <c r="AG24" s="162"/>
      <c r="AH24" s="164">
        <v>10100</v>
      </c>
      <c r="AI24" s="167"/>
      <c r="AJ24" s="162"/>
      <c r="AK24" s="168"/>
      <c r="AL24" s="162"/>
      <c r="AM24" s="169"/>
      <c r="AN24" s="76">
        <v>18</v>
      </c>
      <c r="AO24" s="162"/>
      <c r="AP24" s="162"/>
      <c r="AQ24" s="162"/>
      <c r="AR24" s="162">
        <v>18</v>
      </c>
      <c r="AS24" s="162"/>
      <c r="AT24" s="162"/>
      <c r="AU24" s="162">
        <v>3</v>
      </c>
      <c r="AV24" s="162">
        <v>2</v>
      </c>
      <c r="AW24" s="164"/>
      <c r="AX24" s="161"/>
      <c r="AY24" s="162">
        <v>5</v>
      </c>
      <c r="AZ24" s="164">
        <v>5</v>
      </c>
      <c r="BB24" s="257"/>
      <c r="BC24" s="257"/>
      <c r="BD24" s="257"/>
      <c r="BE24" s="257"/>
    </row>
    <row r="25" spans="1:57" s="258" customFormat="1" ht="19.5" customHeight="1">
      <c r="A25" s="72" t="s">
        <v>57</v>
      </c>
      <c r="B25" s="129">
        <v>97</v>
      </c>
      <c r="C25" s="130">
        <v>22</v>
      </c>
      <c r="D25" s="130">
        <v>4</v>
      </c>
      <c r="E25" s="130">
        <v>20</v>
      </c>
      <c r="F25" s="130"/>
      <c r="G25" s="130">
        <v>35</v>
      </c>
      <c r="H25" s="130"/>
      <c r="I25" s="130"/>
      <c r="J25" s="130">
        <v>10</v>
      </c>
      <c r="K25" s="130">
        <v>9</v>
      </c>
      <c r="L25" s="131">
        <v>527</v>
      </c>
      <c r="M25" s="75">
        <v>638</v>
      </c>
      <c r="N25" s="130">
        <v>60</v>
      </c>
      <c r="O25" s="130">
        <v>502</v>
      </c>
      <c r="P25" s="132">
        <v>76</v>
      </c>
      <c r="Q25" s="129"/>
      <c r="R25" s="130"/>
      <c r="S25" s="130"/>
      <c r="T25" s="130"/>
      <c r="U25" s="130"/>
      <c r="V25" s="130">
        <v>0</v>
      </c>
      <c r="W25" s="130">
        <v>5</v>
      </c>
      <c r="X25" s="132">
        <v>16</v>
      </c>
      <c r="Y25" s="133"/>
      <c r="Z25" s="129">
        <v>804</v>
      </c>
      <c r="AA25" s="73">
        <f>Z25/L25</f>
        <v>1.5256166982922201</v>
      </c>
      <c r="AB25" s="130">
        <v>20</v>
      </c>
      <c r="AC25" s="74">
        <f t="shared" si="2"/>
        <v>4</v>
      </c>
      <c r="AD25" s="130"/>
      <c r="AE25" s="130">
        <v>63</v>
      </c>
      <c r="AF25" s="134">
        <f t="shared" si="1"/>
        <v>11.954459203036052</v>
      </c>
      <c r="AG25" s="130"/>
      <c r="AH25" s="132">
        <v>11100</v>
      </c>
      <c r="AI25" s="135">
        <v>1</v>
      </c>
      <c r="AJ25" s="130"/>
      <c r="AK25" s="136"/>
      <c r="AL25" s="130"/>
      <c r="AM25" s="137">
        <v>1</v>
      </c>
      <c r="AN25" s="76">
        <v>7</v>
      </c>
      <c r="AO25" s="130"/>
      <c r="AP25" s="130"/>
      <c r="AQ25" s="130"/>
      <c r="AR25" s="130">
        <v>7</v>
      </c>
      <c r="AS25" s="130"/>
      <c r="AT25" s="130"/>
      <c r="AU25" s="130"/>
      <c r="AV25" s="130"/>
      <c r="AW25" s="132"/>
      <c r="AX25" s="129">
        <v>3</v>
      </c>
      <c r="AY25" s="130"/>
      <c r="AZ25" s="132">
        <v>4</v>
      </c>
      <c r="BB25" s="259"/>
      <c r="BC25" s="259"/>
      <c r="BD25" s="259"/>
      <c r="BE25" s="259"/>
    </row>
    <row r="26" spans="1:57" s="258" customFormat="1" ht="19.5" customHeight="1">
      <c r="A26" s="72" t="s">
        <v>58</v>
      </c>
      <c r="B26" s="129">
        <v>91</v>
      </c>
      <c r="C26" s="130">
        <v>19</v>
      </c>
      <c r="D26" s="130"/>
      <c r="E26" s="130">
        <v>19</v>
      </c>
      <c r="F26" s="130"/>
      <c r="G26" s="130">
        <v>41</v>
      </c>
      <c r="H26" s="130"/>
      <c r="I26" s="130"/>
      <c r="J26" s="130">
        <v>8</v>
      </c>
      <c r="K26" s="130">
        <v>11</v>
      </c>
      <c r="L26" s="131">
        <v>985</v>
      </c>
      <c r="M26" s="75">
        <v>1097</v>
      </c>
      <c r="N26" s="130">
        <v>50</v>
      </c>
      <c r="O26" s="130">
        <v>832</v>
      </c>
      <c r="P26" s="132">
        <v>215</v>
      </c>
      <c r="Q26" s="129"/>
      <c r="R26" s="130"/>
      <c r="S26" s="130"/>
      <c r="T26" s="130"/>
      <c r="U26" s="130"/>
      <c r="V26" s="130"/>
      <c r="W26" s="130">
        <v>6</v>
      </c>
      <c r="X26" s="132">
        <v>30</v>
      </c>
      <c r="Y26" s="133"/>
      <c r="Z26" s="129">
        <v>796</v>
      </c>
      <c r="AA26" s="73" t="b">
        <f>AB27=Y25</f>
        <v>0</v>
      </c>
      <c r="AB26" s="130">
        <v>17</v>
      </c>
      <c r="AC26" s="74">
        <f t="shared" si="2"/>
        <v>2.8333333333333335</v>
      </c>
      <c r="AD26" s="130">
        <v>5</v>
      </c>
      <c r="AE26" s="130">
        <v>37</v>
      </c>
      <c r="AF26" s="134">
        <f t="shared" si="1"/>
        <v>3.7563451776649748</v>
      </c>
      <c r="AG26" s="130">
        <v>5</v>
      </c>
      <c r="AH26" s="132">
        <v>5400</v>
      </c>
      <c r="AI26" s="135">
        <v>1</v>
      </c>
      <c r="AJ26" s="130"/>
      <c r="AK26" s="136">
        <v>1</v>
      </c>
      <c r="AL26" s="130"/>
      <c r="AM26" s="137"/>
      <c r="AN26" s="76">
        <v>12</v>
      </c>
      <c r="AO26" s="130"/>
      <c r="AP26" s="130">
        <v>1</v>
      </c>
      <c r="AQ26" s="130"/>
      <c r="AR26" s="130">
        <v>7</v>
      </c>
      <c r="AS26" s="130"/>
      <c r="AT26" s="130"/>
      <c r="AU26" s="130"/>
      <c r="AV26" s="130">
        <v>1</v>
      </c>
      <c r="AW26" s="132"/>
      <c r="AX26" s="129">
        <v>4</v>
      </c>
      <c r="AY26" s="130"/>
      <c r="AZ26" s="132">
        <v>16</v>
      </c>
      <c r="BB26" s="259"/>
      <c r="BC26" s="259"/>
      <c r="BD26" s="259"/>
      <c r="BE26" s="259"/>
    </row>
    <row r="27" spans="1:57" s="256" customFormat="1" ht="18.75" customHeight="1">
      <c r="A27" s="72" t="s">
        <v>59</v>
      </c>
      <c r="B27" s="161">
        <v>42</v>
      </c>
      <c r="C27" s="162">
        <v>9</v>
      </c>
      <c r="D27" s="162">
        <v>1</v>
      </c>
      <c r="E27" s="162">
        <v>3</v>
      </c>
      <c r="F27" s="162"/>
      <c r="G27" s="162">
        <v>20</v>
      </c>
      <c r="H27" s="162"/>
      <c r="I27" s="162"/>
      <c r="J27" s="162"/>
      <c r="K27" s="162">
        <v>16</v>
      </c>
      <c r="L27" s="163">
        <v>237</v>
      </c>
      <c r="M27" s="75">
        <v>267</v>
      </c>
      <c r="N27" s="162">
        <v>38</v>
      </c>
      <c r="O27" s="162">
        <v>229</v>
      </c>
      <c r="P27" s="164"/>
      <c r="Q27" s="161"/>
      <c r="R27" s="162"/>
      <c r="S27" s="162"/>
      <c r="T27" s="162"/>
      <c r="U27" s="162"/>
      <c r="V27" s="162">
        <v>0</v>
      </c>
      <c r="W27" s="162">
        <v>5</v>
      </c>
      <c r="X27" s="164">
        <v>15</v>
      </c>
      <c r="Y27" s="165"/>
      <c r="Z27" s="161">
        <v>464</v>
      </c>
      <c r="AA27" s="73">
        <f aca="true" t="shared" si="3" ref="AA27:AA48">Z27/L27</f>
        <v>1.9578059071729959</v>
      </c>
      <c r="AB27" s="162">
        <v>21</v>
      </c>
      <c r="AC27" s="74">
        <f t="shared" si="2"/>
        <v>4.2</v>
      </c>
      <c r="AD27" s="162"/>
      <c r="AE27" s="162">
        <v>29</v>
      </c>
      <c r="AF27" s="166">
        <f t="shared" si="1"/>
        <v>12.236286919831224</v>
      </c>
      <c r="AG27" s="162"/>
      <c r="AH27" s="164"/>
      <c r="AI27" s="167"/>
      <c r="AJ27" s="162"/>
      <c r="AK27" s="168"/>
      <c r="AL27" s="162"/>
      <c r="AM27" s="169"/>
      <c r="AN27" s="76">
        <v>13</v>
      </c>
      <c r="AO27" s="162">
        <v>3</v>
      </c>
      <c r="AP27" s="162"/>
      <c r="AQ27" s="162"/>
      <c r="AR27" s="162">
        <v>10</v>
      </c>
      <c r="AS27" s="162"/>
      <c r="AT27" s="162"/>
      <c r="AU27" s="162">
        <v>89</v>
      </c>
      <c r="AV27" s="162"/>
      <c r="AW27" s="164"/>
      <c r="AX27" s="161">
        <v>1</v>
      </c>
      <c r="AY27" s="162"/>
      <c r="AZ27" s="164">
        <v>1</v>
      </c>
      <c r="BB27" s="257"/>
      <c r="BC27" s="257"/>
      <c r="BD27" s="257"/>
      <c r="BE27" s="257"/>
    </row>
    <row r="28" spans="1:57" s="258" customFormat="1" ht="19.5" customHeight="1">
      <c r="A28" s="72" t="s">
        <v>60</v>
      </c>
      <c r="B28" s="161">
        <v>94</v>
      </c>
      <c r="C28" s="162">
        <v>28</v>
      </c>
      <c r="D28" s="162"/>
      <c r="E28" s="162">
        <v>7</v>
      </c>
      <c r="F28" s="162"/>
      <c r="G28" s="162">
        <v>45</v>
      </c>
      <c r="H28" s="162"/>
      <c r="I28" s="162"/>
      <c r="J28" s="162">
        <v>6</v>
      </c>
      <c r="K28" s="162">
        <v>8</v>
      </c>
      <c r="L28" s="163">
        <v>734</v>
      </c>
      <c r="M28" s="75">
        <v>833</v>
      </c>
      <c r="N28" s="162">
        <v>54</v>
      </c>
      <c r="O28" s="162">
        <v>779</v>
      </c>
      <c r="P28" s="164"/>
      <c r="Q28" s="161"/>
      <c r="R28" s="162"/>
      <c r="S28" s="162"/>
      <c r="T28" s="162"/>
      <c r="U28" s="162"/>
      <c r="V28" s="162">
        <v>0</v>
      </c>
      <c r="W28" s="162">
        <v>11</v>
      </c>
      <c r="X28" s="164">
        <v>80</v>
      </c>
      <c r="Y28" s="165"/>
      <c r="Z28" s="161">
        <v>765</v>
      </c>
      <c r="AA28" s="73">
        <f t="shared" si="3"/>
        <v>1.042234332425068</v>
      </c>
      <c r="AB28" s="162">
        <v>33</v>
      </c>
      <c r="AC28" s="74">
        <v>78</v>
      </c>
      <c r="AD28" s="162"/>
      <c r="AE28" s="162">
        <v>16</v>
      </c>
      <c r="AF28" s="166">
        <f t="shared" si="1"/>
        <v>2.17983651226158</v>
      </c>
      <c r="AG28" s="162"/>
      <c r="AH28" s="164">
        <v>2900</v>
      </c>
      <c r="AI28" s="167">
        <v>16</v>
      </c>
      <c r="AJ28" s="162"/>
      <c r="AK28" s="168"/>
      <c r="AL28" s="162"/>
      <c r="AM28" s="169"/>
      <c r="AN28" s="76">
        <v>16</v>
      </c>
      <c r="AO28" s="162"/>
      <c r="AP28" s="162"/>
      <c r="AQ28" s="162"/>
      <c r="AR28" s="162">
        <v>15</v>
      </c>
      <c r="AS28" s="162">
        <v>1</v>
      </c>
      <c r="AT28" s="162">
        <v>1</v>
      </c>
      <c r="AU28" s="162"/>
      <c r="AV28" s="162"/>
      <c r="AW28" s="164"/>
      <c r="AX28" s="161">
        <v>2</v>
      </c>
      <c r="AY28" s="162"/>
      <c r="AZ28" s="164">
        <v>4</v>
      </c>
      <c r="BB28" s="259"/>
      <c r="BC28" s="259"/>
      <c r="BD28" s="259"/>
      <c r="BE28" s="259"/>
    </row>
    <row r="29" spans="1:57" s="258" customFormat="1" ht="19.5" customHeight="1">
      <c r="A29" s="72" t="s">
        <v>61</v>
      </c>
      <c r="B29" s="129">
        <v>206</v>
      </c>
      <c r="C29" s="130">
        <v>33</v>
      </c>
      <c r="D29" s="130">
        <v>1</v>
      </c>
      <c r="E29" s="130">
        <v>2</v>
      </c>
      <c r="F29" s="130"/>
      <c r="G29" s="130">
        <v>114</v>
      </c>
      <c r="H29" s="130"/>
      <c r="I29" s="130">
        <v>1</v>
      </c>
      <c r="J29" s="130">
        <v>40</v>
      </c>
      <c r="K29" s="130">
        <v>9</v>
      </c>
      <c r="L29" s="131">
        <v>1031</v>
      </c>
      <c r="M29" s="75">
        <v>1214</v>
      </c>
      <c r="N29" s="130">
        <v>87</v>
      </c>
      <c r="O29" s="130">
        <v>1017</v>
      </c>
      <c r="P29" s="132">
        <v>110</v>
      </c>
      <c r="Q29" s="129"/>
      <c r="R29" s="130"/>
      <c r="S29" s="130"/>
      <c r="T29" s="130"/>
      <c r="U29" s="130"/>
      <c r="V29" s="130">
        <v>0</v>
      </c>
      <c r="W29" s="130">
        <v>4</v>
      </c>
      <c r="X29" s="132">
        <v>27</v>
      </c>
      <c r="Y29" s="133"/>
      <c r="Z29" s="129">
        <v>1056</v>
      </c>
      <c r="AA29" s="73">
        <f t="shared" si="3"/>
        <v>1.0242483026188167</v>
      </c>
      <c r="AB29" s="130">
        <v>16</v>
      </c>
      <c r="AC29" s="74">
        <f aca="true" t="shared" si="4" ref="AC29:AC48">AB29/W29</f>
        <v>4</v>
      </c>
      <c r="AD29" s="130"/>
      <c r="AE29" s="130">
        <v>47</v>
      </c>
      <c r="AF29" s="134">
        <f t="shared" si="1"/>
        <v>4.558680892337536</v>
      </c>
      <c r="AG29" s="130"/>
      <c r="AH29" s="132">
        <v>11400</v>
      </c>
      <c r="AI29" s="135">
        <v>1</v>
      </c>
      <c r="AJ29" s="130"/>
      <c r="AK29" s="136"/>
      <c r="AL29" s="130"/>
      <c r="AM29" s="137">
        <v>1</v>
      </c>
      <c r="AN29" s="76">
        <v>25</v>
      </c>
      <c r="AO29" s="130">
        <v>3</v>
      </c>
      <c r="AP29" s="130"/>
      <c r="AQ29" s="130"/>
      <c r="AR29" s="130">
        <v>17</v>
      </c>
      <c r="AS29" s="130">
        <v>3</v>
      </c>
      <c r="AT29" s="130">
        <v>1</v>
      </c>
      <c r="AU29" s="130"/>
      <c r="AV29" s="130"/>
      <c r="AW29" s="132"/>
      <c r="AX29" s="129">
        <v>2</v>
      </c>
      <c r="AY29" s="130"/>
      <c r="AZ29" s="132">
        <v>17</v>
      </c>
      <c r="BB29" s="259"/>
      <c r="BC29" s="259"/>
      <c r="BD29" s="259"/>
      <c r="BE29" s="259"/>
    </row>
    <row r="30" spans="1:57" s="258" customFormat="1" ht="19.5" customHeight="1">
      <c r="A30" s="72" t="s">
        <v>62</v>
      </c>
      <c r="B30" s="129">
        <v>125</v>
      </c>
      <c r="C30" s="130">
        <v>14</v>
      </c>
      <c r="D30" s="130"/>
      <c r="E30" s="130">
        <v>14</v>
      </c>
      <c r="F30" s="130"/>
      <c r="G30" s="130">
        <v>105</v>
      </c>
      <c r="H30" s="130"/>
      <c r="I30" s="130"/>
      <c r="J30" s="130">
        <v>4</v>
      </c>
      <c r="K30" s="130">
        <v>1</v>
      </c>
      <c r="L30" s="131">
        <v>1103</v>
      </c>
      <c r="M30" s="75">
        <v>1266</v>
      </c>
      <c r="N30" s="130">
        <v>66</v>
      </c>
      <c r="O30" s="130">
        <v>1038</v>
      </c>
      <c r="P30" s="132">
        <v>162</v>
      </c>
      <c r="Q30" s="129"/>
      <c r="R30" s="130"/>
      <c r="S30" s="130"/>
      <c r="T30" s="130"/>
      <c r="U30" s="130"/>
      <c r="V30" s="130">
        <v>0</v>
      </c>
      <c r="W30" s="130">
        <v>8</v>
      </c>
      <c r="X30" s="132">
        <v>34</v>
      </c>
      <c r="Y30" s="133"/>
      <c r="Z30" s="129">
        <v>216</v>
      </c>
      <c r="AA30" s="73">
        <f t="shared" si="3"/>
        <v>0.1958295557570263</v>
      </c>
      <c r="AB30" s="130">
        <v>19</v>
      </c>
      <c r="AC30" s="74">
        <f t="shared" si="4"/>
        <v>2.375</v>
      </c>
      <c r="AD30" s="130"/>
      <c r="AE30" s="130">
        <v>50</v>
      </c>
      <c r="AF30" s="134">
        <f t="shared" si="1"/>
        <v>4.533091568449683</v>
      </c>
      <c r="AG30" s="130"/>
      <c r="AH30" s="132">
        <v>11600</v>
      </c>
      <c r="AI30" s="135">
        <v>6</v>
      </c>
      <c r="AJ30" s="130"/>
      <c r="AK30" s="136"/>
      <c r="AL30" s="130"/>
      <c r="AM30" s="137">
        <v>1</v>
      </c>
      <c r="AN30" s="76">
        <v>15</v>
      </c>
      <c r="AO30" s="130"/>
      <c r="AP30" s="130"/>
      <c r="AQ30" s="130"/>
      <c r="AR30" s="130">
        <v>15</v>
      </c>
      <c r="AS30" s="130"/>
      <c r="AT30" s="130"/>
      <c r="AU30" s="130"/>
      <c r="AV30" s="130"/>
      <c r="AW30" s="132"/>
      <c r="AX30" s="129"/>
      <c r="AY30" s="130"/>
      <c r="AZ30" s="132">
        <v>33</v>
      </c>
      <c r="BB30" s="259"/>
      <c r="BC30" s="259"/>
      <c r="BD30" s="259"/>
      <c r="BE30" s="259"/>
    </row>
    <row r="31" spans="1:57" s="258" customFormat="1" ht="19.5" customHeight="1">
      <c r="A31" s="72" t="s">
        <v>63</v>
      </c>
      <c r="B31" s="129">
        <v>143</v>
      </c>
      <c r="C31" s="130">
        <v>16</v>
      </c>
      <c r="D31" s="130"/>
      <c r="E31" s="130">
        <v>16</v>
      </c>
      <c r="F31" s="130"/>
      <c r="G31" s="130">
        <v>110</v>
      </c>
      <c r="H31" s="130"/>
      <c r="I31" s="130"/>
      <c r="J31" s="130">
        <v>4</v>
      </c>
      <c r="K31" s="130">
        <v>3</v>
      </c>
      <c r="L31" s="131">
        <v>660</v>
      </c>
      <c r="M31" s="75">
        <v>722</v>
      </c>
      <c r="N31" s="130">
        <v>24</v>
      </c>
      <c r="O31" s="130">
        <v>646</v>
      </c>
      <c r="P31" s="132">
        <v>51</v>
      </c>
      <c r="Q31" s="129"/>
      <c r="R31" s="130"/>
      <c r="S31" s="130"/>
      <c r="T31" s="130"/>
      <c r="U31" s="130"/>
      <c r="V31" s="130">
        <v>0</v>
      </c>
      <c r="W31" s="130">
        <v>6</v>
      </c>
      <c r="X31" s="132">
        <v>88</v>
      </c>
      <c r="Y31" s="133"/>
      <c r="Z31" s="129">
        <v>1452</v>
      </c>
      <c r="AA31" s="73">
        <f t="shared" si="3"/>
        <v>2.2</v>
      </c>
      <c r="AB31" s="130">
        <v>23</v>
      </c>
      <c r="AC31" s="74">
        <f t="shared" si="4"/>
        <v>3.8333333333333335</v>
      </c>
      <c r="AD31" s="130">
        <v>1</v>
      </c>
      <c r="AE31" s="130">
        <v>68</v>
      </c>
      <c r="AF31" s="134">
        <f t="shared" si="1"/>
        <v>10.303030303030303</v>
      </c>
      <c r="AG31" s="130"/>
      <c r="AH31" s="132">
        <v>2600</v>
      </c>
      <c r="AI31" s="135">
        <v>10</v>
      </c>
      <c r="AJ31" s="130">
        <v>1</v>
      </c>
      <c r="AK31" s="136"/>
      <c r="AL31" s="130"/>
      <c r="AM31" s="137"/>
      <c r="AN31" s="76"/>
      <c r="AO31" s="130"/>
      <c r="AP31" s="130"/>
      <c r="AQ31" s="130"/>
      <c r="AR31" s="130"/>
      <c r="AS31" s="130"/>
      <c r="AT31" s="130"/>
      <c r="AU31" s="130"/>
      <c r="AV31" s="130"/>
      <c r="AW31" s="132"/>
      <c r="AX31" s="129">
        <v>4</v>
      </c>
      <c r="AY31" s="130">
        <v>4</v>
      </c>
      <c r="AZ31" s="132">
        <v>23</v>
      </c>
      <c r="BB31" s="259"/>
      <c r="BC31" s="259"/>
      <c r="BD31" s="259"/>
      <c r="BE31" s="259"/>
    </row>
    <row r="32" spans="1:57" s="258" customFormat="1" ht="19.5" customHeight="1">
      <c r="A32" s="72" t="s">
        <v>64</v>
      </c>
      <c r="B32" s="129">
        <v>166</v>
      </c>
      <c r="C32" s="130">
        <v>58</v>
      </c>
      <c r="D32" s="130">
        <v>11</v>
      </c>
      <c r="E32" s="130">
        <v>47</v>
      </c>
      <c r="F32" s="130"/>
      <c r="G32" s="130">
        <v>101</v>
      </c>
      <c r="H32" s="130"/>
      <c r="I32" s="130">
        <v>1</v>
      </c>
      <c r="J32" s="130">
        <v>1</v>
      </c>
      <c r="K32" s="130">
        <v>25</v>
      </c>
      <c r="L32" s="131">
        <v>1914</v>
      </c>
      <c r="M32" s="75">
        <v>2239</v>
      </c>
      <c r="N32" s="130">
        <v>158</v>
      </c>
      <c r="O32" s="130">
        <v>1658</v>
      </c>
      <c r="P32" s="132">
        <v>422</v>
      </c>
      <c r="Q32" s="129"/>
      <c r="R32" s="130"/>
      <c r="S32" s="130"/>
      <c r="T32" s="130"/>
      <c r="U32" s="130"/>
      <c r="V32" s="130">
        <v>0</v>
      </c>
      <c r="W32" s="130">
        <v>15</v>
      </c>
      <c r="X32" s="132">
        <v>93</v>
      </c>
      <c r="Y32" s="133"/>
      <c r="Z32" s="129">
        <v>1467</v>
      </c>
      <c r="AA32" s="73">
        <f t="shared" si="3"/>
        <v>0.7664576802507836</v>
      </c>
      <c r="AB32" s="130">
        <v>14</v>
      </c>
      <c r="AC32" s="74">
        <f t="shared" si="4"/>
        <v>0.9333333333333333</v>
      </c>
      <c r="AD32" s="130"/>
      <c r="AE32" s="130">
        <v>43</v>
      </c>
      <c r="AF32" s="134">
        <f t="shared" si="1"/>
        <v>2.246603970741902</v>
      </c>
      <c r="AG32" s="130"/>
      <c r="AH32" s="132">
        <v>6750</v>
      </c>
      <c r="AI32" s="135"/>
      <c r="AJ32" s="130"/>
      <c r="AK32" s="136"/>
      <c r="AL32" s="130"/>
      <c r="AM32" s="137">
        <v>1</v>
      </c>
      <c r="AN32" s="76">
        <v>20</v>
      </c>
      <c r="AO32" s="130"/>
      <c r="AP32" s="130">
        <v>1</v>
      </c>
      <c r="AQ32" s="130"/>
      <c r="AR32" s="130">
        <v>19</v>
      </c>
      <c r="AS32" s="130"/>
      <c r="AT32" s="130">
        <v>10</v>
      </c>
      <c r="AU32" s="130"/>
      <c r="AV32" s="130">
        <v>1</v>
      </c>
      <c r="AW32" s="132"/>
      <c r="AX32" s="129">
        <v>4</v>
      </c>
      <c r="AY32" s="130"/>
      <c r="AZ32" s="132">
        <v>22</v>
      </c>
      <c r="BB32" s="259"/>
      <c r="BC32" s="259"/>
      <c r="BD32" s="259"/>
      <c r="BE32" s="259"/>
    </row>
    <row r="33" spans="1:57" s="256" customFormat="1" ht="19.5" customHeight="1">
      <c r="A33" s="72" t="s">
        <v>79</v>
      </c>
      <c r="B33" s="129">
        <v>143</v>
      </c>
      <c r="C33" s="130">
        <v>21</v>
      </c>
      <c r="D33" s="130"/>
      <c r="E33" s="130">
        <v>11</v>
      </c>
      <c r="F33" s="130"/>
      <c r="G33" s="130">
        <v>127</v>
      </c>
      <c r="H33" s="130"/>
      <c r="I33" s="130"/>
      <c r="J33" s="130"/>
      <c r="K33" s="130">
        <v>11</v>
      </c>
      <c r="L33" s="131">
        <v>1987</v>
      </c>
      <c r="M33" s="75">
        <v>2247</v>
      </c>
      <c r="N33" s="130">
        <v>200</v>
      </c>
      <c r="O33" s="130">
        <v>1509</v>
      </c>
      <c r="P33" s="132"/>
      <c r="Q33" s="129"/>
      <c r="R33" s="130"/>
      <c r="S33" s="130"/>
      <c r="T33" s="130"/>
      <c r="U33" s="130"/>
      <c r="V33" s="130">
        <v>0</v>
      </c>
      <c r="W33" s="130">
        <v>11</v>
      </c>
      <c r="X33" s="132">
        <v>35</v>
      </c>
      <c r="Y33" s="133"/>
      <c r="Z33" s="129">
        <v>2192</v>
      </c>
      <c r="AA33" s="73">
        <f t="shared" si="3"/>
        <v>1.1031706089582285</v>
      </c>
      <c r="AB33" s="130">
        <v>8</v>
      </c>
      <c r="AC33" s="74">
        <f t="shared" si="4"/>
        <v>0.7272727272727273</v>
      </c>
      <c r="AD33" s="130"/>
      <c r="AE33" s="130">
        <v>38</v>
      </c>
      <c r="AF33" s="134">
        <f t="shared" si="1"/>
        <v>1.9124308002013084</v>
      </c>
      <c r="AG33" s="130"/>
      <c r="AH33" s="132">
        <v>10100</v>
      </c>
      <c r="AI33" s="135">
        <v>2</v>
      </c>
      <c r="AJ33" s="130">
        <v>2</v>
      </c>
      <c r="AK33" s="136">
        <v>1</v>
      </c>
      <c r="AL33" s="130"/>
      <c r="AM33" s="137">
        <v>1</v>
      </c>
      <c r="AN33" s="76">
        <v>43</v>
      </c>
      <c r="AO33" s="130"/>
      <c r="AP33" s="130"/>
      <c r="AQ33" s="130"/>
      <c r="AR33" s="130">
        <v>36</v>
      </c>
      <c r="AS33" s="130">
        <v>1</v>
      </c>
      <c r="AT33" s="130">
        <v>6</v>
      </c>
      <c r="AU33" s="130">
        <v>9</v>
      </c>
      <c r="AV33" s="130">
        <v>1</v>
      </c>
      <c r="AW33" s="132"/>
      <c r="AX33" s="129">
        <v>7</v>
      </c>
      <c r="AY33" s="130"/>
      <c r="AZ33" s="132">
        <v>10</v>
      </c>
      <c r="BB33" s="257"/>
      <c r="BC33" s="257"/>
      <c r="BD33" s="257"/>
      <c r="BE33" s="257"/>
    </row>
    <row r="34" spans="1:57" s="258" customFormat="1" ht="19.5" customHeight="1">
      <c r="A34" s="72" t="s">
        <v>65</v>
      </c>
      <c r="B34" s="161">
        <v>113</v>
      </c>
      <c r="C34" s="162">
        <v>27</v>
      </c>
      <c r="D34" s="162">
        <v>2</v>
      </c>
      <c r="E34" s="162">
        <v>12</v>
      </c>
      <c r="F34" s="162"/>
      <c r="G34" s="162">
        <v>52</v>
      </c>
      <c r="H34" s="162"/>
      <c r="I34" s="162"/>
      <c r="J34" s="162">
        <v>10</v>
      </c>
      <c r="K34" s="162">
        <v>11</v>
      </c>
      <c r="L34" s="184">
        <v>687</v>
      </c>
      <c r="M34" s="75">
        <v>743</v>
      </c>
      <c r="N34" s="185">
        <v>52</v>
      </c>
      <c r="O34" s="185">
        <v>689</v>
      </c>
      <c r="P34" s="186"/>
      <c r="Q34" s="161"/>
      <c r="R34" s="162"/>
      <c r="S34" s="162"/>
      <c r="T34" s="162"/>
      <c r="U34" s="162"/>
      <c r="V34" s="162">
        <v>0</v>
      </c>
      <c r="W34" s="162">
        <v>10</v>
      </c>
      <c r="X34" s="164">
        <v>49</v>
      </c>
      <c r="Y34" s="165"/>
      <c r="Z34" s="161">
        <v>1243</v>
      </c>
      <c r="AA34" s="73">
        <f t="shared" si="3"/>
        <v>1.809315866084425</v>
      </c>
      <c r="AB34" s="162">
        <v>20</v>
      </c>
      <c r="AC34" s="74">
        <f t="shared" si="4"/>
        <v>2</v>
      </c>
      <c r="AD34" s="162"/>
      <c r="AE34" s="162">
        <v>40</v>
      </c>
      <c r="AF34" s="166">
        <f t="shared" si="1"/>
        <v>5.822416302765648</v>
      </c>
      <c r="AG34" s="162"/>
      <c r="AH34" s="164">
        <v>2950</v>
      </c>
      <c r="AI34" s="167">
        <v>14</v>
      </c>
      <c r="AJ34" s="162"/>
      <c r="AK34" s="168"/>
      <c r="AL34" s="162"/>
      <c r="AM34" s="169">
        <v>1</v>
      </c>
      <c r="AN34" s="76">
        <v>34</v>
      </c>
      <c r="AO34" s="162">
        <v>3</v>
      </c>
      <c r="AP34" s="162"/>
      <c r="AQ34" s="162"/>
      <c r="AR34" s="162">
        <v>29</v>
      </c>
      <c r="AS34" s="162">
        <v>2</v>
      </c>
      <c r="AT34" s="162">
        <v>1</v>
      </c>
      <c r="AU34" s="162">
        <v>10</v>
      </c>
      <c r="AV34" s="162">
        <v>3</v>
      </c>
      <c r="AW34" s="164"/>
      <c r="AX34" s="161">
        <v>4</v>
      </c>
      <c r="AY34" s="162">
        <v>1</v>
      </c>
      <c r="AZ34" s="164">
        <v>17</v>
      </c>
      <c r="BB34" s="259"/>
      <c r="BC34" s="259"/>
      <c r="BD34" s="259"/>
      <c r="BE34" s="259"/>
    </row>
    <row r="35" spans="1:57" s="258" customFormat="1" ht="19.5" customHeight="1">
      <c r="A35" s="72" t="s">
        <v>66</v>
      </c>
      <c r="B35" s="129">
        <v>118</v>
      </c>
      <c r="C35" s="130">
        <v>34</v>
      </c>
      <c r="D35" s="130"/>
      <c r="E35" s="130">
        <v>7</v>
      </c>
      <c r="F35" s="130"/>
      <c r="G35" s="130">
        <v>81</v>
      </c>
      <c r="H35" s="130"/>
      <c r="I35" s="130"/>
      <c r="J35" s="130"/>
      <c r="K35" s="130">
        <v>7</v>
      </c>
      <c r="L35" s="131">
        <v>1048</v>
      </c>
      <c r="M35" s="75">
        <v>1335</v>
      </c>
      <c r="N35" s="130">
        <v>49</v>
      </c>
      <c r="O35" s="130">
        <v>1036</v>
      </c>
      <c r="P35" s="132"/>
      <c r="Q35" s="129"/>
      <c r="R35" s="130"/>
      <c r="S35" s="130"/>
      <c r="T35" s="130"/>
      <c r="U35" s="130"/>
      <c r="V35" s="130">
        <v>0</v>
      </c>
      <c r="W35" s="130">
        <v>22</v>
      </c>
      <c r="X35" s="132">
        <v>24</v>
      </c>
      <c r="Y35" s="133"/>
      <c r="Z35" s="129">
        <v>1771</v>
      </c>
      <c r="AA35" s="73">
        <f t="shared" si="3"/>
        <v>1.6898854961832062</v>
      </c>
      <c r="AB35" s="130">
        <v>32</v>
      </c>
      <c r="AC35" s="74">
        <f t="shared" si="4"/>
        <v>1.4545454545454546</v>
      </c>
      <c r="AD35" s="130"/>
      <c r="AE35" s="130">
        <v>33</v>
      </c>
      <c r="AF35" s="134">
        <f t="shared" si="1"/>
        <v>3.1488549618320607</v>
      </c>
      <c r="AG35" s="130"/>
      <c r="AH35" s="132"/>
      <c r="AI35" s="135">
        <v>3</v>
      </c>
      <c r="AJ35" s="130"/>
      <c r="AK35" s="136"/>
      <c r="AL35" s="130"/>
      <c r="AM35" s="137">
        <v>1</v>
      </c>
      <c r="AN35" s="76">
        <v>24</v>
      </c>
      <c r="AO35" s="130"/>
      <c r="AP35" s="130"/>
      <c r="AQ35" s="130"/>
      <c r="AR35" s="130">
        <v>18</v>
      </c>
      <c r="AS35" s="130"/>
      <c r="AT35" s="130">
        <v>5</v>
      </c>
      <c r="AU35" s="130"/>
      <c r="AV35" s="130"/>
      <c r="AW35" s="132"/>
      <c r="AX35" s="129">
        <v>3</v>
      </c>
      <c r="AY35" s="130"/>
      <c r="AZ35" s="132">
        <v>14</v>
      </c>
      <c r="BB35" s="259"/>
      <c r="BC35" s="259"/>
      <c r="BD35" s="259"/>
      <c r="BE35" s="259"/>
    </row>
    <row r="36" spans="1:57" s="258" customFormat="1" ht="19.5" customHeight="1">
      <c r="A36" s="72" t="s">
        <v>67</v>
      </c>
      <c r="B36" s="129">
        <v>102</v>
      </c>
      <c r="C36" s="130">
        <v>26</v>
      </c>
      <c r="D36" s="130">
        <v>2</v>
      </c>
      <c r="E36" s="130">
        <v>15</v>
      </c>
      <c r="F36" s="130"/>
      <c r="G36" s="130">
        <v>62</v>
      </c>
      <c r="H36" s="130"/>
      <c r="I36" s="130"/>
      <c r="J36" s="130"/>
      <c r="K36" s="130">
        <v>16</v>
      </c>
      <c r="L36" s="131">
        <v>732</v>
      </c>
      <c r="M36" s="75">
        <v>822</v>
      </c>
      <c r="N36" s="130">
        <v>45</v>
      </c>
      <c r="O36" s="130">
        <v>648</v>
      </c>
      <c r="P36" s="132"/>
      <c r="Q36" s="129"/>
      <c r="R36" s="130"/>
      <c r="S36" s="130"/>
      <c r="T36" s="130"/>
      <c r="U36" s="130"/>
      <c r="V36" s="130">
        <v>0</v>
      </c>
      <c r="W36" s="130">
        <v>7</v>
      </c>
      <c r="X36" s="132">
        <v>27</v>
      </c>
      <c r="Y36" s="133"/>
      <c r="Z36" s="129">
        <v>411</v>
      </c>
      <c r="AA36" s="73">
        <f t="shared" si="3"/>
        <v>0.5614754098360656</v>
      </c>
      <c r="AB36" s="130">
        <v>21</v>
      </c>
      <c r="AC36" s="74">
        <f t="shared" si="4"/>
        <v>3</v>
      </c>
      <c r="AD36" s="130"/>
      <c r="AE36" s="130">
        <v>48</v>
      </c>
      <c r="AF36" s="134">
        <f>AC39</f>
        <v>2.2857142857142856</v>
      </c>
      <c r="AG36" s="130"/>
      <c r="AH36" s="132">
        <v>2200</v>
      </c>
      <c r="AI36" s="135"/>
      <c r="AJ36" s="130"/>
      <c r="AK36" s="136"/>
      <c r="AL36" s="130"/>
      <c r="AM36" s="137">
        <v>1</v>
      </c>
      <c r="AN36" s="76">
        <v>14</v>
      </c>
      <c r="AO36" s="130"/>
      <c r="AP36" s="130"/>
      <c r="AQ36" s="130"/>
      <c r="AR36" s="130">
        <v>5</v>
      </c>
      <c r="AS36" s="130">
        <v>1</v>
      </c>
      <c r="AT36" s="130">
        <v>2</v>
      </c>
      <c r="AU36" s="130"/>
      <c r="AV36" s="130"/>
      <c r="AW36" s="132"/>
      <c r="AX36" s="129">
        <v>6</v>
      </c>
      <c r="AY36" s="130">
        <v>2</v>
      </c>
      <c r="AZ36" s="132"/>
      <c r="BB36" s="259"/>
      <c r="BC36" s="259"/>
      <c r="BD36" s="259"/>
      <c r="BE36" s="259"/>
    </row>
    <row r="37" spans="1:57" s="258" customFormat="1" ht="19.5" customHeight="1">
      <c r="A37" s="72" t="s">
        <v>68</v>
      </c>
      <c r="B37" s="129">
        <v>153</v>
      </c>
      <c r="C37" s="130">
        <v>14</v>
      </c>
      <c r="D37" s="130">
        <v>4</v>
      </c>
      <c r="E37" s="130">
        <v>10</v>
      </c>
      <c r="F37" s="130"/>
      <c r="G37" s="130">
        <v>127</v>
      </c>
      <c r="H37" s="130"/>
      <c r="I37" s="130"/>
      <c r="J37" s="130">
        <v>3</v>
      </c>
      <c r="K37" s="130">
        <v>6</v>
      </c>
      <c r="L37" s="131">
        <v>1154</v>
      </c>
      <c r="M37" s="75">
        <v>1341</v>
      </c>
      <c r="N37" s="130">
        <v>123</v>
      </c>
      <c r="O37" s="130">
        <v>1218</v>
      </c>
      <c r="P37" s="132"/>
      <c r="Q37" s="129"/>
      <c r="R37" s="130"/>
      <c r="S37" s="130"/>
      <c r="T37" s="130"/>
      <c r="U37" s="130"/>
      <c r="V37" s="130">
        <v>0</v>
      </c>
      <c r="W37" s="130">
        <v>6</v>
      </c>
      <c r="X37" s="132">
        <v>98</v>
      </c>
      <c r="Y37" s="133"/>
      <c r="Z37" s="129">
        <v>2104</v>
      </c>
      <c r="AA37" s="73">
        <f t="shared" si="3"/>
        <v>1.8232235701906412</v>
      </c>
      <c r="AB37" s="130">
        <v>24</v>
      </c>
      <c r="AC37" s="74">
        <f t="shared" si="4"/>
        <v>4</v>
      </c>
      <c r="AD37" s="130"/>
      <c r="AE37" s="130">
        <v>60</v>
      </c>
      <c r="AF37" s="134">
        <f aca="true" t="shared" si="5" ref="AF37:AF48">AE37/L37*100</f>
        <v>5.1993067590987865</v>
      </c>
      <c r="AG37" s="130"/>
      <c r="AH37" s="132">
        <v>9700</v>
      </c>
      <c r="AI37" s="135">
        <v>6</v>
      </c>
      <c r="AJ37" s="130">
        <v>1</v>
      </c>
      <c r="AK37" s="136"/>
      <c r="AL37" s="130"/>
      <c r="AM37" s="137">
        <v>1</v>
      </c>
      <c r="AN37" s="76">
        <v>55</v>
      </c>
      <c r="AO37" s="130">
        <v>5</v>
      </c>
      <c r="AP37" s="130"/>
      <c r="AQ37" s="130"/>
      <c r="AR37" s="130">
        <v>44</v>
      </c>
      <c r="AS37" s="130">
        <v>6</v>
      </c>
      <c r="AT37" s="130">
        <v>3</v>
      </c>
      <c r="AU37" s="130">
        <v>91</v>
      </c>
      <c r="AV37" s="130">
        <v>3</v>
      </c>
      <c r="AW37" s="132">
        <v>2</v>
      </c>
      <c r="AX37" s="129">
        <v>8</v>
      </c>
      <c r="AY37" s="130"/>
      <c r="AZ37" s="132">
        <v>19</v>
      </c>
      <c r="BB37" s="259"/>
      <c r="BC37" s="259"/>
      <c r="BD37" s="259"/>
      <c r="BE37" s="259"/>
    </row>
    <row r="38" spans="1:57" s="258" customFormat="1" ht="19.5" customHeight="1">
      <c r="A38" s="72" t="s">
        <v>69</v>
      </c>
      <c r="B38" s="129">
        <v>81</v>
      </c>
      <c r="C38" s="130">
        <v>9</v>
      </c>
      <c r="D38" s="130">
        <v>10</v>
      </c>
      <c r="E38" s="130">
        <v>8</v>
      </c>
      <c r="F38" s="130"/>
      <c r="G38" s="130">
        <v>57</v>
      </c>
      <c r="H38" s="130"/>
      <c r="I38" s="130"/>
      <c r="J38" s="130">
        <v>2</v>
      </c>
      <c r="K38" s="130">
        <v>3</v>
      </c>
      <c r="L38" s="131">
        <v>478</v>
      </c>
      <c r="M38" s="75">
        <v>625</v>
      </c>
      <c r="N38" s="130">
        <v>40</v>
      </c>
      <c r="O38" s="130">
        <v>500</v>
      </c>
      <c r="P38" s="132">
        <v>85</v>
      </c>
      <c r="Q38" s="129"/>
      <c r="R38" s="130"/>
      <c r="S38" s="130"/>
      <c r="T38" s="130"/>
      <c r="U38" s="130"/>
      <c r="V38" s="130">
        <v>0</v>
      </c>
      <c r="W38" s="130">
        <v>10</v>
      </c>
      <c r="X38" s="132">
        <v>40</v>
      </c>
      <c r="Y38" s="133"/>
      <c r="Z38" s="129">
        <v>754</v>
      </c>
      <c r="AA38" s="73">
        <f t="shared" si="3"/>
        <v>1.5774058577405858</v>
      </c>
      <c r="AB38" s="130">
        <v>10</v>
      </c>
      <c r="AC38" s="74">
        <f t="shared" si="4"/>
        <v>1</v>
      </c>
      <c r="AD38" s="130"/>
      <c r="AE38" s="130">
        <v>33</v>
      </c>
      <c r="AF38" s="134">
        <f t="shared" si="5"/>
        <v>6.903765690376569</v>
      </c>
      <c r="AG38" s="130"/>
      <c r="AH38" s="132">
        <v>4300</v>
      </c>
      <c r="AI38" s="135"/>
      <c r="AJ38" s="130"/>
      <c r="AK38" s="136"/>
      <c r="AL38" s="130"/>
      <c r="AM38" s="137">
        <v>1</v>
      </c>
      <c r="AN38" s="76">
        <v>25</v>
      </c>
      <c r="AO38" s="130">
        <v>2</v>
      </c>
      <c r="AP38" s="130">
        <v>1</v>
      </c>
      <c r="AQ38" s="130"/>
      <c r="AR38" s="130">
        <v>15</v>
      </c>
      <c r="AS38" s="130">
        <v>1</v>
      </c>
      <c r="AT38" s="130">
        <v>1</v>
      </c>
      <c r="AU38" s="130">
        <v>9</v>
      </c>
      <c r="AV38" s="130"/>
      <c r="AW38" s="132"/>
      <c r="AX38" s="129">
        <v>6</v>
      </c>
      <c r="AY38" s="130"/>
      <c r="AZ38" s="132">
        <v>11</v>
      </c>
      <c r="BB38" s="259"/>
      <c r="BC38" s="259"/>
      <c r="BD38" s="259"/>
      <c r="BE38" s="259"/>
    </row>
    <row r="39" spans="1:57" s="258" customFormat="1" ht="19.5" customHeight="1">
      <c r="A39" s="72" t="s">
        <v>34</v>
      </c>
      <c r="B39" s="129">
        <v>73</v>
      </c>
      <c r="C39" s="130">
        <v>12</v>
      </c>
      <c r="D39" s="130">
        <v>1</v>
      </c>
      <c r="E39" s="130">
        <v>9</v>
      </c>
      <c r="F39" s="130"/>
      <c r="G39" s="130">
        <v>46</v>
      </c>
      <c r="H39" s="130"/>
      <c r="I39" s="130">
        <v>1</v>
      </c>
      <c r="J39" s="130">
        <v>4</v>
      </c>
      <c r="K39" s="130">
        <v>7</v>
      </c>
      <c r="L39" s="131">
        <v>678</v>
      </c>
      <c r="M39" s="75">
        <v>793</v>
      </c>
      <c r="N39" s="130">
        <v>48</v>
      </c>
      <c r="O39" s="130">
        <v>745</v>
      </c>
      <c r="P39" s="132"/>
      <c r="Q39" s="129"/>
      <c r="R39" s="130"/>
      <c r="S39" s="130"/>
      <c r="T39" s="130"/>
      <c r="U39" s="130"/>
      <c r="V39" s="130">
        <v>0</v>
      </c>
      <c r="W39" s="130">
        <v>7</v>
      </c>
      <c r="X39" s="132">
        <v>25</v>
      </c>
      <c r="Y39" s="133"/>
      <c r="Z39" s="129">
        <v>1122</v>
      </c>
      <c r="AA39" s="73">
        <f t="shared" si="3"/>
        <v>1.654867256637168</v>
      </c>
      <c r="AB39" s="130">
        <v>16</v>
      </c>
      <c r="AC39" s="74">
        <f t="shared" si="4"/>
        <v>2.2857142857142856</v>
      </c>
      <c r="AD39" s="130"/>
      <c r="AE39" s="130">
        <v>37</v>
      </c>
      <c r="AF39" s="134">
        <f t="shared" si="5"/>
        <v>5.457227138643068</v>
      </c>
      <c r="AG39" s="130"/>
      <c r="AH39" s="132">
        <v>3600</v>
      </c>
      <c r="AI39" s="135">
        <v>6</v>
      </c>
      <c r="AJ39" s="130"/>
      <c r="AK39" s="136"/>
      <c r="AL39" s="130"/>
      <c r="AM39" s="137">
        <v>1</v>
      </c>
      <c r="AN39" s="76">
        <v>45</v>
      </c>
      <c r="AO39" s="130">
        <v>4</v>
      </c>
      <c r="AP39" s="130"/>
      <c r="AQ39" s="130"/>
      <c r="AR39" s="130">
        <v>36</v>
      </c>
      <c r="AS39" s="130">
        <v>2</v>
      </c>
      <c r="AT39" s="130">
        <v>4</v>
      </c>
      <c r="AU39" s="130">
        <v>91</v>
      </c>
      <c r="AV39" s="130"/>
      <c r="AW39" s="132"/>
      <c r="AX39" s="129">
        <v>2</v>
      </c>
      <c r="AY39" s="130"/>
      <c r="AZ39" s="132">
        <v>144</v>
      </c>
      <c r="BB39" s="259"/>
      <c r="BC39" s="259"/>
      <c r="BD39" s="259"/>
      <c r="BE39" s="259"/>
    </row>
    <row r="40" spans="1:57" s="258" customFormat="1" ht="19.5" customHeight="1">
      <c r="A40" s="72" t="s">
        <v>46</v>
      </c>
      <c r="B40" s="129">
        <v>119</v>
      </c>
      <c r="C40" s="130">
        <v>33</v>
      </c>
      <c r="D40" s="130">
        <v>1</v>
      </c>
      <c r="E40" s="130">
        <v>30</v>
      </c>
      <c r="F40" s="130"/>
      <c r="G40" s="130">
        <v>35</v>
      </c>
      <c r="H40" s="130"/>
      <c r="I40" s="130"/>
      <c r="J40" s="130">
        <v>4</v>
      </c>
      <c r="K40" s="130">
        <v>4</v>
      </c>
      <c r="L40" s="131">
        <v>702</v>
      </c>
      <c r="M40" s="75">
        <v>929</v>
      </c>
      <c r="N40" s="130">
        <v>67</v>
      </c>
      <c r="O40" s="130">
        <v>748</v>
      </c>
      <c r="P40" s="132">
        <v>114</v>
      </c>
      <c r="Q40" s="129"/>
      <c r="R40" s="130"/>
      <c r="S40" s="130"/>
      <c r="T40" s="130"/>
      <c r="U40" s="130"/>
      <c r="V40" s="130">
        <v>0</v>
      </c>
      <c r="W40" s="130">
        <v>9</v>
      </c>
      <c r="X40" s="132">
        <v>28</v>
      </c>
      <c r="Y40" s="133"/>
      <c r="Z40" s="129">
        <v>674</v>
      </c>
      <c r="AA40" s="73">
        <f t="shared" si="3"/>
        <v>0.9601139601139601</v>
      </c>
      <c r="AB40" s="130">
        <v>26</v>
      </c>
      <c r="AC40" s="74">
        <f t="shared" si="4"/>
        <v>2.888888888888889</v>
      </c>
      <c r="AD40" s="130"/>
      <c r="AE40" s="130">
        <v>52</v>
      </c>
      <c r="AF40" s="134">
        <f t="shared" si="5"/>
        <v>7.4074074074074066</v>
      </c>
      <c r="AG40" s="130"/>
      <c r="AH40" s="132">
        <v>17200</v>
      </c>
      <c r="AI40" s="135">
        <v>1</v>
      </c>
      <c r="AJ40" s="130"/>
      <c r="AK40" s="136"/>
      <c r="AL40" s="130"/>
      <c r="AM40" s="137">
        <v>1</v>
      </c>
      <c r="AN40" s="76">
        <v>48</v>
      </c>
      <c r="AO40" s="130"/>
      <c r="AP40" s="130"/>
      <c r="AQ40" s="130"/>
      <c r="AR40" s="130">
        <v>41</v>
      </c>
      <c r="AS40" s="130">
        <v>2</v>
      </c>
      <c r="AT40" s="130">
        <v>2</v>
      </c>
      <c r="AU40" s="130">
        <v>4</v>
      </c>
      <c r="AV40" s="130">
        <v>1</v>
      </c>
      <c r="AW40" s="132"/>
      <c r="AX40" s="129">
        <v>2</v>
      </c>
      <c r="AY40" s="130"/>
      <c r="AZ40" s="132">
        <v>21</v>
      </c>
      <c r="BB40" s="259"/>
      <c r="BC40" s="259"/>
      <c r="BD40" s="259"/>
      <c r="BE40" s="259"/>
    </row>
    <row r="41" spans="1:57" s="258" customFormat="1" ht="19.5" customHeight="1">
      <c r="A41" s="72" t="s">
        <v>70</v>
      </c>
      <c r="B41" s="129">
        <v>49</v>
      </c>
      <c r="C41" s="130">
        <v>9</v>
      </c>
      <c r="D41" s="130"/>
      <c r="E41" s="130">
        <v>12</v>
      </c>
      <c r="F41" s="130"/>
      <c r="G41" s="130">
        <v>34</v>
      </c>
      <c r="H41" s="130"/>
      <c r="I41" s="130">
        <v>1</v>
      </c>
      <c r="J41" s="130">
        <v>2</v>
      </c>
      <c r="K41" s="130">
        <v>2</v>
      </c>
      <c r="L41" s="131">
        <v>482</v>
      </c>
      <c r="M41" s="75">
        <v>596</v>
      </c>
      <c r="N41" s="130">
        <v>21</v>
      </c>
      <c r="O41" s="130">
        <v>497</v>
      </c>
      <c r="P41" s="132"/>
      <c r="Q41" s="129"/>
      <c r="R41" s="130"/>
      <c r="S41" s="130"/>
      <c r="T41" s="130"/>
      <c r="U41" s="130"/>
      <c r="V41" s="130">
        <v>0</v>
      </c>
      <c r="W41" s="130">
        <v>6</v>
      </c>
      <c r="X41" s="132">
        <v>52</v>
      </c>
      <c r="Y41" s="133"/>
      <c r="Z41" s="129">
        <v>827</v>
      </c>
      <c r="AA41" s="73">
        <f t="shared" si="3"/>
        <v>1.7157676348547717</v>
      </c>
      <c r="AB41" s="130">
        <v>28</v>
      </c>
      <c r="AC41" s="74">
        <f t="shared" si="4"/>
        <v>4.666666666666667</v>
      </c>
      <c r="AD41" s="130">
        <v>1</v>
      </c>
      <c r="AE41" s="130">
        <v>49</v>
      </c>
      <c r="AF41" s="134">
        <f t="shared" si="5"/>
        <v>10.16597510373444</v>
      </c>
      <c r="AG41" s="130">
        <v>1</v>
      </c>
      <c r="AH41" s="132">
        <v>13400</v>
      </c>
      <c r="AI41" s="135"/>
      <c r="AJ41" s="130"/>
      <c r="AK41" s="136"/>
      <c r="AL41" s="130"/>
      <c r="AM41" s="137">
        <v>1</v>
      </c>
      <c r="AN41" s="76">
        <v>44</v>
      </c>
      <c r="AO41" s="130">
        <v>2</v>
      </c>
      <c r="AP41" s="130"/>
      <c r="AQ41" s="130"/>
      <c r="AR41" s="130">
        <v>33</v>
      </c>
      <c r="AS41" s="130">
        <v>9</v>
      </c>
      <c r="AT41" s="130">
        <v>2</v>
      </c>
      <c r="AU41" s="130">
        <v>64</v>
      </c>
      <c r="AV41" s="130"/>
      <c r="AW41" s="132"/>
      <c r="AX41" s="129">
        <v>4</v>
      </c>
      <c r="AY41" s="130"/>
      <c r="AZ41" s="132">
        <v>9</v>
      </c>
      <c r="BB41" s="259"/>
      <c r="BC41" s="259"/>
      <c r="BD41" s="259"/>
      <c r="BE41" s="259"/>
    </row>
    <row r="42" spans="1:57" s="258" customFormat="1" ht="19.5" customHeight="1">
      <c r="A42" s="72" t="s">
        <v>71</v>
      </c>
      <c r="B42" s="161">
        <v>140</v>
      </c>
      <c r="C42" s="162">
        <v>9</v>
      </c>
      <c r="D42" s="162"/>
      <c r="E42" s="162">
        <v>7</v>
      </c>
      <c r="F42" s="162"/>
      <c r="G42" s="162">
        <v>95</v>
      </c>
      <c r="H42" s="162"/>
      <c r="I42" s="162"/>
      <c r="J42" s="162">
        <v>1</v>
      </c>
      <c r="K42" s="162">
        <v>5</v>
      </c>
      <c r="L42" s="163">
        <v>1032</v>
      </c>
      <c r="M42" s="75">
        <v>1187</v>
      </c>
      <c r="N42" s="162">
        <v>88</v>
      </c>
      <c r="O42" s="162">
        <v>868</v>
      </c>
      <c r="P42" s="164"/>
      <c r="Q42" s="161"/>
      <c r="R42" s="162"/>
      <c r="S42" s="162"/>
      <c r="T42" s="162"/>
      <c r="U42" s="162"/>
      <c r="V42" s="162">
        <v>0</v>
      </c>
      <c r="W42" s="162">
        <v>12</v>
      </c>
      <c r="X42" s="164">
        <v>55</v>
      </c>
      <c r="Y42" s="165"/>
      <c r="Z42" s="161">
        <v>1154</v>
      </c>
      <c r="AA42" s="73">
        <f t="shared" si="3"/>
        <v>1.1182170542635659</v>
      </c>
      <c r="AB42" s="162">
        <v>28</v>
      </c>
      <c r="AC42" s="74">
        <f t="shared" si="4"/>
        <v>2.3333333333333335</v>
      </c>
      <c r="AD42" s="162">
        <v>1</v>
      </c>
      <c r="AE42" s="162">
        <v>40</v>
      </c>
      <c r="AF42" s="166">
        <f t="shared" si="5"/>
        <v>3.875968992248062</v>
      </c>
      <c r="AG42" s="162"/>
      <c r="AH42" s="164">
        <v>6400</v>
      </c>
      <c r="AI42" s="167">
        <v>1</v>
      </c>
      <c r="AJ42" s="162"/>
      <c r="AK42" s="168"/>
      <c r="AL42" s="162"/>
      <c r="AM42" s="169">
        <v>1</v>
      </c>
      <c r="AN42" s="76">
        <v>55</v>
      </c>
      <c r="AO42" s="162">
        <v>1</v>
      </c>
      <c r="AP42" s="162">
        <v>1</v>
      </c>
      <c r="AQ42" s="162"/>
      <c r="AR42" s="162">
        <v>48</v>
      </c>
      <c r="AS42" s="162">
        <v>5</v>
      </c>
      <c r="AT42" s="162">
        <v>12</v>
      </c>
      <c r="AU42" s="162">
        <v>4</v>
      </c>
      <c r="AV42" s="162"/>
      <c r="AW42" s="164"/>
      <c r="AX42" s="161">
        <v>5</v>
      </c>
      <c r="AY42" s="162">
        <v>0</v>
      </c>
      <c r="AZ42" s="164">
        <v>55</v>
      </c>
      <c r="BB42" s="259"/>
      <c r="BC42" s="259"/>
      <c r="BD42" s="259"/>
      <c r="BE42" s="259"/>
    </row>
    <row r="43" spans="1:57" s="258" customFormat="1" ht="19.5" customHeight="1">
      <c r="A43" s="72" t="s">
        <v>72</v>
      </c>
      <c r="B43" s="129">
        <v>171</v>
      </c>
      <c r="C43" s="130">
        <v>11</v>
      </c>
      <c r="D43" s="130"/>
      <c r="E43" s="130">
        <v>11</v>
      </c>
      <c r="F43" s="130"/>
      <c r="G43" s="130">
        <v>66</v>
      </c>
      <c r="H43" s="130"/>
      <c r="I43" s="130"/>
      <c r="J43" s="130"/>
      <c r="K43" s="130">
        <v>14</v>
      </c>
      <c r="L43" s="131">
        <v>972</v>
      </c>
      <c r="M43" s="75">
        <v>1092</v>
      </c>
      <c r="N43" s="130">
        <v>47</v>
      </c>
      <c r="O43" s="130">
        <v>1045</v>
      </c>
      <c r="P43" s="132">
        <v>169</v>
      </c>
      <c r="Q43" s="129"/>
      <c r="R43" s="130"/>
      <c r="S43" s="130"/>
      <c r="T43" s="130"/>
      <c r="U43" s="130"/>
      <c r="V43" s="130">
        <v>0</v>
      </c>
      <c r="W43" s="130">
        <v>14</v>
      </c>
      <c r="X43" s="132">
        <v>76</v>
      </c>
      <c r="Y43" s="133"/>
      <c r="Z43" s="129">
        <v>882</v>
      </c>
      <c r="AA43" s="73">
        <f t="shared" si="3"/>
        <v>0.9074074074074074</v>
      </c>
      <c r="AB43" s="130">
        <v>19</v>
      </c>
      <c r="AC43" s="74">
        <f t="shared" si="4"/>
        <v>1.3571428571428572</v>
      </c>
      <c r="AD43" s="130"/>
      <c r="AE43" s="130">
        <v>39</v>
      </c>
      <c r="AF43" s="134">
        <f t="shared" si="5"/>
        <v>4.012345679012346</v>
      </c>
      <c r="AG43" s="130"/>
      <c r="AH43" s="132">
        <v>5300</v>
      </c>
      <c r="AI43" s="135">
        <v>5</v>
      </c>
      <c r="AJ43" s="130"/>
      <c r="AK43" s="136"/>
      <c r="AL43" s="130"/>
      <c r="AM43" s="137">
        <v>1</v>
      </c>
      <c r="AN43" s="76">
        <v>43</v>
      </c>
      <c r="AO43" s="130"/>
      <c r="AP43" s="130"/>
      <c r="AQ43" s="130"/>
      <c r="AR43" s="130">
        <v>11</v>
      </c>
      <c r="AS43" s="130"/>
      <c r="AT43" s="130">
        <v>10</v>
      </c>
      <c r="AU43" s="130">
        <v>35</v>
      </c>
      <c r="AV43" s="130">
        <v>7</v>
      </c>
      <c r="AW43" s="132"/>
      <c r="AX43" s="129">
        <v>3</v>
      </c>
      <c r="AY43" s="130">
        <v>6</v>
      </c>
      <c r="AZ43" s="132"/>
      <c r="BB43" s="259"/>
      <c r="BC43" s="259"/>
      <c r="BD43" s="259"/>
      <c r="BE43" s="259"/>
    </row>
    <row r="44" spans="1:57" s="256" customFormat="1" ht="19.5" customHeight="1">
      <c r="A44" s="72" t="s">
        <v>73</v>
      </c>
      <c r="B44" s="129">
        <v>174</v>
      </c>
      <c r="C44" s="130">
        <v>22</v>
      </c>
      <c r="D44" s="130">
        <v>2</v>
      </c>
      <c r="E44" s="130">
        <v>7</v>
      </c>
      <c r="F44" s="130"/>
      <c r="G44" s="130">
        <v>78</v>
      </c>
      <c r="H44" s="130"/>
      <c r="I44" s="130"/>
      <c r="J44" s="130">
        <v>3</v>
      </c>
      <c r="K44" s="130">
        <v>10</v>
      </c>
      <c r="L44" s="131">
        <v>1115</v>
      </c>
      <c r="M44" s="75">
        <v>1210</v>
      </c>
      <c r="N44" s="130">
        <v>174</v>
      </c>
      <c r="O44" s="130">
        <v>1036</v>
      </c>
      <c r="P44" s="132"/>
      <c r="Q44" s="129"/>
      <c r="R44" s="130"/>
      <c r="S44" s="130"/>
      <c r="T44" s="130"/>
      <c r="U44" s="130"/>
      <c r="V44" s="130">
        <v>0</v>
      </c>
      <c r="W44" s="130">
        <v>8</v>
      </c>
      <c r="X44" s="132">
        <v>99</v>
      </c>
      <c r="Y44" s="133"/>
      <c r="Z44" s="129">
        <v>1740</v>
      </c>
      <c r="AA44" s="73">
        <f t="shared" si="3"/>
        <v>1.5605381165919283</v>
      </c>
      <c r="AB44" s="130">
        <v>33</v>
      </c>
      <c r="AC44" s="74">
        <f t="shared" si="4"/>
        <v>4.125</v>
      </c>
      <c r="AD44" s="130"/>
      <c r="AE44" s="130">
        <v>34</v>
      </c>
      <c r="AF44" s="134">
        <f t="shared" si="5"/>
        <v>3.0493273542600896</v>
      </c>
      <c r="AG44" s="130"/>
      <c r="AH44" s="132">
        <v>3400</v>
      </c>
      <c r="AI44" s="135"/>
      <c r="AJ44" s="130"/>
      <c r="AK44" s="136">
        <v>1</v>
      </c>
      <c r="AL44" s="130"/>
      <c r="AM44" s="137"/>
      <c r="AN44" s="76">
        <v>30</v>
      </c>
      <c r="AO44" s="130">
        <v>1</v>
      </c>
      <c r="AP44" s="130"/>
      <c r="AQ44" s="130"/>
      <c r="AR44" s="130">
        <v>27</v>
      </c>
      <c r="AS44" s="130">
        <v>2</v>
      </c>
      <c r="AT44" s="130">
        <v>1</v>
      </c>
      <c r="AU44" s="130"/>
      <c r="AV44" s="130"/>
      <c r="AW44" s="132"/>
      <c r="AX44" s="129">
        <v>7</v>
      </c>
      <c r="AY44" s="130"/>
      <c r="AZ44" s="132">
        <v>13</v>
      </c>
      <c r="BA44" s="258"/>
      <c r="BB44" s="259"/>
      <c r="BC44" s="259"/>
      <c r="BD44" s="257"/>
      <c r="BE44" s="257"/>
    </row>
    <row r="45" spans="1:57" s="260" customFormat="1" ht="19.5" customHeight="1">
      <c r="A45" s="72" t="s">
        <v>74</v>
      </c>
      <c r="B45" s="161">
        <v>96</v>
      </c>
      <c r="C45" s="162">
        <v>19</v>
      </c>
      <c r="D45" s="162"/>
      <c r="E45" s="162">
        <v>11</v>
      </c>
      <c r="F45" s="162"/>
      <c r="G45" s="162">
        <v>75</v>
      </c>
      <c r="H45" s="162"/>
      <c r="I45" s="162"/>
      <c r="J45" s="162"/>
      <c r="K45" s="162">
        <v>7</v>
      </c>
      <c r="L45" s="163">
        <v>640</v>
      </c>
      <c r="M45" s="75">
        <v>790</v>
      </c>
      <c r="N45" s="162">
        <v>35</v>
      </c>
      <c r="O45" s="162">
        <v>671</v>
      </c>
      <c r="P45" s="164">
        <v>84</v>
      </c>
      <c r="Q45" s="161"/>
      <c r="R45" s="162"/>
      <c r="S45" s="162"/>
      <c r="T45" s="162"/>
      <c r="U45" s="162"/>
      <c r="V45" s="162">
        <v>0</v>
      </c>
      <c r="W45" s="162">
        <v>8</v>
      </c>
      <c r="X45" s="164">
        <v>43</v>
      </c>
      <c r="Y45" s="165"/>
      <c r="Z45" s="161">
        <v>935</v>
      </c>
      <c r="AA45" s="73">
        <f t="shared" si="3"/>
        <v>1.4609375</v>
      </c>
      <c r="AB45" s="162">
        <v>8</v>
      </c>
      <c r="AC45" s="74">
        <f t="shared" si="4"/>
        <v>1</v>
      </c>
      <c r="AD45" s="162"/>
      <c r="AE45" s="162">
        <v>60</v>
      </c>
      <c r="AF45" s="166">
        <f t="shared" si="5"/>
        <v>9.375</v>
      </c>
      <c r="AG45" s="162"/>
      <c r="AH45" s="164">
        <v>6000</v>
      </c>
      <c r="AI45" s="167">
        <v>5</v>
      </c>
      <c r="AJ45" s="162"/>
      <c r="AK45" s="168"/>
      <c r="AL45" s="162"/>
      <c r="AM45" s="169">
        <v>1</v>
      </c>
      <c r="AN45" s="76">
        <v>15</v>
      </c>
      <c r="AO45" s="162"/>
      <c r="AP45" s="162">
        <v>1</v>
      </c>
      <c r="AQ45" s="162"/>
      <c r="AR45" s="162">
        <v>13</v>
      </c>
      <c r="AS45" s="162">
        <v>1</v>
      </c>
      <c r="AT45" s="162"/>
      <c r="AU45" s="162"/>
      <c r="AV45" s="162"/>
      <c r="AW45" s="164"/>
      <c r="AX45" s="161">
        <v>6</v>
      </c>
      <c r="AY45" s="162"/>
      <c r="AZ45" s="164">
        <v>16</v>
      </c>
      <c r="BB45" s="261"/>
      <c r="BC45" s="261"/>
      <c r="BD45" s="261"/>
      <c r="BE45" s="261"/>
    </row>
    <row r="46" spans="1:57" s="258" customFormat="1" ht="19.5" customHeight="1">
      <c r="A46" s="72" t="s">
        <v>45</v>
      </c>
      <c r="B46" s="129">
        <v>106</v>
      </c>
      <c r="C46" s="130">
        <v>28</v>
      </c>
      <c r="D46" s="130"/>
      <c r="E46" s="130">
        <v>18</v>
      </c>
      <c r="F46" s="130"/>
      <c r="G46" s="130">
        <v>42</v>
      </c>
      <c r="H46" s="130"/>
      <c r="I46" s="130"/>
      <c r="J46" s="130"/>
      <c r="K46" s="130">
        <v>6</v>
      </c>
      <c r="L46" s="131">
        <v>807</v>
      </c>
      <c r="M46" s="75">
        <v>960</v>
      </c>
      <c r="N46" s="130">
        <v>38</v>
      </c>
      <c r="O46" s="130">
        <v>715</v>
      </c>
      <c r="P46" s="132">
        <v>207</v>
      </c>
      <c r="Q46" s="129"/>
      <c r="R46" s="130"/>
      <c r="S46" s="130"/>
      <c r="T46" s="130"/>
      <c r="U46" s="130"/>
      <c r="V46" s="130">
        <v>0</v>
      </c>
      <c r="W46" s="130">
        <v>8</v>
      </c>
      <c r="X46" s="132">
        <v>46</v>
      </c>
      <c r="Y46" s="133"/>
      <c r="Z46" s="129">
        <v>807</v>
      </c>
      <c r="AA46" s="73">
        <f t="shared" si="3"/>
        <v>1</v>
      </c>
      <c r="AB46" s="130">
        <v>29</v>
      </c>
      <c r="AC46" s="74">
        <f t="shared" si="4"/>
        <v>3.625</v>
      </c>
      <c r="AD46" s="130"/>
      <c r="AE46" s="130">
        <v>36</v>
      </c>
      <c r="AF46" s="134">
        <f t="shared" si="5"/>
        <v>4.4609665427509295</v>
      </c>
      <c r="AG46" s="130"/>
      <c r="AH46" s="132">
        <v>4500</v>
      </c>
      <c r="AI46" s="135"/>
      <c r="AJ46" s="130"/>
      <c r="AK46" s="136"/>
      <c r="AL46" s="130"/>
      <c r="AM46" s="137">
        <v>1</v>
      </c>
      <c r="AN46" s="76">
        <v>23</v>
      </c>
      <c r="AO46" s="130">
        <v>1</v>
      </c>
      <c r="AP46" s="130"/>
      <c r="AQ46" s="130"/>
      <c r="AR46" s="130">
        <v>19</v>
      </c>
      <c r="AS46" s="130">
        <v>3</v>
      </c>
      <c r="AT46" s="130"/>
      <c r="AU46" s="130"/>
      <c r="AV46" s="130"/>
      <c r="AW46" s="132"/>
      <c r="AX46" s="129">
        <v>4</v>
      </c>
      <c r="AY46" s="130"/>
      <c r="AZ46" s="132">
        <v>12</v>
      </c>
      <c r="BB46" s="259"/>
      <c r="BC46" s="259"/>
      <c r="BD46" s="259"/>
      <c r="BE46" s="259"/>
    </row>
    <row r="47" spans="1:57" s="258" customFormat="1" ht="19.5" customHeight="1">
      <c r="A47" s="72" t="s">
        <v>75</v>
      </c>
      <c r="B47" s="129">
        <v>222</v>
      </c>
      <c r="C47" s="130">
        <v>54</v>
      </c>
      <c r="D47" s="130">
        <v>2</v>
      </c>
      <c r="E47" s="130">
        <v>20</v>
      </c>
      <c r="F47" s="130"/>
      <c r="G47" s="130">
        <v>110</v>
      </c>
      <c r="H47" s="130"/>
      <c r="I47" s="130"/>
      <c r="J47" s="130"/>
      <c r="K47" s="130">
        <v>50</v>
      </c>
      <c r="L47" s="131">
        <v>1190</v>
      </c>
      <c r="M47" s="75">
        <v>1443</v>
      </c>
      <c r="N47" s="130">
        <v>79</v>
      </c>
      <c r="O47" s="130">
        <v>1095</v>
      </c>
      <c r="P47" s="132">
        <v>267</v>
      </c>
      <c r="Q47" s="129"/>
      <c r="R47" s="130"/>
      <c r="S47" s="130"/>
      <c r="T47" s="130"/>
      <c r="U47" s="130"/>
      <c r="V47" s="130">
        <v>0</v>
      </c>
      <c r="W47" s="130">
        <v>15</v>
      </c>
      <c r="X47" s="132">
        <v>127</v>
      </c>
      <c r="Y47" s="133"/>
      <c r="Z47" s="129">
        <v>2962</v>
      </c>
      <c r="AA47" s="73">
        <f t="shared" si="3"/>
        <v>2.489075630252101</v>
      </c>
      <c r="AB47" s="130">
        <v>64</v>
      </c>
      <c r="AC47" s="74">
        <f t="shared" si="4"/>
        <v>4.266666666666667</v>
      </c>
      <c r="AD47" s="130"/>
      <c r="AE47" s="130">
        <v>45</v>
      </c>
      <c r="AF47" s="134">
        <f t="shared" si="5"/>
        <v>3.7815126050420167</v>
      </c>
      <c r="AG47" s="130"/>
      <c r="AH47" s="132">
        <v>10500</v>
      </c>
      <c r="AI47" s="135"/>
      <c r="AJ47" s="130"/>
      <c r="AK47" s="136"/>
      <c r="AL47" s="130"/>
      <c r="AM47" s="137">
        <v>1</v>
      </c>
      <c r="AN47" s="76"/>
      <c r="AO47" s="130"/>
      <c r="AP47" s="130"/>
      <c r="AQ47" s="130"/>
      <c r="AR47" s="130"/>
      <c r="AS47" s="130"/>
      <c r="AT47" s="130">
        <v>1</v>
      </c>
      <c r="AU47" s="130"/>
      <c r="AV47" s="130">
        <v>1</v>
      </c>
      <c r="AW47" s="132"/>
      <c r="AX47" s="129">
        <v>8</v>
      </c>
      <c r="AY47" s="130"/>
      <c r="AZ47" s="132">
        <v>36</v>
      </c>
      <c r="BB47" s="259"/>
      <c r="BC47" s="259"/>
      <c r="BD47" s="259"/>
      <c r="BE47" s="259"/>
    </row>
    <row r="48" spans="1:57" s="258" customFormat="1" ht="19.5" customHeight="1">
      <c r="A48" s="72" t="s">
        <v>76</v>
      </c>
      <c r="B48" s="129">
        <v>34</v>
      </c>
      <c r="C48" s="130">
        <v>7</v>
      </c>
      <c r="D48" s="130"/>
      <c r="E48" s="130">
        <v>4</v>
      </c>
      <c r="F48" s="130"/>
      <c r="G48" s="130">
        <v>12</v>
      </c>
      <c r="H48" s="130"/>
      <c r="I48" s="130">
        <v>1</v>
      </c>
      <c r="J48" s="130"/>
      <c r="K48" s="130">
        <v>30</v>
      </c>
      <c r="L48" s="131">
        <v>312</v>
      </c>
      <c r="M48" s="75">
        <v>359</v>
      </c>
      <c r="N48" s="130">
        <v>22</v>
      </c>
      <c r="O48" s="130">
        <v>337</v>
      </c>
      <c r="P48" s="132"/>
      <c r="Q48" s="129"/>
      <c r="R48" s="130"/>
      <c r="S48" s="130"/>
      <c r="T48" s="130"/>
      <c r="U48" s="130"/>
      <c r="V48" s="130">
        <v>0</v>
      </c>
      <c r="W48" s="130">
        <v>9</v>
      </c>
      <c r="X48" s="132">
        <v>29</v>
      </c>
      <c r="Y48" s="133"/>
      <c r="Z48" s="129">
        <v>403</v>
      </c>
      <c r="AA48" s="73">
        <f t="shared" si="3"/>
        <v>1.2916666666666667</v>
      </c>
      <c r="AB48" s="130">
        <v>1</v>
      </c>
      <c r="AC48" s="74">
        <f t="shared" si="4"/>
        <v>0.1111111111111111</v>
      </c>
      <c r="AD48" s="130"/>
      <c r="AE48" s="130">
        <v>27</v>
      </c>
      <c r="AF48" s="134">
        <f t="shared" si="5"/>
        <v>8.653846153846153</v>
      </c>
      <c r="AG48" s="130"/>
      <c r="AH48" s="132">
        <v>2700</v>
      </c>
      <c r="AI48" s="135"/>
      <c r="AJ48" s="130"/>
      <c r="AK48" s="136"/>
      <c r="AL48" s="130"/>
      <c r="AM48" s="137"/>
      <c r="AN48" s="76">
        <v>10</v>
      </c>
      <c r="AO48" s="130"/>
      <c r="AP48" s="130">
        <v>1</v>
      </c>
      <c r="AQ48" s="130"/>
      <c r="AR48" s="130">
        <v>9</v>
      </c>
      <c r="AS48" s="130"/>
      <c r="AT48" s="130">
        <v>1</v>
      </c>
      <c r="AU48" s="130">
        <v>12</v>
      </c>
      <c r="AV48" s="130">
        <v>1</v>
      </c>
      <c r="AW48" s="132"/>
      <c r="AX48" s="129">
        <v>1</v>
      </c>
      <c r="AY48" s="130"/>
      <c r="AZ48" s="187">
        <v>5</v>
      </c>
      <c r="BB48" s="259"/>
      <c r="BC48" s="259"/>
      <c r="BD48" s="259"/>
      <c r="BE48" s="259"/>
    </row>
    <row r="49" spans="1:57" ht="19.5" customHeight="1" thickBot="1">
      <c r="A49" s="19" t="s">
        <v>35</v>
      </c>
      <c r="B49" s="20"/>
      <c r="C49" s="21"/>
      <c r="D49" s="21"/>
      <c r="E49" s="21"/>
      <c r="F49" s="21"/>
      <c r="G49" s="21"/>
      <c r="H49" s="21"/>
      <c r="I49" s="21"/>
      <c r="J49" s="21"/>
      <c r="K49" s="21">
        <v>0</v>
      </c>
      <c r="L49" s="77">
        <v>0</v>
      </c>
      <c r="M49" s="75">
        <f>SUM(N49:P49)</f>
        <v>0</v>
      </c>
      <c r="N49" s="21">
        <v>0</v>
      </c>
      <c r="O49" s="21">
        <v>0</v>
      </c>
      <c r="P49" s="23"/>
      <c r="Q49" s="20"/>
      <c r="R49" s="21"/>
      <c r="S49" s="21"/>
      <c r="T49" s="21"/>
      <c r="U49" s="21"/>
      <c r="V49" s="21">
        <v>0</v>
      </c>
      <c r="W49" s="21">
        <v>11</v>
      </c>
      <c r="X49" s="23">
        <v>348</v>
      </c>
      <c r="Y49" s="78"/>
      <c r="Z49" s="20"/>
      <c r="AA49" s="79">
        <f>Z49/41</f>
        <v>0</v>
      </c>
      <c r="AB49" s="21"/>
      <c r="AC49" s="80">
        <f>AB49/41</f>
        <v>0</v>
      </c>
      <c r="AD49" s="21"/>
      <c r="AE49" s="21"/>
      <c r="AF49" s="107"/>
      <c r="AG49" s="21"/>
      <c r="AH49" s="23"/>
      <c r="AI49" s="81"/>
      <c r="AJ49" s="21"/>
      <c r="AK49" s="99"/>
      <c r="AL49" s="21"/>
      <c r="AM49" s="22"/>
      <c r="AN49" s="82"/>
      <c r="AO49" s="21"/>
      <c r="AP49" s="21"/>
      <c r="AQ49" s="21"/>
      <c r="AR49" s="21"/>
      <c r="AS49" s="21"/>
      <c r="AT49" s="21"/>
      <c r="AU49" s="21"/>
      <c r="AV49" s="21"/>
      <c r="AW49" s="23"/>
      <c r="AX49" s="24"/>
      <c r="AY49" s="25"/>
      <c r="AZ49" s="26"/>
      <c r="BB49" s="84"/>
      <c r="BC49" s="84"/>
      <c r="BD49" s="84"/>
      <c r="BE49" s="84"/>
    </row>
    <row r="50" spans="1:52" s="87" customFormat="1" ht="21" customHeight="1" thickBot="1">
      <c r="A50" s="27" t="s">
        <v>86</v>
      </c>
      <c r="B50" s="28">
        <v>1863</v>
      </c>
      <c r="C50" s="70">
        <f>C59</f>
        <v>621</v>
      </c>
      <c r="D50" s="29"/>
      <c r="E50" s="29">
        <v>17</v>
      </c>
      <c r="F50" s="29">
        <v>124</v>
      </c>
      <c r="G50" s="70">
        <v>165</v>
      </c>
      <c r="H50" s="29"/>
      <c r="I50" s="29"/>
      <c r="J50" s="29"/>
      <c r="K50" s="29"/>
      <c r="L50" s="85">
        <v>15437</v>
      </c>
      <c r="M50" s="86">
        <v>14431</v>
      </c>
      <c r="N50" s="29"/>
      <c r="O50" s="29"/>
      <c r="P50" s="31">
        <v>15437</v>
      </c>
      <c r="Q50" s="28"/>
      <c r="R50" s="29"/>
      <c r="S50" s="29"/>
      <c r="T50" s="29"/>
      <c r="U50" s="29"/>
      <c r="V50" s="29">
        <v>0</v>
      </c>
      <c r="W50" s="29">
        <v>10</v>
      </c>
      <c r="X50" s="31">
        <v>810</v>
      </c>
      <c r="Y50" s="32"/>
      <c r="Z50" s="28"/>
      <c r="AA50" s="33"/>
      <c r="AB50" s="29"/>
      <c r="AC50" s="34"/>
      <c r="AD50" s="29"/>
      <c r="AE50" s="29"/>
      <c r="AF50" s="108">
        <f>AE50/L50*100</f>
        <v>0</v>
      </c>
      <c r="AG50" s="29"/>
      <c r="AH50" s="31"/>
      <c r="AI50" s="35">
        <v>11</v>
      </c>
      <c r="AJ50" s="29">
        <v>12</v>
      </c>
      <c r="AK50" s="100"/>
      <c r="AL50" s="36"/>
      <c r="AM50" s="30"/>
      <c r="AN50" s="28"/>
      <c r="AO50" s="29"/>
      <c r="AP50" s="29"/>
      <c r="AQ50" s="29"/>
      <c r="AR50" s="29"/>
      <c r="AS50" s="29"/>
      <c r="AT50" s="29"/>
      <c r="AU50" s="29"/>
      <c r="AV50" s="29"/>
      <c r="AW50" s="31"/>
      <c r="AX50" s="35">
        <v>6</v>
      </c>
      <c r="AY50" s="29"/>
      <c r="AZ50" s="37"/>
    </row>
    <row r="51" spans="1:52" ht="24.75" customHeight="1" thickBot="1">
      <c r="A51" s="38" t="s">
        <v>39</v>
      </c>
      <c r="B51" s="39">
        <f aca="true" t="shared" si="6" ref="B51:K51">SUM(B6:B50)</f>
        <v>7449</v>
      </c>
      <c r="C51" s="40">
        <f t="shared" si="6"/>
        <v>1628</v>
      </c>
      <c r="D51" s="40">
        <f t="shared" si="6"/>
        <v>72</v>
      </c>
      <c r="E51" s="40">
        <f t="shared" si="6"/>
        <v>665</v>
      </c>
      <c r="F51" s="40">
        <f t="shared" si="6"/>
        <v>124</v>
      </c>
      <c r="G51" s="40">
        <f t="shared" si="6"/>
        <v>3410</v>
      </c>
      <c r="H51" s="40">
        <f t="shared" si="6"/>
        <v>0</v>
      </c>
      <c r="I51" s="40">
        <f t="shared" si="6"/>
        <v>12</v>
      </c>
      <c r="J51" s="40">
        <f t="shared" si="6"/>
        <v>333</v>
      </c>
      <c r="K51" s="40">
        <f t="shared" si="6"/>
        <v>916</v>
      </c>
      <c r="L51" s="88">
        <v>52546</v>
      </c>
      <c r="M51" s="89">
        <f aca="true" t="shared" si="7" ref="M51:X51">SUM(M6:M50)</f>
        <v>74387</v>
      </c>
      <c r="N51" s="34">
        <f t="shared" si="7"/>
        <v>5002</v>
      </c>
      <c r="O51" s="34">
        <f t="shared" si="7"/>
        <v>40188</v>
      </c>
      <c r="P51" s="42">
        <f t="shared" si="7"/>
        <v>29048</v>
      </c>
      <c r="Q51" s="39">
        <f t="shared" si="7"/>
        <v>0</v>
      </c>
      <c r="R51" s="40">
        <f t="shared" si="7"/>
        <v>1</v>
      </c>
      <c r="S51" s="40">
        <f t="shared" si="7"/>
        <v>0</v>
      </c>
      <c r="T51" s="40">
        <f t="shared" si="7"/>
        <v>0</v>
      </c>
      <c r="U51" s="40">
        <f t="shared" si="7"/>
        <v>0</v>
      </c>
      <c r="V51" s="40">
        <f t="shared" si="7"/>
        <v>0</v>
      </c>
      <c r="W51" s="40">
        <f t="shared" si="7"/>
        <v>458</v>
      </c>
      <c r="X51" s="43">
        <f t="shared" si="7"/>
        <v>5084</v>
      </c>
      <c r="Y51" s="44"/>
      <c r="Z51" s="39">
        <f>SUM(Z6:Z50)</f>
        <v>55581</v>
      </c>
      <c r="AA51" s="45">
        <f>Z51/L51</f>
        <v>1.057758915997412</v>
      </c>
      <c r="AB51" s="46">
        <f>SUM(AB6:AB50)</f>
        <v>1019</v>
      </c>
      <c r="AC51" s="47">
        <f>AB51/W51</f>
        <v>2.2248908296943233</v>
      </c>
      <c r="AD51" s="40">
        <f>SUM(AD6:AD50)</f>
        <v>16</v>
      </c>
      <c r="AE51" s="40">
        <f>SUM(AE6:AE50)</f>
        <v>2494</v>
      </c>
      <c r="AF51" s="109">
        <f>AE51/L51*100</f>
        <v>4.746317512274959</v>
      </c>
      <c r="AG51" s="40">
        <f aca="true" t="shared" si="8" ref="AG51:AM51">SUM(AG6:AG50)</f>
        <v>6</v>
      </c>
      <c r="AH51" s="43">
        <f t="shared" si="8"/>
        <v>321550</v>
      </c>
      <c r="AI51" s="48">
        <f t="shared" si="8"/>
        <v>342</v>
      </c>
      <c r="AJ51" s="40">
        <f t="shared" si="8"/>
        <v>32</v>
      </c>
      <c r="AK51" s="101">
        <f t="shared" si="8"/>
        <v>21</v>
      </c>
      <c r="AL51" s="40">
        <f t="shared" si="8"/>
        <v>3</v>
      </c>
      <c r="AM51" s="41">
        <f t="shared" si="8"/>
        <v>28</v>
      </c>
      <c r="AN51" s="39">
        <f>SUM(AO51:AS51)</f>
        <v>1272</v>
      </c>
      <c r="AO51" s="40">
        <f aca="true" t="shared" si="9" ref="AO51:AZ51">SUM(AO6:AO50)</f>
        <v>214</v>
      </c>
      <c r="AP51" s="40">
        <f t="shared" si="9"/>
        <v>18</v>
      </c>
      <c r="AQ51" s="40">
        <f t="shared" si="9"/>
        <v>2</v>
      </c>
      <c r="AR51" s="40">
        <f t="shared" si="9"/>
        <v>879</v>
      </c>
      <c r="AS51" s="40">
        <f t="shared" si="9"/>
        <v>159</v>
      </c>
      <c r="AT51" s="40">
        <f t="shared" si="9"/>
        <v>98</v>
      </c>
      <c r="AU51" s="40">
        <f t="shared" si="9"/>
        <v>746</v>
      </c>
      <c r="AV51" s="40">
        <f t="shared" si="9"/>
        <v>26</v>
      </c>
      <c r="AW51" s="43">
        <f t="shared" si="9"/>
        <v>6</v>
      </c>
      <c r="AX51" s="48">
        <f t="shared" si="9"/>
        <v>203</v>
      </c>
      <c r="AY51" s="40">
        <f t="shared" si="9"/>
        <v>251</v>
      </c>
      <c r="AZ51" s="43">
        <f t="shared" si="9"/>
        <v>1169</v>
      </c>
    </row>
    <row r="52" spans="1:53" s="91" customFormat="1" ht="19.5" customHeight="1" thickBot="1">
      <c r="A52" s="49"/>
      <c r="B52" s="50"/>
      <c r="C52" s="50"/>
      <c r="D52" s="50"/>
      <c r="E52" s="50"/>
      <c r="F52" s="50"/>
      <c r="G52" s="50"/>
      <c r="H52" s="50"/>
      <c r="I52" s="50"/>
      <c r="J52" s="405" t="s">
        <v>90</v>
      </c>
      <c r="K52" s="405"/>
      <c r="L52" s="405"/>
      <c r="M52" s="51">
        <f>M51+X51</f>
        <v>79471</v>
      </c>
      <c r="N52" s="51"/>
      <c r="O52" s="51"/>
      <c r="P52" s="51"/>
      <c r="Q52" s="50"/>
      <c r="R52" s="50"/>
      <c r="S52" s="50"/>
      <c r="T52" s="50"/>
      <c r="U52" s="50"/>
      <c r="V52" s="50"/>
      <c r="W52" s="50"/>
      <c r="X52" s="50"/>
      <c r="Y52" s="406">
        <f>SUM(Z51:AB51)</f>
        <v>56601.057758915995</v>
      </c>
      <c r="Z52" s="406"/>
      <c r="AA52" s="52"/>
      <c r="AB52" s="53">
        <f>Z51/43</f>
        <v>1292.5813953488373</v>
      </c>
      <c r="AC52" s="54"/>
      <c r="AD52" s="55">
        <f>AB51/43</f>
        <v>23.697674418604652</v>
      </c>
      <c r="AE52" s="52">
        <f>SUM(AE51:AG51)</f>
        <v>2504.746317512275</v>
      </c>
      <c r="AF52" s="110"/>
      <c r="AG52" s="55"/>
      <c r="AH52" s="55"/>
      <c r="AI52" s="50"/>
      <c r="AJ52" s="50"/>
      <c r="AK52" s="102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90"/>
    </row>
    <row r="53" spans="1:52" ht="16.5" customHeight="1">
      <c r="A53" s="56" t="s">
        <v>92</v>
      </c>
      <c r="B53" s="57">
        <f aca="true" t="shared" si="10" ref="B53:P53">B51-B54</f>
        <v>464</v>
      </c>
      <c r="C53" s="71">
        <f t="shared" si="10"/>
        <v>-30</v>
      </c>
      <c r="D53" s="57">
        <f t="shared" si="10"/>
        <v>11</v>
      </c>
      <c r="E53" s="57">
        <f t="shared" si="10"/>
        <v>123</v>
      </c>
      <c r="F53" s="57">
        <f t="shared" si="10"/>
        <v>0</v>
      </c>
      <c r="G53" s="57">
        <f t="shared" si="10"/>
        <v>425</v>
      </c>
      <c r="H53" s="58">
        <f t="shared" si="10"/>
        <v>0</v>
      </c>
      <c r="I53" s="57">
        <f t="shared" si="10"/>
        <v>-5</v>
      </c>
      <c r="J53" s="57">
        <f t="shared" si="10"/>
        <v>12</v>
      </c>
      <c r="K53" s="57">
        <f t="shared" si="10"/>
        <v>-1335</v>
      </c>
      <c r="L53" s="92">
        <f t="shared" si="10"/>
        <v>1290</v>
      </c>
      <c r="M53" s="93">
        <f t="shared" si="10"/>
        <v>16929</v>
      </c>
      <c r="N53" s="57">
        <f t="shared" si="10"/>
        <v>-2753</v>
      </c>
      <c r="O53" s="57">
        <f t="shared" si="10"/>
        <v>5625</v>
      </c>
      <c r="P53" s="59">
        <f t="shared" si="10"/>
        <v>13909</v>
      </c>
      <c r="Q53" s="60"/>
      <c r="R53" s="57">
        <f>R51-R54</f>
        <v>1</v>
      </c>
      <c r="S53" s="57"/>
      <c r="T53" s="57">
        <f>T51-T54</f>
        <v>0</v>
      </c>
      <c r="U53" s="57"/>
      <c r="V53" s="57">
        <f>V51-V54</f>
        <v>0</v>
      </c>
      <c r="W53" s="57">
        <f>W51-W54</f>
        <v>22</v>
      </c>
      <c r="X53" s="59">
        <f>X51-X54</f>
        <v>692</v>
      </c>
      <c r="Y53" s="61">
        <f>Y51-Y54</f>
        <v>-1</v>
      </c>
      <c r="Z53" s="60">
        <f>Z51-Z54</f>
        <v>18328</v>
      </c>
      <c r="AA53" s="57"/>
      <c r="AB53" s="62">
        <f>AB51-AB54</f>
        <v>51</v>
      </c>
      <c r="AC53" s="57"/>
      <c r="AD53" s="57">
        <f>AD51-AD54</f>
        <v>-2</v>
      </c>
      <c r="AE53" s="57">
        <f>AE51-AE54</f>
        <v>874</v>
      </c>
      <c r="AF53" s="111">
        <f>AE53/L53*100</f>
        <v>67.75193798449612</v>
      </c>
      <c r="AG53" s="57">
        <f aca="true" t="shared" si="11" ref="AG53:AZ53">AG51-AG54</f>
        <v>-3</v>
      </c>
      <c r="AH53" s="59">
        <f t="shared" si="11"/>
        <v>89154</v>
      </c>
      <c r="AI53" s="94">
        <f t="shared" si="11"/>
        <v>188</v>
      </c>
      <c r="AJ53" s="57">
        <f t="shared" si="11"/>
        <v>-29</v>
      </c>
      <c r="AK53" s="103">
        <f t="shared" si="11"/>
        <v>4</v>
      </c>
      <c r="AL53" s="57">
        <f t="shared" si="11"/>
        <v>0</v>
      </c>
      <c r="AM53" s="57">
        <f t="shared" si="11"/>
        <v>18</v>
      </c>
      <c r="AN53" s="57">
        <f t="shared" si="11"/>
        <v>321</v>
      </c>
      <c r="AO53" s="57">
        <f t="shared" si="11"/>
        <v>106</v>
      </c>
      <c r="AP53" s="57">
        <f t="shared" si="11"/>
        <v>-1</v>
      </c>
      <c r="AQ53" s="57">
        <f t="shared" si="11"/>
        <v>2</v>
      </c>
      <c r="AR53" s="57">
        <f t="shared" si="11"/>
        <v>167</v>
      </c>
      <c r="AS53" s="57">
        <f t="shared" si="11"/>
        <v>47</v>
      </c>
      <c r="AT53" s="57">
        <f t="shared" si="11"/>
        <v>37</v>
      </c>
      <c r="AU53" s="57">
        <f t="shared" si="11"/>
        <v>-340</v>
      </c>
      <c r="AV53" s="57">
        <f t="shared" si="11"/>
        <v>4</v>
      </c>
      <c r="AW53" s="57">
        <f t="shared" si="11"/>
        <v>-9</v>
      </c>
      <c r="AX53" s="57">
        <f t="shared" si="11"/>
        <v>6</v>
      </c>
      <c r="AY53" s="57">
        <f t="shared" si="11"/>
        <v>84</v>
      </c>
      <c r="AZ53" s="59">
        <f t="shared" si="11"/>
        <v>171</v>
      </c>
    </row>
    <row r="54" spans="1:52" ht="16.5" customHeight="1" thickBot="1">
      <c r="A54" s="63">
        <v>2011</v>
      </c>
      <c r="B54" s="64">
        <v>6985</v>
      </c>
      <c r="C54" s="64">
        <v>1658</v>
      </c>
      <c r="D54" s="64">
        <v>61</v>
      </c>
      <c r="E54" s="64">
        <v>542</v>
      </c>
      <c r="F54" s="64">
        <v>124</v>
      </c>
      <c r="G54" s="64">
        <v>2985</v>
      </c>
      <c r="H54" s="64"/>
      <c r="I54" s="64">
        <v>17</v>
      </c>
      <c r="J54" s="64">
        <v>321</v>
      </c>
      <c r="K54" s="64">
        <v>2251</v>
      </c>
      <c r="L54" s="95">
        <v>51256</v>
      </c>
      <c r="M54" s="65">
        <v>57458</v>
      </c>
      <c r="N54" s="64">
        <v>7755</v>
      </c>
      <c r="O54" s="64">
        <v>34563</v>
      </c>
      <c r="P54" s="66">
        <v>15139</v>
      </c>
      <c r="Q54" s="65"/>
      <c r="R54" s="64"/>
      <c r="S54" s="64"/>
      <c r="T54" s="64"/>
      <c r="U54" s="64"/>
      <c r="V54" s="64"/>
      <c r="W54" s="64">
        <v>436</v>
      </c>
      <c r="X54" s="66">
        <v>4392</v>
      </c>
      <c r="Y54" s="67">
        <v>1</v>
      </c>
      <c r="Z54" s="65">
        <v>37253</v>
      </c>
      <c r="AA54" s="68">
        <f>Z54/L54</f>
        <v>0.7268027157796161</v>
      </c>
      <c r="AB54" s="64">
        <v>968</v>
      </c>
      <c r="AC54" s="69">
        <f>AB54/W54</f>
        <v>2.220183486238532</v>
      </c>
      <c r="AD54" s="64">
        <v>18</v>
      </c>
      <c r="AE54" s="64">
        <v>1620</v>
      </c>
      <c r="AF54" s="112">
        <f>AE54/L54*100</f>
        <v>3.16060558763852</v>
      </c>
      <c r="AG54" s="64">
        <v>9</v>
      </c>
      <c r="AH54" s="66">
        <v>232396</v>
      </c>
      <c r="AI54" s="96">
        <v>154</v>
      </c>
      <c r="AJ54" s="64">
        <v>61</v>
      </c>
      <c r="AK54" s="104">
        <v>17</v>
      </c>
      <c r="AL54" s="64">
        <v>3</v>
      </c>
      <c r="AM54" s="64">
        <v>10</v>
      </c>
      <c r="AN54" s="64">
        <v>951</v>
      </c>
      <c r="AO54" s="64">
        <v>108</v>
      </c>
      <c r="AP54" s="64">
        <v>19</v>
      </c>
      <c r="AQ54" s="64"/>
      <c r="AR54" s="64">
        <v>712</v>
      </c>
      <c r="AS54" s="64">
        <v>112</v>
      </c>
      <c r="AT54" s="64">
        <v>61</v>
      </c>
      <c r="AU54" s="64">
        <v>1086</v>
      </c>
      <c r="AV54" s="64">
        <v>22</v>
      </c>
      <c r="AW54" s="64">
        <v>15</v>
      </c>
      <c r="AX54" s="64">
        <v>197</v>
      </c>
      <c r="AY54" s="64">
        <v>167</v>
      </c>
      <c r="AZ54" s="66">
        <v>998</v>
      </c>
    </row>
    <row r="55" spans="1:52" s="90" customFormat="1" ht="16.5" customHeight="1">
      <c r="A55" s="114"/>
      <c r="B55" s="115"/>
      <c r="C55" s="116"/>
      <c r="D55" s="115"/>
      <c r="E55" s="115"/>
      <c r="F55" s="115"/>
      <c r="G55" s="116"/>
      <c r="H55" s="115"/>
      <c r="I55" s="115"/>
      <c r="J55" s="115"/>
      <c r="K55" s="115"/>
      <c r="L55" s="115"/>
      <c r="M55" s="115"/>
      <c r="N55" s="115"/>
      <c r="O55" s="115"/>
      <c r="P55" s="117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8"/>
      <c r="AG55" s="115"/>
      <c r="AH55" s="115"/>
      <c r="AI55" s="115"/>
      <c r="AJ55" s="115"/>
      <c r="AK55" s="119"/>
      <c r="AL55" s="115"/>
      <c r="AM55" s="115"/>
      <c r="AN55" s="115"/>
      <c r="AO55" s="115"/>
      <c r="AP55" s="115"/>
      <c r="AQ55" s="115"/>
      <c r="AR55" s="115"/>
      <c r="AS55" s="115"/>
      <c r="AT55" s="115"/>
      <c r="AU55" s="115"/>
      <c r="AV55" s="115"/>
      <c r="AW55" s="115"/>
      <c r="AX55" s="115"/>
      <c r="AY55" s="115"/>
      <c r="AZ55" s="115"/>
    </row>
    <row r="56" spans="8:18" ht="16.5" customHeight="1"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3"/>
    </row>
    <row r="57" spans="8:18" ht="16.5" customHeight="1" thickBot="1">
      <c r="H57" s="122">
        <f>D57*E57</f>
        <v>0</v>
      </c>
      <c r="I57" s="122"/>
      <c r="J57" s="122"/>
      <c r="K57" s="122"/>
      <c r="L57" s="122"/>
      <c r="M57" s="122"/>
      <c r="N57" s="122">
        <v>46151</v>
      </c>
      <c r="O57" s="122"/>
      <c r="P57" s="126">
        <v>13427</v>
      </c>
      <c r="Q57" s="123"/>
      <c r="R57" s="123"/>
    </row>
    <row r="58" spans="3:18" ht="16.5" customHeight="1" thickBot="1">
      <c r="C58" s="127">
        <f>B50</f>
        <v>1863</v>
      </c>
      <c r="D58" s="121">
        <v>3</v>
      </c>
      <c r="E58" s="128">
        <f>C58/D58</f>
        <v>621</v>
      </c>
      <c r="F58" s="121">
        <f>F50</f>
        <v>124</v>
      </c>
      <c r="G58" s="121">
        <v>198</v>
      </c>
      <c r="H58" s="122">
        <f>F58*G58</f>
        <v>24552</v>
      </c>
      <c r="I58" s="122"/>
      <c r="J58" s="122"/>
      <c r="K58" s="122"/>
      <c r="L58" s="122"/>
      <c r="M58" s="122"/>
      <c r="N58" s="122">
        <v>308</v>
      </c>
      <c r="O58" s="122"/>
      <c r="P58" s="122">
        <v>1.1</v>
      </c>
      <c r="Q58" s="122"/>
      <c r="R58" s="123"/>
    </row>
    <row r="59" spans="3:18" ht="16.5" customHeight="1">
      <c r="C59" s="128">
        <f>E58</f>
        <v>621</v>
      </c>
      <c r="F59" s="121">
        <f>D50</f>
        <v>0</v>
      </c>
      <c r="G59" s="121">
        <v>36</v>
      </c>
      <c r="H59" s="122">
        <f>F59*G59</f>
        <v>0</v>
      </c>
      <c r="I59" s="122"/>
      <c r="J59" s="122"/>
      <c r="K59" s="122"/>
      <c r="L59" s="122"/>
      <c r="M59" s="122"/>
      <c r="N59" s="122">
        <v>2013</v>
      </c>
      <c r="O59" s="122"/>
      <c r="P59" s="122"/>
      <c r="Q59" s="122"/>
      <c r="R59" s="123"/>
    </row>
    <row r="60" spans="6:18" ht="16.5" customHeight="1">
      <c r="F60" s="128">
        <f>G50</f>
        <v>165</v>
      </c>
      <c r="G60" s="121">
        <v>108</v>
      </c>
      <c r="H60" s="122">
        <f>F60*G60</f>
        <v>17820</v>
      </c>
      <c r="I60" s="122"/>
      <c r="J60" s="122"/>
      <c r="K60" s="122"/>
      <c r="L60" s="122"/>
      <c r="M60" s="122"/>
      <c r="N60" s="122">
        <v>1287</v>
      </c>
      <c r="O60" s="122"/>
      <c r="P60" s="122"/>
      <c r="Q60" s="122"/>
      <c r="R60" s="123"/>
    </row>
    <row r="61" spans="6:18" ht="16.5" customHeight="1">
      <c r="F61" s="121">
        <f>E50</f>
        <v>17</v>
      </c>
      <c r="G61" s="121">
        <v>90</v>
      </c>
      <c r="H61" s="122">
        <f>F61*G61</f>
        <v>1530</v>
      </c>
      <c r="I61" s="122"/>
      <c r="J61" s="122"/>
      <c r="K61" s="122"/>
      <c r="L61" s="122"/>
      <c r="M61" s="122"/>
      <c r="N61" s="122">
        <f>SUM(N57:N60)</f>
        <v>49759</v>
      </c>
      <c r="O61" s="122"/>
      <c r="P61" s="122">
        <f>P57*P58</f>
        <v>14769.7</v>
      </c>
      <c r="Q61" s="122"/>
      <c r="R61" s="123"/>
    </row>
    <row r="62" spans="3:18" ht="16.5" customHeight="1">
      <c r="C62" s="128">
        <f>C58-C59</f>
        <v>1242</v>
      </c>
      <c r="H62" s="122">
        <f>SUM(H57:H61)</f>
        <v>43902</v>
      </c>
      <c r="I62" s="122"/>
      <c r="J62" s="122"/>
      <c r="K62" s="122"/>
      <c r="L62" s="122"/>
      <c r="M62" s="122"/>
      <c r="N62" s="122">
        <v>789</v>
      </c>
      <c r="O62" s="122"/>
      <c r="P62" s="122"/>
      <c r="Q62" s="122"/>
      <c r="R62" s="123"/>
    </row>
    <row r="63" spans="8:18" ht="16.5" customHeight="1">
      <c r="H63" s="122"/>
      <c r="I63" s="122"/>
      <c r="J63" s="122"/>
      <c r="K63" s="122"/>
      <c r="L63" s="122"/>
      <c r="M63" s="122"/>
      <c r="N63" s="122">
        <f>N61-N62</f>
        <v>48970</v>
      </c>
      <c r="O63" s="122"/>
      <c r="P63" s="122"/>
      <c r="Q63" s="122"/>
      <c r="R63" s="123"/>
    </row>
    <row r="64" spans="8:18" ht="16.5" customHeight="1"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3"/>
    </row>
    <row r="65" spans="8:18" ht="16.5" customHeight="1"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3"/>
    </row>
    <row r="66" spans="8:18" ht="16.5" customHeight="1"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</row>
    <row r="67" spans="8:18" ht="16.5" customHeight="1"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</row>
  </sheetData>
  <sheetProtection formatCells="0" formatColumns="0" formatRows="0" insertColumns="0" insertRows="0" insertHyperlinks="0" deleteColumns="0" deleteRows="0" sort="0" autoFilter="0" pivotTables="0"/>
  <mergeCells count="47">
    <mergeCell ref="J52:L52"/>
    <mergeCell ref="Y52:Z52"/>
    <mergeCell ref="N3:P3"/>
    <mergeCell ref="AY2:AY4"/>
    <mergeCell ref="AI2:AI4"/>
    <mergeCell ref="J3:J4"/>
    <mergeCell ref="K3:K4"/>
    <mergeCell ref="AS3:AS4"/>
    <mergeCell ref="AK2:AK4"/>
    <mergeCell ref="Y2:Y4"/>
    <mergeCell ref="B3:B4"/>
    <mergeCell ref="I3:I4"/>
    <mergeCell ref="AJ2:AJ4"/>
    <mergeCell ref="W3:W4"/>
    <mergeCell ref="X3:X4"/>
    <mergeCell ref="U3:U4"/>
    <mergeCell ref="V3:V4"/>
    <mergeCell ref="A1:AZ1"/>
    <mergeCell ref="B2:P2"/>
    <mergeCell ref="Q2:X2"/>
    <mergeCell ref="C3:C4"/>
    <mergeCell ref="D3:F3"/>
    <mergeCell ref="Q3:Q4"/>
    <mergeCell ref="R3:T3"/>
    <mergeCell ref="H3:H4"/>
    <mergeCell ref="AZ2:AZ4"/>
    <mergeCell ref="G3:G4"/>
    <mergeCell ref="AP3:AP4"/>
    <mergeCell ref="AQ3:AQ4"/>
    <mergeCell ref="AL2:AL4"/>
    <mergeCell ref="AM2:AM4"/>
    <mergeCell ref="AN2:AW2"/>
    <mergeCell ref="AW3:AW4"/>
    <mergeCell ref="AV3:AV4"/>
    <mergeCell ref="AR3:AR4"/>
    <mergeCell ref="AT3:AT4"/>
    <mergeCell ref="AO3:AO4"/>
    <mergeCell ref="AX2:AX4"/>
    <mergeCell ref="A2:A4"/>
    <mergeCell ref="Z3:AC3"/>
    <mergeCell ref="L3:L4"/>
    <mergeCell ref="M3:M4"/>
    <mergeCell ref="AE3:AH3"/>
    <mergeCell ref="Z2:AH2"/>
    <mergeCell ref="AD3:AD4"/>
    <mergeCell ref="AU3:AU4"/>
    <mergeCell ref="AN3:AN4"/>
  </mergeCells>
  <printOptions horizontalCentered="1" verticalCentered="1"/>
  <pageMargins left="0.17" right="0.16" top="0.31496062992125984" bottom="0.35433070866141736" header="0.1968503937007874" footer="0.35433070866141736"/>
  <pageSetup fitToWidth="2" horizontalDpi="600" verticalDpi="600" orientation="landscape" pageOrder="overThenDown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67"/>
  <sheetViews>
    <sheetView showZeros="0" view="pageBreakPreview" zoomScale="85" zoomScaleNormal="40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5" sqref="L5"/>
    </sheetView>
  </sheetViews>
  <sheetFormatPr defaultColWidth="8.796875" defaultRowHeight="16.5" customHeight="1"/>
  <cols>
    <col min="1" max="1" width="18.5" style="120" customWidth="1"/>
    <col min="2" max="2" width="8.09765625" style="121" customWidth="1"/>
    <col min="3" max="3" width="6.59765625" style="121" customWidth="1"/>
    <col min="4" max="4" width="5.59765625" style="121" customWidth="1"/>
    <col min="5" max="5" width="8.19921875" style="121" customWidth="1"/>
    <col min="6" max="6" width="6.3984375" style="121" customWidth="1"/>
    <col min="7" max="7" width="6" style="121" customWidth="1"/>
    <col min="8" max="8" width="8.8984375" style="121" customWidth="1"/>
    <col min="9" max="9" width="5.8984375" style="121" customWidth="1"/>
    <col min="10" max="10" width="5.59765625" style="121" customWidth="1"/>
    <col min="11" max="11" width="7.69921875" style="121" customWidth="1"/>
    <col min="12" max="12" width="7.19921875" style="121" customWidth="1"/>
    <col min="13" max="13" width="8.59765625" style="121" customWidth="1"/>
    <col min="14" max="14" width="6.59765625" style="121" bestFit="1" customWidth="1"/>
    <col min="15" max="15" width="7.69921875" style="121" customWidth="1"/>
    <col min="16" max="16" width="6.19921875" style="121" customWidth="1"/>
    <col min="17" max="17" width="5.59765625" style="121" customWidth="1"/>
    <col min="18" max="18" width="4.09765625" style="121" customWidth="1"/>
    <col min="19" max="19" width="3.09765625" style="121" customWidth="1"/>
    <col min="20" max="20" width="4.5" style="121" customWidth="1"/>
    <col min="21" max="21" width="6.19921875" style="121" customWidth="1"/>
    <col min="22" max="22" width="3.59765625" style="121" customWidth="1"/>
    <col min="23" max="23" width="5" style="121" customWidth="1"/>
    <col min="24" max="25" width="6.5" style="121" customWidth="1"/>
    <col min="26" max="26" width="6.8984375" style="121" customWidth="1"/>
    <col min="27" max="27" width="6.5" style="121" customWidth="1"/>
    <col min="28" max="31" width="5.59765625" style="121" customWidth="1"/>
    <col min="32" max="32" width="5.59765625" style="124" customWidth="1"/>
    <col min="33" max="33" width="5.59765625" style="121" customWidth="1"/>
    <col min="34" max="34" width="7.59765625" style="121" customWidth="1"/>
    <col min="35" max="35" width="5.59765625" style="121" customWidth="1"/>
    <col min="36" max="36" width="6.59765625" style="121" customWidth="1"/>
    <col min="37" max="37" width="5.59765625" style="125" customWidth="1"/>
    <col min="38" max="39" width="5.59765625" style="121" customWidth="1"/>
    <col min="40" max="40" width="5.09765625" style="121" customWidth="1"/>
    <col min="41" max="41" width="6.09765625" style="121" customWidth="1"/>
    <col min="42" max="42" width="3.5" style="121" customWidth="1"/>
    <col min="43" max="43" width="2.59765625" style="121" customWidth="1"/>
    <col min="44" max="44" width="5.3984375" style="121" customWidth="1"/>
    <col min="45" max="45" width="4.3984375" style="121" customWidth="1"/>
    <col min="46" max="46" width="4.8984375" style="121" customWidth="1"/>
    <col min="47" max="47" width="5.69921875" style="121" customWidth="1"/>
    <col min="48" max="48" width="4.5" style="121" customWidth="1"/>
    <col min="49" max="49" width="4.19921875" style="121" customWidth="1"/>
    <col min="50" max="51" width="4.8984375" style="121" customWidth="1"/>
    <col min="52" max="52" width="6" style="121" customWidth="1"/>
    <col min="53" max="53" width="0.8984375" style="83" hidden="1" customWidth="1"/>
    <col min="54" max="16384" width="9" style="83" customWidth="1"/>
  </cols>
  <sheetData>
    <row r="1" spans="1:52" s="252" customFormat="1" ht="22.5" customHeight="1" thickBot="1">
      <c r="A1" s="397" t="s">
        <v>101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  <c r="X1" s="397"/>
      <c r="Y1" s="397"/>
      <c r="Z1" s="397"/>
      <c r="AA1" s="397"/>
      <c r="AB1" s="397"/>
      <c r="AC1" s="397"/>
      <c r="AD1" s="397"/>
      <c r="AE1" s="397"/>
      <c r="AF1" s="397"/>
      <c r="AG1" s="397"/>
      <c r="AH1" s="397"/>
      <c r="AI1" s="397"/>
      <c r="AJ1" s="397"/>
      <c r="AK1" s="397"/>
      <c r="AL1" s="397"/>
      <c r="AM1" s="397"/>
      <c r="AN1" s="397"/>
      <c r="AO1" s="397"/>
      <c r="AP1" s="397"/>
      <c r="AQ1" s="397"/>
      <c r="AR1" s="397"/>
      <c r="AS1" s="397"/>
      <c r="AT1" s="397"/>
      <c r="AU1" s="397"/>
      <c r="AV1" s="397"/>
      <c r="AW1" s="397"/>
      <c r="AX1" s="397"/>
      <c r="AY1" s="397"/>
      <c r="AZ1" s="397"/>
    </row>
    <row r="2" spans="1:53" s="254" customFormat="1" ht="31.5" customHeight="1" thickBot="1">
      <c r="A2" s="374" t="s">
        <v>100</v>
      </c>
      <c r="B2" s="398" t="s">
        <v>0</v>
      </c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400"/>
      <c r="Q2" s="385" t="s">
        <v>1</v>
      </c>
      <c r="R2" s="387"/>
      <c r="S2" s="387"/>
      <c r="T2" s="387"/>
      <c r="U2" s="387"/>
      <c r="V2" s="387"/>
      <c r="W2" s="387"/>
      <c r="X2" s="388"/>
      <c r="Y2" s="418" t="s">
        <v>85</v>
      </c>
      <c r="Z2" s="385" t="s">
        <v>2</v>
      </c>
      <c r="AA2" s="386"/>
      <c r="AB2" s="387"/>
      <c r="AC2" s="387"/>
      <c r="AD2" s="387"/>
      <c r="AE2" s="387"/>
      <c r="AF2" s="387"/>
      <c r="AG2" s="387"/>
      <c r="AH2" s="388"/>
      <c r="AI2" s="410" t="s">
        <v>3</v>
      </c>
      <c r="AJ2" s="404" t="s">
        <v>82</v>
      </c>
      <c r="AK2" s="415" t="s">
        <v>81</v>
      </c>
      <c r="AL2" s="391" t="s">
        <v>4</v>
      </c>
      <c r="AM2" s="392" t="s">
        <v>42</v>
      </c>
      <c r="AN2" s="385" t="s">
        <v>5</v>
      </c>
      <c r="AO2" s="387"/>
      <c r="AP2" s="387"/>
      <c r="AQ2" s="387"/>
      <c r="AR2" s="387"/>
      <c r="AS2" s="387"/>
      <c r="AT2" s="387"/>
      <c r="AU2" s="387"/>
      <c r="AV2" s="387"/>
      <c r="AW2" s="388"/>
      <c r="AX2" s="371" t="s">
        <v>6</v>
      </c>
      <c r="AY2" s="391" t="s">
        <v>83</v>
      </c>
      <c r="AZ2" s="368" t="s">
        <v>7</v>
      </c>
      <c r="BA2" s="253"/>
    </row>
    <row r="3" spans="1:53" s="254" customFormat="1" ht="29.25" customHeight="1">
      <c r="A3" s="375"/>
      <c r="B3" s="403" t="s">
        <v>8</v>
      </c>
      <c r="C3" s="401" t="s">
        <v>9</v>
      </c>
      <c r="D3" s="402" t="s">
        <v>10</v>
      </c>
      <c r="E3" s="402"/>
      <c r="F3" s="402"/>
      <c r="G3" s="401" t="s">
        <v>40</v>
      </c>
      <c r="H3" s="401" t="s">
        <v>11</v>
      </c>
      <c r="I3" s="401" t="s">
        <v>12</v>
      </c>
      <c r="J3" s="413" t="s">
        <v>13</v>
      </c>
      <c r="K3" s="413" t="s">
        <v>84</v>
      </c>
      <c r="L3" s="379" t="s">
        <v>14</v>
      </c>
      <c r="M3" s="381" t="s">
        <v>89</v>
      </c>
      <c r="N3" s="407" t="s">
        <v>88</v>
      </c>
      <c r="O3" s="408"/>
      <c r="P3" s="409"/>
      <c r="Q3" s="372"/>
      <c r="R3" s="383" t="s">
        <v>10</v>
      </c>
      <c r="S3" s="383"/>
      <c r="T3" s="383"/>
      <c r="U3" s="389" t="s">
        <v>11</v>
      </c>
      <c r="V3" s="389" t="s">
        <v>12</v>
      </c>
      <c r="W3" s="389" t="s">
        <v>36</v>
      </c>
      <c r="X3" s="369" t="s">
        <v>18</v>
      </c>
      <c r="Y3" s="419"/>
      <c r="Z3" s="376" t="s">
        <v>19</v>
      </c>
      <c r="AA3" s="377"/>
      <c r="AB3" s="377"/>
      <c r="AC3" s="378"/>
      <c r="AD3" s="389" t="s">
        <v>20</v>
      </c>
      <c r="AE3" s="383" t="s">
        <v>21</v>
      </c>
      <c r="AF3" s="383"/>
      <c r="AG3" s="383"/>
      <c r="AH3" s="384"/>
      <c r="AI3" s="411"/>
      <c r="AJ3" s="389"/>
      <c r="AK3" s="416"/>
      <c r="AL3" s="389"/>
      <c r="AM3" s="393"/>
      <c r="AN3" s="395" t="s">
        <v>37</v>
      </c>
      <c r="AO3" s="389" t="s">
        <v>15</v>
      </c>
      <c r="AP3" s="389" t="s">
        <v>22</v>
      </c>
      <c r="AQ3" s="389" t="s">
        <v>23</v>
      </c>
      <c r="AR3" s="389" t="s">
        <v>16</v>
      </c>
      <c r="AS3" s="389" t="s">
        <v>17</v>
      </c>
      <c r="AT3" s="389" t="s">
        <v>77</v>
      </c>
      <c r="AU3" s="389" t="s">
        <v>24</v>
      </c>
      <c r="AV3" s="389" t="s">
        <v>25</v>
      </c>
      <c r="AW3" s="369" t="s">
        <v>26</v>
      </c>
      <c r="AX3" s="372"/>
      <c r="AY3" s="389"/>
      <c r="AZ3" s="369"/>
      <c r="BA3" s="253"/>
    </row>
    <row r="4" spans="1:53" s="254" customFormat="1" ht="120.75" customHeight="1" thickBot="1">
      <c r="A4" s="375"/>
      <c r="B4" s="373"/>
      <c r="C4" s="390"/>
      <c r="D4" s="9" t="s">
        <v>15</v>
      </c>
      <c r="E4" s="9" t="s">
        <v>16</v>
      </c>
      <c r="F4" s="9" t="s">
        <v>17</v>
      </c>
      <c r="G4" s="390"/>
      <c r="H4" s="390"/>
      <c r="I4" s="390"/>
      <c r="J4" s="414"/>
      <c r="K4" s="414"/>
      <c r="L4" s="380"/>
      <c r="M4" s="382"/>
      <c r="N4" s="9" t="s">
        <v>15</v>
      </c>
      <c r="O4" s="9" t="s">
        <v>16</v>
      </c>
      <c r="P4" s="10" t="s">
        <v>17</v>
      </c>
      <c r="Q4" s="373"/>
      <c r="R4" s="9" t="s">
        <v>15</v>
      </c>
      <c r="S4" s="9" t="s">
        <v>16</v>
      </c>
      <c r="T4" s="9" t="s">
        <v>17</v>
      </c>
      <c r="U4" s="390"/>
      <c r="V4" s="390"/>
      <c r="W4" s="390"/>
      <c r="X4" s="370"/>
      <c r="Y4" s="420"/>
      <c r="Z4" s="8" t="s">
        <v>27</v>
      </c>
      <c r="AA4" s="11" t="s">
        <v>87</v>
      </c>
      <c r="AB4" s="9" t="s">
        <v>28</v>
      </c>
      <c r="AC4" s="9" t="s">
        <v>87</v>
      </c>
      <c r="AD4" s="390"/>
      <c r="AE4" s="9" t="s">
        <v>29</v>
      </c>
      <c r="AF4" s="97" t="s">
        <v>87</v>
      </c>
      <c r="AG4" s="9" t="s">
        <v>30</v>
      </c>
      <c r="AH4" s="10" t="s">
        <v>41</v>
      </c>
      <c r="AI4" s="412"/>
      <c r="AJ4" s="390"/>
      <c r="AK4" s="417"/>
      <c r="AL4" s="390"/>
      <c r="AM4" s="394"/>
      <c r="AN4" s="396"/>
      <c r="AO4" s="390"/>
      <c r="AP4" s="390"/>
      <c r="AQ4" s="390"/>
      <c r="AR4" s="390"/>
      <c r="AS4" s="390"/>
      <c r="AT4" s="390"/>
      <c r="AU4" s="390"/>
      <c r="AV4" s="390"/>
      <c r="AW4" s="370"/>
      <c r="AX4" s="373"/>
      <c r="AY4" s="390"/>
      <c r="AZ4" s="370"/>
      <c r="BA4" s="253"/>
    </row>
    <row r="5" spans="1:52" s="255" customFormat="1" ht="13.5" customHeight="1" thickBot="1">
      <c r="A5" s="12">
        <v>0</v>
      </c>
      <c r="B5" s="13">
        <v>1</v>
      </c>
      <c r="C5" s="14">
        <v>2</v>
      </c>
      <c r="D5" s="14">
        <v>3</v>
      </c>
      <c r="E5" s="14">
        <v>4</v>
      </c>
      <c r="F5" s="14">
        <v>5</v>
      </c>
      <c r="G5" s="14">
        <v>6</v>
      </c>
      <c r="H5" s="14">
        <v>7</v>
      </c>
      <c r="I5" s="14">
        <v>8</v>
      </c>
      <c r="J5" s="14">
        <v>9</v>
      </c>
      <c r="K5" s="14">
        <v>10</v>
      </c>
      <c r="L5" s="15">
        <v>11</v>
      </c>
      <c r="M5" s="13">
        <v>12</v>
      </c>
      <c r="N5" s="14">
        <v>13</v>
      </c>
      <c r="O5" s="14">
        <v>14</v>
      </c>
      <c r="P5" s="16">
        <v>15</v>
      </c>
      <c r="Q5" s="13">
        <v>16</v>
      </c>
      <c r="R5" s="14">
        <v>17</v>
      </c>
      <c r="S5" s="14">
        <v>18</v>
      </c>
      <c r="T5" s="14">
        <v>19</v>
      </c>
      <c r="U5" s="14">
        <v>20</v>
      </c>
      <c r="V5" s="14">
        <v>21</v>
      </c>
      <c r="W5" s="14">
        <v>22</v>
      </c>
      <c r="X5" s="16">
        <v>23</v>
      </c>
      <c r="Y5" s="17">
        <v>25</v>
      </c>
      <c r="Z5" s="13">
        <v>26</v>
      </c>
      <c r="AA5" s="18"/>
      <c r="AB5" s="14">
        <v>27</v>
      </c>
      <c r="AC5" s="14"/>
      <c r="AD5" s="14">
        <v>28</v>
      </c>
      <c r="AE5" s="14">
        <v>29</v>
      </c>
      <c r="AF5" s="106"/>
      <c r="AG5" s="14">
        <v>30</v>
      </c>
      <c r="AH5" s="16">
        <v>31</v>
      </c>
      <c r="AI5" s="18">
        <v>32</v>
      </c>
      <c r="AJ5" s="14">
        <v>33</v>
      </c>
      <c r="AK5" s="98">
        <v>34</v>
      </c>
      <c r="AL5" s="14">
        <v>35</v>
      </c>
      <c r="AM5" s="15">
        <v>36</v>
      </c>
      <c r="AN5" s="13">
        <v>37</v>
      </c>
      <c r="AO5" s="14">
        <v>38</v>
      </c>
      <c r="AP5" s="14">
        <v>39</v>
      </c>
      <c r="AQ5" s="14">
        <v>40</v>
      </c>
      <c r="AR5" s="14">
        <v>41</v>
      </c>
      <c r="AS5" s="14">
        <v>42</v>
      </c>
      <c r="AT5" s="14">
        <v>43</v>
      </c>
      <c r="AU5" s="14">
        <v>44</v>
      </c>
      <c r="AV5" s="14">
        <v>45</v>
      </c>
      <c r="AW5" s="16">
        <v>46</v>
      </c>
      <c r="AX5" s="13">
        <v>47</v>
      </c>
      <c r="AY5" s="14">
        <v>48</v>
      </c>
      <c r="AZ5" s="16">
        <v>45</v>
      </c>
    </row>
    <row r="6" spans="1:57" s="256" customFormat="1" ht="19.5" customHeight="1">
      <c r="A6" s="144" t="s">
        <v>43</v>
      </c>
      <c r="B6" s="145">
        <v>73</v>
      </c>
      <c r="C6" s="146">
        <v>10</v>
      </c>
      <c r="D6" s="146"/>
      <c r="E6" s="146">
        <v>9</v>
      </c>
      <c r="F6" s="146"/>
      <c r="G6" s="146">
        <v>30</v>
      </c>
      <c r="H6" s="146"/>
      <c r="I6" s="146"/>
      <c r="J6" s="146"/>
      <c r="K6" s="146">
        <v>0</v>
      </c>
      <c r="L6" s="147">
        <v>0</v>
      </c>
      <c r="M6" s="148">
        <f>SUM(N6:P6)</f>
        <v>0</v>
      </c>
      <c r="N6" s="146">
        <v>0</v>
      </c>
      <c r="O6" s="146">
        <v>0</v>
      </c>
      <c r="P6" s="149"/>
      <c r="Q6" s="145"/>
      <c r="R6" s="146"/>
      <c r="S6" s="146"/>
      <c r="T6" s="146"/>
      <c r="U6" s="146"/>
      <c r="V6" s="146">
        <v>0</v>
      </c>
      <c r="W6" s="146">
        <v>2</v>
      </c>
      <c r="X6" s="149">
        <v>102</v>
      </c>
      <c r="Y6" s="150"/>
      <c r="Z6" s="145">
        <v>32</v>
      </c>
      <c r="AA6" s="151">
        <v>34</v>
      </c>
      <c r="AB6" s="146">
        <v>1</v>
      </c>
      <c r="AC6" s="152"/>
      <c r="AD6" s="146"/>
      <c r="AE6" s="146">
        <v>8</v>
      </c>
      <c r="AF6" s="153"/>
      <c r="AG6" s="146"/>
      <c r="AH6" s="149">
        <v>800</v>
      </c>
      <c r="AI6" s="154"/>
      <c r="AJ6" s="146">
        <v>0</v>
      </c>
      <c r="AK6" s="155"/>
      <c r="AL6" s="146"/>
      <c r="AM6" s="147"/>
      <c r="AN6" s="156">
        <v>1</v>
      </c>
      <c r="AO6" s="146"/>
      <c r="AP6" s="146"/>
      <c r="AQ6" s="146"/>
      <c r="AR6" s="146"/>
      <c r="AS6" s="146"/>
      <c r="AT6" s="146"/>
      <c r="AU6" s="146"/>
      <c r="AV6" s="146"/>
      <c r="AW6" s="149"/>
      <c r="AX6" s="145">
        <v>5</v>
      </c>
      <c r="AY6" s="146"/>
      <c r="AZ6" s="149">
        <v>21</v>
      </c>
      <c r="BB6" s="257"/>
      <c r="BC6" s="257"/>
      <c r="BD6" s="257"/>
      <c r="BE6" s="257"/>
    </row>
    <row r="7" spans="1:57" s="140" customFormat="1" ht="19.5" customHeight="1">
      <c r="A7" s="72" t="s">
        <v>31</v>
      </c>
      <c r="B7" s="161">
        <v>269</v>
      </c>
      <c r="C7" s="162">
        <v>39</v>
      </c>
      <c r="D7" s="162">
        <v>5</v>
      </c>
      <c r="E7" s="162">
        <v>75</v>
      </c>
      <c r="F7" s="162"/>
      <c r="G7" s="162">
        <v>140</v>
      </c>
      <c r="H7" s="162"/>
      <c r="I7" s="162"/>
      <c r="J7" s="162">
        <v>75</v>
      </c>
      <c r="K7" s="162">
        <v>15</v>
      </c>
      <c r="L7" s="163">
        <v>2776</v>
      </c>
      <c r="M7" s="75">
        <v>3137</v>
      </c>
      <c r="N7" s="162">
        <v>382</v>
      </c>
      <c r="O7" s="162">
        <v>1317</v>
      </c>
      <c r="P7" s="164">
        <v>1438</v>
      </c>
      <c r="Q7" s="161"/>
      <c r="R7" s="162"/>
      <c r="S7" s="162"/>
      <c r="T7" s="162"/>
      <c r="U7" s="162"/>
      <c r="V7" s="162">
        <v>0</v>
      </c>
      <c r="W7" s="162">
        <v>10</v>
      </c>
      <c r="X7" s="164">
        <v>271</v>
      </c>
      <c r="Y7" s="165"/>
      <c r="Z7" s="161">
        <v>1847</v>
      </c>
      <c r="AA7" s="73">
        <f aca="true" t="shared" si="0" ref="AA7:AA19">Z7/L7</f>
        <v>0.6653458213256485</v>
      </c>
      <c r="AB7" s="162">
        <v>13</v>
      </c>
      <c r="AC7" s="74">
        <f>AB7/W7</f>
        <v>1.3</v>
      </c>
      <c r="AD7" s="162"/>
      <c r="AE7" s="162">
        <v>197</v>
      </c>
      <c r="AF7" s="166">
        <f>AE7/L7*100</f>
        <v>7.096541786743515</v>
      </c>
      <c r="AG7" s="162">
        <v>2</v>
      </c>
      <c r="AH7" s="164">
        <v>19300</v>
      </c>
      <c r="AI7" s="167">
        <v>64</v>
      </c>
      <c r="AJ7" s="162"/>
      <c r="AK7" s="168">
        <v>1</v>
      </c>
      <c r="AL7" s="162"/>
      <c r="AM7" s="169"/>
      <c r="AN7" s="76">
        <v>70</v>
      </c>
      <c r="AO7" s="162">
        <v>47</v>
      </c>
      <c r="AP7" s="162"/>
      <c r="AQ7" s="162"/>
      <c r="AR7" s="162">
        <v>11</v>
      </c>
      <c r="AS7" s="162">
        <v>12</v>
      </c>
      <c r="AT7" s="162">
        <v>2</v>
      </c>
      <c r="AU7" s="162"/>
      <c r="AV7" s="162"/>
      <c r="AW7" s="164"/>
      <c r="AX7" s="161">
        <v>2</v>
      </c>
      <c r="AY7" s="162">
        <v>48</v>
      </c>
      <c r="AZ7" s="164">
        <v>37</v>
      </c>
      <c r="BB7" s="141"/>
      <c r="BC7" s="141"/>
      <c r="BD7" s="141"/>
      <c r="BE7" s="141"/>
    </row>
    <row r="8" spans="1:57" s="140" customFormat="1" ht="19.5" customHeight="1">
      <c r="A8" s="72" t="s">
        <v>38</v>
      </c>
      <c r="B8" s="161">
        <v>408</v>
      </c>
      <c r="C8" s="162">
        <v>44</v>
      </c>
      <c r="D8" s="162">
        <v>2</v>
      </c>
      <c r="E8" s="162">
        <v>42</v>
      </c>
      <c r="F8" s="162"/>
      <c r="G8" s="162">
        <v>302</v>
      </c>
      <c r="H8" s="162"/>
      <c r="I8" s="162">
        <v>3</v>
      </c>
      <c r="J8" s="162">
        <v>39</v>
      </c>
      <c r="K8" s="162">
        <v>74</v>
      </c>
      <c r="L8" s="163">
        <v>3019</v>
      </c>
      <c r="M8" s="75">
        <v>3616</v>
      </c>
      <c r="N8" s="162">
        <v>432</v>
      </c>
      <c r="O8" s="162">
        <v>1526</v>
      </c>
      <c r="P8" s="164">
        <v>1658</v>
      </c>
      <c r="Q8" s="161"/>
      <c r="R8" s="162"/>
      <c r="S8" s="162"/>
      <c r="T8" s="162"/>
      <c r="U8" s="162"/>
      <c r="V8" s="162">
        <v>0</v>
      </c>
      <c r="W8" s="162">
        <v>14</v>
      </c>
      <c r="X8" s="164">
        <v>476</v>
      </c>
      <c r="Y8" s="165"/>
      <c r="Z8" s="161">
        <v>1819</v>
      </c>
      <c r="AA8" s="73">
        <f t="shared" si="0"/>
        <v>0.6025173898641935</v>
      </c>
      <c r="AB8" s="162">
        <v>24</v>
      </c>
      <c r="AC8" s="74">
        <f aca="true" t="shared" si="1" ref="AC8:AC48">AB8/W8</f>
        <v>1.7142857142857142</v>
      </c>
      <c r="AD8" s="162">
        <v>2</v>
      </c>
      <c r="AE8" s="162">
        <v>162</v>
      </c>
      <c r="AF8" s="166">
        <f aca="true" t="shared" si="2" ref="AF8:AF54">AE8/L8*100</f>
        <v>5.366015236833388</v>
      </c>
      <c r="AG8" s="162"/>
      <c r="AH8" s="164">
        <v>13900</v>
      </c>
      <c r="AI8" s="167">
        <v>22</v>
      </c>
      <c r="AJ8" s="162">
        <v>2</v>
      </c>
      <c r="AK8" s="168">
        <v>3</v>
      </c>
      <c r="AL8" s="162"/>
      <c r="AM8" s="169">
        <v>1</v>
      </c>
      <c r="AN8" s="76">
        <v>50</v>
      </c>
      <c r="AO8" s="162">
        <v>15</v>
      </c>
      <c r="AP8" s="162">
        <v>8</v>
      </c>
      <c r="AQ8" s="162"/>
      <c r="AR8" s="162">
        <v>15</v>
      </c>
      <c r="AS8" s="162">
        <v>12</v>
      </c>
      <c r="AT8" s="162"/>
      <c r="AU8" s="162"/>
      <c r="AV8" s="162"/>
      <c r="AW8" s="164"/>
      <c r="AX8" s="161">
        <v>21</v>
      </c>
      <c r="AY8" s="162">
        <v>22</v>
      </c>
      <c r="AZ8" s="164">
        <v>52</v>
      </c>
      <c r="BB8" s="141"/>
      <c r="BC8" s="141"/>
      <c r="BD8" s="141"/>
      <c r="BE8" s="141"/>
    </row>
    <row r="9" spans="1:57" s="140" customFormat="1" ht="19.5" customHeight="1">
      <c r="A9" s="72" t="s">
        <v>34</v>
      </c>
      <c r="B9" s="161">
        <v>235</v>
      </c>
      <c r="C9" s="162">
        <v>31</v>
      </c>
      <c r="D9" s="162">
        <v>1</v>
      </c>
      <c r="E9" s="162">
        <v>10</v>
      </c>
      <c r="F9" s="162">
        <v>203</v>
      </c>
      <c r="G9" s="162">
        <v>163</v>
      </c>
      <c r="H9" s="162"/>
      <c r="I9" s="162">
        <v>2</v>
      </c>
      <c r="J9" s="162">
        <v>59</v>
      </c>
      <c r="K9" s="162">
        <v>36</v>
      </c>
      <c r="L9" s="163">
        <v>4191</v>
      </c>
      <c r="M9" s="75">
        <v>5193</v>
      </c>
      <c r="N9" s="162">
        <v>535</v>
      </c>
      <c r="O9" s="162">
        <v>2076</v>
      </c>
      <c r="P9" s="164">
        <v>2582</v>
      </c>
      <c r="Q9" s="161"/>
      <c r="R9" s="162"/>
      <c r="S9" s="162"/>
      <c r="T9" s="162"/>
      <c r="U9" s="162"/>
      <c r="V9" s="162">
        <v>0</v>
      </c>
      <c r="W9" s="162">
        <v>15</v>
      </c>
      <c r="X9" s="164">
        <v>340</v>
      </c>
      <c r="Y9" s="165"/>
      <c r="Z9" s="161">
        <v>4028</v>
      </c>
      <c r="AA9" s="73">
        <f t="shared" si="0"/>
        <v>0.9611071343354808</v>
      </c>
      <c r="AB9" s="162">
        <v>17</v>
      </c>
      <c r="AC9" s="74">
        <f t="shared" si="1"/>
        <v>1.1333333333333333</v>
      </c>
      <c r="AD9" s="162"/>
      <c r="AE9" s="162">
        <v>181</v>
      </c>
      <c r="AF9" s="166">
        <f t="shared" si="2"/>
        <v>4.318778334526366</v>
      </c>
      <c r="AG9" s="162"/>
      <c r="AH9" s="164">
        <v>17750</v>
      </c>
      <c r="AI9" s="167">
        <v>56</v>
      </c>
      <c r="AJ9" s="162">
        <v>5</v>
      </c>
      <c r="AK9" s="168">
        <v>7</v>
      </c>
      <c r="AL9" s="162"/>
      <c r="AM9" s="169">
        <v>2</v>
      </c>
      <c r="AN9" s="76">
        <v>34</v>
      </c>
      <c r="AO9" s="162">
        <v>23</v>
      </c>
      <c r="AP9" s="162"/>
      <c r="AQ9" s="162"/>
      <c r="AR9" s="162">
        <v>6</v>
      </c>
      <c r="AS9" s="162">
        <v>5</v>
      </c>
      <c r="AT9" s="162">
        <v>5</v>
      </c>
      <c r="AU9" s="162"/>
      <c r="AV9" s="162"/>
      <c r="AW9" s="164"/>
      <c r="AX9" s="161">
        <v>6</v>
      </c>
      <c r="AY9" s="162">
        <v>55</v>
      </c>
      <c r="AZ9" s="164">
        <v>38</v>
      </c>
      <c r="BB9" s="141"/>
      <c r="BC9" s="141"/>
      <c r="BD9" s="141"/>
      <c r="BE9" s="141"/>
    </row>
    <row r="10" spans="1:57" s="140" customFormat="1" ht="19.5" customHeight="1">
      <c r="A10" s="72" t="s">
        <v>32</v>
      </c>
      <c r="B10" s="161">
        <v>185</v>
      </c>
      <c r="C10" s="162">
        <v>26</v>
      </c>
      <c r="D10" s="162">
        <v>7</v>
      </c>
      <c r="E10" s="162">
        <v>19</v>
      </c>
      <c r="F10" s="162"/>
      <c r="G10" s="162">
        <v>168</v>
      </c>
      <c r="H10" s="162"/>
      <c r="I10" s="162">
        <v>2</v>
      </c>
      <c r="J10" s="162">
        <v>74</v>
      </c>
      <c r="K10" s="162">
        <v>86</v>
      </c>
      <c r="L10" s="163">
        <v>4411</v>
      </c>
      <c r="M10" s="75">
        <v>4761</v>
      </c>
      <c r="N10" s="162">
        <v>455</v>
      </c>
      <c r="O10" s="162">
        <v>1823</v>
      </c>
      <c r="P10" s="164">
        <v>2483</v>
      </c>
      <c r="Q10" s="161"/>
      <c r="R10" s="162"/>
      <c r="S10" s="162"/>
      <c r="T10" s="162"/>
      <c r="U10" s="162"/>
      <c r="V10" s="162">
        <v>0</v>
      </c>
      <c r="W10" s="162">
        <v>11</v>
      </c>
      <c r="X10" s="164">
        <v>166</v>
      </c>
      <c r="Y10" s="165"/>
      <c r="Z10" s="161">
        <v>3432</v>
      </c>
      <c r="AA10" s="73">
        <f t="shared" si="0"/>
        <v>0.7780548628428927</v>
      </c>
      <c r="AB10" s="162">
        <v>12</v>
      </c>
      <c r="AC10" s="74">
        <f t="shared" si="1"/>
        <v>1.0909090909090908</v>
      </c>
      <c r="AD10" s="162"/>
      <c r="AE10" s="162">
        <v>162</v>
      </c>
      <c r="AF10" s="166">
        <f t="shared" si="2"/>
        <v>3.6726365903423255</v>
      </c>
      <c r="AG10" s="162"/>
      <c r="AH10" s="164">
        <v>15300</v>
      </c>
      <c r="AI10" s="167">
        <v>74</v>
      </c>
      <c r="AJ10" s="162">
        <v>2</v>
      </c>
      <c r="AK10" s="168">
        <v>1</v>
      </c>
      <c r="AL10" s="162"/>
      <c r="AM10" s="169">
        <v>1</v>
      </c>
      <c r="AN10" s="76">
        <v>48</v>
      </c>
      <c r="AO10" s="162">
        <v>23</v>
      </c>
      <c r="AP10" s="162">
        <v>2</v>
      </c>
      <c r="AQ10" s="162"/>
      <c r="AR10" s="162">
        <v>12</v>
      </c>
      <c r="AS10" s="162">
        <v>11</v>
      </c>
      <c r="AT10" s="162">
        <v>4</v>
      </c>
      <c r="AU10" s="162"/>
      <c r="AV10" s="162"/>
      <c r="AW10" s="164"/>
      <c r="AX10" s="161">
        <v>4</v>
      </c>
      <c r="AY10" s="162">
        <v>74</v>
      </c>
      <c r="AZ10" s="164">
        <v>35</v>
      </c>
      <c r="BB10" s="141"/>
      <c r="BC10" s="141"/>
      <c r="BD10" s="141"/>
      <c r="BE10" s="141"/>
    </row>
    <row r="11" spans="1:57" s="140" customFormat="1" ht="19.5" customHeight="1" thickBot="1">
      <c r="A11" s="170" t="s">
        <v>33</v>
      </c>
      <c r="B11" s="171">
        <v>283</v>
      </c>
      <c r="C11" s="172">
        <v>39</v>
      </c>
      <c r="D11" s="172">
        <v>8</v>
      </c>
      <c r="E11" s="172">
        <v>31</v>
      </c>
      <c r="F11" s="172"/>
      <c r="G11" s="172">
        <v>156</v>
      </c>
      <c r="H11" s="172"/>
      <c r="I11" s="172">
        <v>2</v>
      </c>
      <c r="J11" s="172">
        <v>77</v>
      </c>
      <c r="K11" s="172">
        <v>59</v>
      </c>
      <c r="L11" s="173">
        <v>3346</v>
      </c>
      <c r="M11" s="174">
        <v>4442</v>
      </c>
      <c r="N11" s="172">
        <v>402</v>
      </c>
      <c r="O11" s="172">
        <v>1707</v>
      </c>
      <c r="P11" s="175">
        <v>2333</v>
      </c>
      <c r="Q11" s="171"/>
      <c r="R11" s="172"/>
      <c r="S11" s="172"/>
      <c r="T11" s="172"/>
      <c r="U11" s="172"/>
      <c r="V11" s="172">
        <v>0</v>
      </c>
      <c r="W11" s="172">
        <v>8</v>
      </c>
      <c r="X11" s="175">
        <v>244</v>
      </c>
      <c r="Y11" s="176"/>
      <c r="Z11" s="171">
        <v>3756</v>
      </c>
      <c r="AA11" s="177">
        <f t="shared" si="0"/>
        <v>1.1225343693962941</v>
      </c>
      <c r="AB11" s="172">
        <v>29</v>
      </c>
      <c r="AC11" s="178">
        <f t="shared" si="1"/>
        <v>3.625</v>
      </c>
      <c r="AD11" s="172"/>
      <c r="AE11" s="172">
        <v>172</v>
      </c>
      <c r="AF11" s="179">
        <f t="shared" si="2"/>
        <v>5.140466228332337</v>
      </c>
      <c r="AG11" s="172"/>
      <c r="AH11" s="175">
        <v>14900</v>
      </c>
      <c r="AI11" s="180">
        <v>86</v>
      </c>
      <c r="AJ11" s="172">
        <v>1</v>
      </c>
      <c r="AK11" s="181">
        <v>1</v>
      </c>
      <c r="AL11" s="172"/>
      <c r="AM11" s="182">
        <v>1</v>
      </c>
      <c r="AN11" s="183">
        <v>149</v>
      </c>
      <c r="AO11" s="172">
        <v>69</v>
      </c>
      <c r="AP11" s="172">
        <v>1</v>
      </c>
      <c r="AQ11" s="172"/>
      <c r="AR11" s="172">
        <v>48</v>
      </c>
      <c r="AS11" s="172">
        <v>31</v>
      </c>
      <c r="AT11" s="172">
        <v>2</v>
      </c>
      <c r="AU11" s="172">
        <v>39</v>
      </c>
      <c r="AV11" s="172"/>
      <c r="AW11" s="175"/>
      <c r="AX11" s="171">
        <v>8</v>
      </c>
      <c r="AY11" s="172">
        <v>77</v>
      </c>
      <c r="AZ11" s="175">
        <v>45</v>
      </c>
      <c r="BB11" s="141"/>
      <c r="BC11" s="141"/>
      <c r="BD11" s="141"/>
      <c r="BE11" s="141"/>
    </row>
    <row r="12" spans="1:57" s="256" customFormat="1" ht="19.5" customHeight="1" thickTop="1">
      <c r="A12" s="144" t="s">
        <v>47</v>
      </c>
      <c r="B12" s="145">
        <v>150</v>
      </c>
      <c r="C12" s="146">
        <v>26</v>
      </c>
      <c r="D12" s="146">
        <v>3</v>
      </c>
      <c r="E12" s="146">
        <v>23</v>
      </c>
      <c r="F12" s="146"/>
      <c r="G12" s="146">
        <v>80</v>
      </c>
      <c r="H12" s="146"/>
      <c r="I12" s="146"/>
      <c r="J12" s="146">
        <v>1</v>
      </c>
      <c r="K12" s="146">
        <v>8</v>
      </c>
      <c r="L12" s="157">
        <v>976</v>
      </c>
      <c r="M12" s="75">
        <v>1002</v>
      </c>
      <c r="N12" s="146">
        <v>115</v>
      </c>
      <c r="O12" s="146">
        <v>887</v>
      </c>
      <c r="P12" s="149"/>
      <c r="Q12" s="145"/>
      <c r="R12" s="146"/>
      <c r="S12" s="146"/>
      <c r="T12" s="146"/>
      <c r="U12" s="146"/>
      <c r="V12" s="146">
        <v>0</v>
      </c>
      <c r="W12" s="146">
        <v>8</v>
      </c>
      <c r="X12" s="149">
        <v>51</v>
      </c>
      <c r="Y12" s="150">
        <v>1</v>
      </c>
      <c r="Z12" s="145">
        <v>1604</v>
      </c>
      <c r="AA12" s="158">
        <f t="shared" si="0"/>
        <v>1.6434426229508197</v>
      </c>
      <c r="AB12" s="146">
        <v>17</v>
      </c>
      <c r="AC12" s="159">
        <v>3</v>
      </c>
      <c r="AD12" s="146"/>
      <c r="AE12" s="146">
        <v>98</v>
      </c>
      <c r="AF12" s="160">
        <f t="shared" si="2"/>
        <v>10.040983606557377</v>
      </c>
      <c r="AG12" s="146"/>
      <c r="AH12" s="149">
        <v>10100</v>
      </c>
      <c r="AI12" s="154">
        <v>1</v>
      </c>
      <c r="AJ12" s="146"/>
      <c r="AK12" s="155"/>
      <c r="AL12" s="146"/>
      <c r="AM12" s="147">
        <v>1</v>
      </c>
      <c r="AN12" s="156">
        <v>100</v>
      </c>
      <c r="AO12" s="146">
        <v>6</v>
      </c>
      <c r="AP12" s="146">
        <v>3</v>
      </c>
      <c r="AQ12" s="146"/>
      <c r="AR12" s="146">
        <v>80</v>
      </c>
      <c r="AS12" s="146">
        <v>11</v>
      </c>
      <c r="AT12" s="146"/>
      <c r="AU12" s="146">
        <v>106</v>
      </c>
      <c r="AV12" s="146">
        <v>4</v>
      </c>
      <c r="AW12" s="149">
        <v>2</v>
      </c>
      <c r="AX12" s="145">
        <v>5</v>
      </c>
      <c r="AY12" s="146"/>
      <c r="AZ12" s="149">
        <v>14</v>
      </c>
      <c r="BB12" s="257"/>
      <c r="BC12" s="257"/>
      <c r="BD12" s="257"/>
      <c r="BE12" s="257"/>
    </row>
    <row r="13" spans="1:57" s="138" customFormat="1" ht="19.5" customHeight="1">
      <c r="A13" s="72" t="s">
        <v>48</v>
      </c>
      <c r="B13" s="129">
        <v>190</v>
      </c>
      <c r="C13" s="130">
        <v>39</v>
      </c>
      <c r="D13" s="130">
        <v>3</v>
      </c>
      <c r="E13" s="130">
        <v>36</v>
      </c>
      <c r="F13" s="130"/>
      <c r="G13" s="130">
        <v>140</v>
      </c>
      <c r="H13" s="130"/>
      <c r="I13" s="130"/>
      <c r="J13" s="130">
        <v>19</v>
      </c>
      <c r="K13" s="130">
        <v>5</v>
      </c>
      <c r="L13" s="131">
        <v>1363</v>
      </c>
      <c r="M13" s="75">
        <v>1715</v>
      </c>
      <c r="N13" s="130">
        <v>181</v>
      </c>
      <c r="O13" s="130">
        <v>986</v>
      </c>
      <c r="P13" s="132">
        <v>545</v>
      </c>
      <c r="Q13" s="129"/>
      <c r="R13" s="130"/>
      <c r="S13" s="130"/>
      <c r="T13" s="130"/>
      <c r="U13" s="130"/>
      <c r="V13" s="130"/>
      <c r="W13" s="130">
        <v>23</v>
      </c>
      <c r="X13" s="132">
        <v>292</v>
      </c>
      <c r="Y13" s="133"/>
      <c r="Z13" s="129">
        <v>1589</v>
      </c>
      <c r="AA13" s="73">
        <f t="shared" si="0"/>
        <v>1.165810711665444</v>
      </c>
      <c r="AB13" s="130">
        <v>67</v>
      </c>
      <c r="AC13" s="74">
        <v>4</v>
      </c>
      <c r="AD13" s="130">
        <v>1</v>
      </c>
      <c r="AE13" s="130">
        <v>113</v>
      </c>
      <c r="AF13" s="134">
        <f t="shared" si="2"/>
        <v>8.290535583272193</v>
      </c>
      <c r="AG13" s="130"/>
      <c r="AH13" s="132">
        <v>11300</v>
      </c>
      <c r="AI13" s="135">
        <v>3</v>
      </c>
      <c r="AJ13" s="130"/>
      <c r="AK13" s="136"/>
      <c r="AL13" s="130"/>
      <c r="AM13" s="137">
        <v>1</v>
      </c>
      <c r="AN13" s="76">
        <v>56</v>
      </c>
      <c r="AO13" s="130">
        <v>9</v>
      </c>
      <c r="AP13" s="130">
        <v>1</v>
      </c>
      <c r="AQ13" s="130"/>
      <c r="AR13" s="130">
        <v>24</v>
      </c>
      <c r="AS13" s="130">
        <v>18</v>
      </c>
      <c r="AT13" s="130">
        <v>4</v>
      </c>
      <c r="AU13" s="130">
        <v>28</v>
      </c>
      <c r="AV13" s="130">
        <v>0</v>
      </c>
      <c r="AW13" s="132"/>
      <c r="AX13" s="129">
        <v>11</v>
      </c>
      <c r="AY13" s="130"/>
      <c r="AZ13" s="132">
        <v>167</v>
      </c>
      <c r="BB13" s="139"/>
      <c r="BC13" s="139"/>
      <c r="BD13" s="139"/>
      <c r="BE13" s="139"/>
    </row>
    <row r="14" spans="1:57" s="138" customFormat="1" ht="19.5" customHeight="1">
      <c r="A14" s="72" t="s">
        <v>44</v>
      </c>
      <c r="B14" s="129">
        <v>53</v>
      </c>
      <c r="C14" s="130">
        <v>5</v>
      </c>
      <c r="D14" s="130">
        <v>1</v>
      </c>
      <c r="E14" s="130">
        <v>2</v>
      </c>
      <c r="F14" s="130"/>
      <c r="G14" s="130">
        <v>25</v>
      </c>
      <c r="H14" s="130"/>
      <c r="I14" s="130"/>
      <c r="J14" s="130">
        <v>2</v>
      </c>
      <c r="K14" s="130">
        <v>13</v>
      </c>
      <c r="L14" s="131">
        <v>381</v>
      </c>
      <c r="M14" s="75">
        <v>410</v>
      </c>
      <c r="N14" s="130">
        <v>30</v>
      </c>
      <c r="O14" s="130">
        <v>324</v>
      </c>
      <c r="P14" s="132">
        <v>54</v>
      </c>
      <c r="Q14" s="129"/>
      <c r="R14" s="130"/>
      <c r="S14" s="130"/>
      <c r="T14" s="130"/>
      <c r="U14" s="130"/>
      <c r="V14" s="130">
        <v>0</v>
      </c>
      <c r="W14" s="130">
        <v>7</v>
      </c>
      <c r="X14" s="132">
        <v>19</v>
      </c>
      <c r="Y14" s="133"/>
      <c r="Z14" s="129">
        <v>966</v>
      </c>
      <c r="AA14" s="73">
        <f t="shared" si="0"/>
        <v>2.5354330708661417</v>
      </c>
      <c r="AB14" s="130">
        <v>17</v>
      </c>
      <c r="AC14" s="74">
        <f t="shared" si="1"/>
        <v>2.4285714285714284</v>
      </c>
      <c r="AD14" s="130"/>
      <c r="AE14" s="130">
        <v>27</v>
      </c>
      <c r="AF14" s="134">
        <f t="shared" si="2"/>
        <v>7.086614173228346</v>
      </c>
      <c r="AG14" s="130"/>
      <c r="AH14" s="132">
        <v>3250</v>
      </c>
      <c r="AI14" s="135"/>
      <c r="AJ14" s="130"/>
      <c r="AK14" s="136"/>
      <c r="AL14" s="130"/>
      <c r="AM14" s="137">
        <v>1</v>
      </c>
      <c r="AN14" s="76">
        <v>7</v>
      </c>
      <c r="AO14" s="130">
        <v>1</v>
      </c>
      <c r="AP14" s="130"/>
      <c r="AQ14" s="130"/>
      <c r="AR14" s="130">
        <v>6</v>
      </c>
      <c r="AS14" s="130"/>
      <c r="AT14" s="130">
        <v>1</v>
      </c>
      <c r="AU14" s="130"/>
      <c r="AV14" s="130">
        <v>1</v>
      </c>
      <c r="AW14" s="132"/>
      <c r="AX14" s="129">
        <v>6</v>
      </c>
      <c r="AY14" s="130"/>
      <c r="AZ14" s="132">
        <v>14</v>
      </c>
      <c r="BB14" s="139"/>
      <c r="BC14" s="139"/>
      <c r="BD14" s="139"/>
      <c r="BE14" s="139"/>
    </row>
    <row r="15" spans="1:57" s="138" customFormat="1" ht="19.5" customHeight="1">
      <c r="A15" s="72" t="s">
        <v>49</v>
      </c>
      <c r="B15" s="129">
        <v>112</v>
      </c>
      <c r="C15" s="130">
        <v>22</v>
      </c>
      <c r="D15" s="130"/>
      <c r="E15" s="130">
        <v>10</v>
      </c>
      <c r="F15" s="130"/>
      <c r="G15" s="130">
        <v>30</v>
      </c>
      <c r="H15" s="130"/>
      <c r="I15" s="130"/>
      <c r="J15" s="130"/>
      <c r="K15" s="130">
        <v>8</v>
      </c>
      <c r="L15" s="131">
        <v>348</v>
      </c>
      <c r="M15" s="75">
        <v>473</v>
      </c>
      <c r="N15" s="130">
        <v>64</v>
      </c>
      <c r="O15" s="130">
        <v>409</v>
      </c>
      <c r="P15" s="132">
        <v>226</v>
      </c>
      <c r="Q15" s="129"/>
      <c r="R15" s="130"/>
      <c r="S15" s="130"/>
      <c r="T15" s="130"/>
      <c r="U15" s="130"/>
      <c r="V15" s="130">
        <v>0</v>
      </c>
      <c r="W15" s="130">
        <v>0</v>
      </c>
      <c r="X15" s="132">
        <v>0</v>
      </c>
      <c r="Y15" s="133"/>
      <c r="Z15" s="129">
        <v>475</v>
      </c>
      <c r="AA15" s="73">
        <f t="shared" si="0"/>
        <v>1.3649425287356323</v>
      </c>
      <c r="AB15" s="130"/>
      <c r="AC15" s="74"/>
      <c r="AD15" s="130"/>
      <c r="AE15" s="130">
        <v>29</v>
      </c>
      <c r="AF15" s="134">
        <f t="shared" si="2"/>
        <v>8.333333333333332</v>
      </c>
      <c r="AG15" s="130"/>
      <c r="AH15" s="132">
        <v>2800</v>
      </c>
      <c r="AI15" s="135">
        <v>6</v>
      </c>
      <c r="AJ15" s="130"/>
      <c r="AK15" s="136"/>
      <c r="AL15" s="130"/>
      <c r="AM15" s="137">
        <v>1</v>
      </c>
      <c r="AN15" s="76">
        <v>42</v>
      </c>
      <c r="AO15" s="130"/>
      <c r="AP15" s="130"/>
      <c r="AQ15" s="130"/>
      <c r="AR15" s="130">
        <v>29</v>
      </c>
      <c r="AS15" s="130">
        <v>13</v>
      </c>
      <c r="AT15" s="130"/>
      <c r="AU15" s="130">
        <v>16</v>
      </c>
      <c r="AV15" s="130">
        <v>1</v>
      </c>
      <c r="AW15" s="132"/>
      <c r="AX15" s="129">
        <v>5</v>
      </c>
      <c r="AY15" s="130"/>
      <c r="AZ15" s="132"/>
      <c r="BB15" s="139"/>
      <c r="BC15" s="139"/>
      <c r="BD15" s="139"/>
      <c r="BE15" s="139"/>
    </row>
    <row r="16" spans="1:57" s="138" customFormat="1" ht="19.5" customHeight="1">
      <c r="A16" s="72" t="s">
        <v>50</v>
      </c>
      <c r="B16" s="129">
        <v>260</v>
      </c>
      <c r="C16" s="130">
        <v>51</v>
      </c>
      <c r="D16" s="130"/>
      <c r="E16" s="130">
        <v>37</v>
      </c>
      <c r="F16" s="130"/>
      <c r="G16" s="130">
        <v>47</v>
      </c>
      <c r="H16" s="130"/>
      <c r="I16" s="130">
        <v>1</v>
      </c>
      <c r="J16" s="130">
        <v>4</v>
      </c>
      <c r="K16" s="130">
        <v>8</v>
      </c>
      <c r="L16" s="131">
        <v>908</v>
      </c>
      <c r="M16" s="75">
        <v>1067</v>
      </c>
      <c r="N16" s="130">
        <v>57</v>
      </c>
      <c r="O16" s="130">
        <v>773</v>
      </c>
      <c r="P16" s="132">
        <v>239</v>
      </c>
      <c r="Q16" s="129"/>
      <c r="R16" s="130"/>
      <c r="S16" s="130"/>
      <c r="T16" s="130"/>
      <c r="U16" s="130"/>
      <c r="V16" s="130">
        <v>0</v>
      </c>
      <c r="W16" s="130">
        <v>9</v>
      </c>
      <c r="X16" s="132">
        <v>38</v>
      </c>
      <c r="Y16" s="133"/>
      <c r="Z16" s="129">
        <v>1806</v>
      </c>
      <c r="AA16" s="73">
        <f t="shared" si="0"/>
        <v>1.9889867841409692</v>
      </c>
      <c r="AB16" s="130">
        <v>21</v>
      </c>
      <c r="AC16" s="74">
        <f t="shared" si="1"/>
        <v>2.3333333333333335</v>
      </c>
      <c r="AD16" s="130"/>
      <c r="AE16" s="130">
        <v>64</v>
      </c>
      <c r="AF16" s="134">
        <f t="shared" si="2"/>
        <v>7.048458149779736</v>
      </c>
      <c r="AG16" s="130"/>
      <c r="AH16" s="132">
        <v>7100</v>
      </c>
      <c r="AI16" s="135"/>
      <c r="AJ16" s="130"/>
      <c r="AK16" s="136">
        <v>2</v>
      </c>
      <c r="AL16" s="130"/>
      <c r="AM16" s="137">
        <v>1</v>
      </c>
      <c r="AN16" s="76">
        <v>27</v>
      </c>
      <c r="AO16" s="130">
        <v>4</v>
      </c>
      <c r="AP16" s="130"/>
      <c r="AQ16" s="130"/>
      <c r="AR16" s="130">
        <v>13</v>
      </c>
      <c r="AS16" s="130">
        <v>6</v>
      </c>
      <c r="AT16" s="130">
        <v>4</v>
      </c>
      <c r="AU16" s="130">
        <v>1</v>
      </c>
      <c r="AV16" s="130"/>
      <c r="AW16" s="132"/>
      <c r="AX16" s="129">
        <v>13</v>
      </c>
      <c r="AY16" s="130"/>
      <c r="AZ16" s="132">
        <v>14</v>
      </c>
      <c r="BB16" s="139"/>
      <c r="BC16" s="139"/>
      <c r="BD16" s="139"/>
      <c r="BE16" s="139"/>
    </row>
    <row r="17" spans="1:57" s="138" customFormat="1" ht="19.5" customHeight="1">
      <c r="A17" s="72" t="s">
        <v>51</v>
      </c>
      <c r="B17" s="129">
        <v>332</v>
      </c>
      <c r="C17" s="130">
        <v>79</v>
      </c>
      <c r="D17" s="130">
        <v>4</v>
      </c>
      <c r="E17" s="130">
        <v>16</v>
      </c>
      <c r="F17" s="130"/>
      <c r="G17" s="130">
        <v>142</v>
      </c>
      <c r="H17" s="130"/>
      <c r="I17" s="130"/>
      <c r="J17" s="130"/>
      <c r="K17" s="130">
        <v>14</v>
      </c>
      <c r="L17" s="131">
        <v>2034</v>
      </c>
      <c r="M17" s="75">
        <v>2337</v>
      </c>
      <c r="N17" s="130">
        <v>140</v>
      </c>
      <c r="O17" s="130">
        <v>1845</v>
      </c>
      <c r="P17" s="132">
        <v>352</v>
      </c>
      <c r="Q17" s="129"/>
      <c r="R17" s="130"/>
      <c r="S17" s="130"/>
      <c r="T17" s="130"/>
      <c r="U17" s="130"/>
      <c r="V17" s="130">
        <v>0</v>
      </c>
      <c r="W17" s="130">
        <v>19</v>
      </c>
      <c r="X17" s="132">
        <v>148</v>
      </c>
      <c r="Y17" s="133"/>
      <c r="Z17" s="129">
        <v>2840</v>
      </c>
      <c r="AA17" s="73">
        <v>14</v>
      </c>
      <c r="AB17" s="130">
        <v>84</v>
      </c>
      <c r="AC17" s="74">
        <f t="shared" si="1"/>
        <v>4.421052631578948</v>
      </c>
      <c r="AD17" s="130">
        <v>3</v>
      </c>
      <c r="AE17" s="130">
        <v>99</v>
      </c>
      <c r="AF17" s="134">
        <f t="shared" si="2"/>
        <v>4.867256637168142</v>
      </c>
      <c r="AG17" s="130"/>
      <c r="AH17" s="132">
        <v>23150</v>
      </c>
      <c r="AI17" s="135">
        <v>5</v>
      </c>
      <c r="AJ17" s="130">
        <v>3</v>
      </c>
      <c r="AK17" s="136">
        <v>3</v>
      </c>
      <c r="AL17" s="130">
        <v>3</v>
      </c>
      <c r="AM17" s="137">
        <v>1</v>
      </c>
      <c r="AN17" s="76">
        <v>70</v>
      </c>
      <c r="AO17" s="130">
        <v>3</v>
      </c>
      <c r="AP17" s="130"/>
      <c r="AQ17" s="130">
        <v>2</v>
      </c>
      <c r="AR17" s="130">
        <v>50</v>
      </c>
      <c r="AS17" s="130">
        <v>2</v>
      </c>
      <c r="AT17" s="130">
        <v>7</v>
      </c>
      <c r="AU17" s="130"/>
      <c r="AV17" s="130"/>
      <c r="AW17" s="132"/>
      <c r="AX17" s="129">
        <v>8</v>
      </c>
      <c r="AY17" s="130"/>
      <c r="AZ17" s="132">
        <v>111</v>
      </c>
      <c r="BB17" s="139"/>
      <c r="BC17" s="139"/>
      <c r="BD17" s="139"/>
      <c r="BE17" s="139"/>
    </row>
    <row r="18" spans="1:57" s="138" customFormat="1" ht="19.5" customHeight="1">
      <c r="A18" s="72" t="s">
        <v>52</v>
      </c>
      <c r="B18" s="129">
        <v>126</v>
      </c>
      <c r="C18" s="130">
        <v>14</v>
      </c>
      <c r="D18" s="130"/>
      <c r="E18" s="130">
        <v>7</v>
      </c>
      <c r="F18" s="130"/>
      <c r="G18" s="130">
        <v>81</v>
      </c>
      <c r="H18" s="130"/>
      <c r="I18" s="130"/>
      <c r="J18" s="130">
        <v>1</v>
      </c>
      <c r="K18" s="130">
        <v>5</v>
      </c>
      <c r="L18" s="131">
        <v>978</v>
      </c>
      <c r="M18" s="75">
        <v>1091</v>
      </c>
      <c r="N18" s="130">
        <v>109</v>
      </c>
      <c r="O18" s="130">
        <v>855</v>
      </c>
      <c r="P18" s="132">
        <v>127</v>
      </c>
      <c r="Q18" s="129"/>
      <c r="R18" s="130"/>
      <c r="S18" s="130"/>
      <c r="T18" s="130"/>
      <c r="U18" s="130"/>
      <c r="V18" s="130">
        <v>0</v>
      </c>
      <c r="W18" s="130">
        <v>7</v>
      </c>
      <c r="X18" s="132">
        <v>66</v>
      </c>
      <c r="Y18" s="133"/>
      <c r="Z18" s="129">
        <v>1394</v>
      </c>
      <c r="AA18" s="73">
        <f t="shared" si="0"/>
        <v>1.425357873210634</v>
      </c>
      <c r="AB18" s="130">
        <v>33</v>
      </c>
      <c r="AC18" s="74">
        <v>5</v>
      </c>
      <c r="AD18" s="130"/>
      <c r="AE18" s="130">
        <v>57</v>
      </c>
      <c r="AF18" s="134">
        <f t="shared" si="2"/>
        <v>5.828220858895705</v>
      </c>
      <c r="AG18" s="130"/>
      <c r="AH18" s="132">
        <v>20200</v>
      </c>
      <c r="AI18" s="135"/>
      <c r="AJ18" s="130"/>
      <c r="AK18" s="136"/>
      <c r="AL18" s="130"/>
      <c r="AM18" s="137">
        <v>1</v>
      </c>
      <c r="AN18" s="76">
        <v>55</v>
      </c>
      <c r="AO18" s="130">
        <v>4</v>
      </c>
      <c r="AP18" s="130"/>
      <c r="AQ18" s="130"/>
      <c r="AR18" s="130">
        <v>49</v>
      </c>
      <c r="AS18" s="130">
        <v>2</v>
      </c>
      <c r="AT18" s="130">
        <v>3</v>
      </c>
      <c r="AU18" s="130">
        <v>4</v>
      </c>
      <c r="AV18" s="130"/>
      <c r="AW18" s="132"/>
      <c r="AX18" s="129">
        <v>8</v>
      </c>
      <c r="AY18" s="130"/>
      <c r="AZ18" s="132">
        <v>10</v>
      </c>
      <c r="BB18" s="139"/>
      <c r="BC18" s="139"/>
      <c r="BD18" s="139"/>
      <c r="BE18" s="139"/>
    </row>
    <row r="19" spans="1:57" s="138" customFormat="1" ht="19.5" customHeight="1">
      <c r="A19" s="72" t="s">
        <v>53</v>
      </c>
      <c r="B19" s="129">
        <v>144</v>
      </c>
      <c r="C19" s="130">
        <v>36</v>
      </c>
      <c r="D19" s="130"/>
      <c r="E19" s="130">
        <v>2</v>
      </c>
      <c r="F19" s="130"/>
      <c r="G19" s="130">
        <v>72</v>
      </c>
      <c r="H19" s="130"/>
      <c r="I19" s="130"/>
      <c r="J19" s="130">
        <v>2</v>
      </c>
      <c r="K19" s="130">
        <v>32</v>
      </c>
      <c r="L19" s="131">
        <v>1060</v>
      </c>
      <c r="M19" s="75">
        <v>1212</v>
      </c>
      <c r="N19" s="130">
        <v>92</v>
      </c>
      <c r="O19" s="130">
        <v>1007</v>
      </c>
      <c r="P19" s="132">
        <v>113</v>
      </c>
      <c r="Q19" s="129"/>
      <c r="R19" s="130"/>
      <c r="S19" s="130"/>
      <c r="T19" s="130"/>
      <c r="U19" s="130"/>
      <c r="V19" s="130">
        <v>0</v>
      </c>
      <c r="W19" s="130">
        <v>10</v>
      </c>
      <c r="X19" s="132">
        <v>25</v>
      </c>
      <c r="Y19" s="133"/>
      <c r="Z19" s="129">
        <v>714</v>
      </c>
      <c r="AA19" s="73">
        <f t="shared" si="0"/>
        <v>0.6735849056603773</v>
      </c>
      <c r="AB19" s="130">
        <v>16</v>
      </c>
      <c r="AC19" s="74">
        <f t="shared" si="1"/>
        <v>1.6</v>
      </c>
      <c r="AD19" s="130"/>
      <c r="AE19" s="130">
        <v>83</v>
      </c>
      <c r="AF19" s="134">
        <f t="shared" si="2"/>
        <v>7.830188679245283</v>
      </c>
      <c r="AG19" s="130"/>
      <c r="AH19" s="132">
        <v>300</v>
      </c>
      <c r="AI19" s="135">
        <v>2</v>
      </c>
      <c r="AJ19" s="130"/>
      <c r="AK19" s="136"/>
      <c r="AL19" s="130"/>
      <c r="AM19" s="137">
        <v>1</v>
      </c>
      <c r="AN19" s="76">
        <v>75</v>
      </c>
      <c r="AO19" s="130">
        <v>1</v>
      </c>
      <c r="AP19" s="130"/>
      <c r="AQ19" s="130"/>
      <c r="AR19" s="130">
        <v>60</v>
      </c>
      <c r="AS19" s="130"/>
      <c r="AT19" s="130">
        <v>2</v>
      </c>
      <c r="AU19" s="130">
        <v>2</v>
      </c>
      <c r="AV19" s="130"/>
      <c r="AW19" s="132"/>
      <c r="AX19" s="129">
        <v>10</v>
      </c>
      <c r="AY19" s="130"/>
      <c r="AZ19" s="132">
        <v>31</v>
      </c>
      <c r="BB19" s="139"/>
      <c r="BC19" s="139"/>
      <c r="BD19" s="139"/>
      <c r="BE19" s="139"/>
    </row>
    <row r="20" spans="1:57" s="258" customFormat="1" ht="19.5" customHeight="1">
      <c r="A20" s="72" t="s">
        <v>54</v>
      </c>
      <c r="B20" s="129">
        <v>74</v>
      </c>
      <c r="C20" s="130">
        <v>12</v>
      </c>
      <c r="D20" s="130"/>
      <c r="E20" s="130">
        <v>12</v>
      </c>
      <c r="F20" s="130"/>
      <c r="G20" s="130">
        <v>39</v>
      </c>
      <c r="H20" s="130"/>
      <c r="I20" s="130"/>
      <c r="J20" s="130">
        <v>13</v>
      </c>
      <c r="K20" s="130">
        <v>25</v>
      </c>
      <c r="L20" s="131">
        <v>1024</v>
      </c>
      <c r="M20" s="75">
        <v>1199</v>
      </c>
      <c r="N20" s="130">
        <v>70</v>
      </c>
      <c r="O20" s="130">
        <v>1130</v>
      </c>
      <c r="P20" s="132"/>
      <c r="Q20" s="129"/>
      <c r="R20" s="130"/>
      <c r="S20" s="130"/>
      <c r="T20" s="130"/>
      <c r="U20" s="130"/>
      <c r="V20" s="130">
        <v>0</v>
      </c>
      <c r="W20" s="130">
        <v>16</v>
      </c>
      <c r="X20" s="132">
        <v>79</v>
      </c>
      <c r="Y20" s="133">
        <v>6</v>
      </c>
      <c r="Z20" s="129">
        <v>1080</v>
      </c>
      <c r="AA20" s="73">
        <v>3</v>
      </c>
      <c r="AB20" s="130">
        <v>30</v>
      </c>
      <c r="AC20" s="74">
        <v>108</v>
      </c>
      <c r="AD20" s="130"/>
      <c r="AE20" s="130">
        <v>32</v>
      </c>
      <c r="AF20" s="134">
        <f t="shared" si="2"/>
        <v>3.125</v>
      </c>
      <c r="AG20" s="130"/>
      <c r="AH20" s="132">
        <v>2200</v>
      </c>
      <c r="AI20" s="135">
        <v>4</v>
      </c>
      <c r="AJ20" s="130"/>
      <c r="AK20" s="136"/>
      <c r="AL20" s="130"/>
      <c r="AM20" s="137"/>
      <c r="AN20" s="76">
        <v>14</v>
      </c>
      <c r="AO20" s="130">
        <v>1</v>
      </c>
      <c r="AP20" s="130"/>
      <c r="AQ20" s="130"/>
      <c r="AR20" s="130">
        <v>13</v>
      </c>
      <c r="AS20" s="130">
        <v>1</v>
      </c>
      <c r="AT20" s="130"/>
      <c r="AU20" s="130"/>
      <c r="AV20" s="130"/>
      <c r="AW20" s="132"/>
      <c r="AX20" s="129">
        <v>1</v>
      </c>
      <c r="AY20" s="130">
        <v>1</v>
      </c>
      <c r="AZ20" s="132">
        <v>3</v>
      </c>
      <c r="BB20" s="259"/>
      <c r="BC20" s="259"/>
      <c r="BD20" s="259"/>
      <c r="BE20" s="259"/>
    </row>
    <row r="21" spans="1:57" s="138" customFormat="1" ht="19.5" customHeight="1">
      <c r="A21" s="72" t="s">
        <v>55</v>
      </c>
      <c r="B21" s="129">
        <v>57</v>
      </c>
      <c r="C21" s="130">
        <v>14</v>
      </c>
      <c r="D21" s="130">
        <v>0</v>
      </c>
      <c r="E21" s="130">
        <v>10</v>
      </c>
      <c r="F21" s="130"/>
      <c r="G21" s="130">
        <v>52</v>
      </c>
      <c r="H21" s="130"/>
      <c r="I21" s="130"/>
      <c r="J21" s="130"/>
      <c r="K21" s="130">
        <v>4</v>
      </c>
      <c r="L21" s="131">
        <v>641</v>
      </c>
      <c r="M21" s="75">
        <v>740</v>
      </c>
      <c r="N21" s="130">
        <v>34</v>
      </c>
      <c r="O21" s="130">
        <v>604</v>
      </c>
      <c r="P21" s="132">
        <v>102</v>
      </c>
      <c r="Q21" s="129"/>
      <c r="R21" s="130"/>
      <c r="S21" s="130"/>
      <c r="T21" s="130"/>
      <c r="U21" s="130"/>
      <c r="V21" s="130">
        <v>0</v>
      </c>
      <c r="W21" s="130">
        <v>12</v>
      </c>
      <c r="X21" s="132">
        <v>61</v>
      </c>
      <c r="Y21" s="133"/>
      <c r="Z21" s="129">
        <v>600</v>
      </c>
      <c r="AA21" s="73">
        <f aca="true" t="shared" si="3" ref="AA21:AA48">Z21/L21</f>
        <v>0.9360374414976599</v>
      </c>
      <c r="AB21" s="130">
        <v>53</v>
      </c>
      <c r="AC21" s="74">
        <f t="shared" si="1"/>
        <v>4.416666666666667</v>
      </c>
      <c r="AD21" s="130">
        <v>3</v>
      </c>
      <c r="AE21" s="130">
        <v>23</v>
      </c>
      <c r="AF21" s="134">
        <f t="shared" si="2"/>
        <v>3.58814352574103</v>
      </c>
      <c r="AG21" s="130"/>
      <c r="AH21" s="132">
        <v>5400</v>
      </c>
      <c r="AI21" s="135">
        <v>1</v>
      </c>
      <c r="AJ21" s="130"/>
      <c r="AK21" s="136"/>
      <c r="AL21" s="130"/>
      <c r="AM21" s="137">
        <v>1</v>
      </c>
      <c r="AN21" s="76">
        <v>18</v>
      </c>
      <c r="AO21" s="130"/>
      <c r="AP21" s="130"/>
      <c r="AQ21" s="130"/>
      <c r="AR21" s="130">
        <v>17</v>
      </c>
      <c r="AS21" s="130">
        <v>2</v>
      </c>
      <c r="AT21" s="130">
        <v>2</v>
      </c>
      <c r="AU21" s="130">
        <v>73</v>
      </c>
      <c r="AV21" s="130">
        <v>1</v>
      </c>
      <c r="AW21" s="132">
        <v>1</v>
      </c>
      <c r="AX21" s="129">
        <v>3</v>
      </c>
      <c r="AY21" s="130"/>
      <c r="AZ21" s="132">
        <v>32</v>
      </c>
      <c r="BB21" s="139"/>
      <c r="BC21" s="139"/>
      <c r="BD21" s="139"/>
      <c r="BE21" s="139"/>
    </row>
    <row r="22" spans="1:57" s="258" customFormat="1" ht="19.5" customHeight="1">
      <c r="A22" s="72" t="s">
        <v>78</v>
      </c>
      <c r="B22" s="129">
        <v>40</v>
      </c>
      <c r="C22" s="130">
        <v>6</v>
      </c>
      <c r="D22" s="130">
        <v>2</v>
      </c>
      <c r="E22" s="130">
        <v>7</v>
      </c>
      <c r="F22" s="130"/>
      <c r="G22" s="130">
        <v>68</v>
      </c>
      <c r="H22" s="130"/>
      <c r="I22" s="130">
        <v>1</v>
      </c>
      <c r="J22" s="130"/>
      <c r="K22" s="130">
        <v>6</v>
      </c>
      <c r="L22" s="131">
        <v>1187</v>
      </c>
      <c r="M22" s="75">
        <v>1374</v>
      </c>
      <c r="N22" s="130">
        <v>57</v>
      </c>
      <c r="O22" s="130">
        <v>1222</v>
      </c>
      <c r="P22" s="132">
        <v>95</v>
      </c>
      <c r="Q22" s="129"/>
      <c r="R22" s="130"/>
      <c r="S22" s="130"/>
      <c r="T22" s="130"/>
      <c r="U22" s="130"/>
      <c r="V22" s="130">
        <v>0</v>
      </c>
      <c r="W22" s="130">
        <v>8</v>
      </c>
      <c r="X22" s="132">
        <v>40</v>
      </c>
      <c r="Y22" s="133"/>
      <c r="Z22" s="129">
        <v>324</v>
      </c>
      <c r="AA22" s="73">
        <f t="shared" si="3"/>
        <v>0.2729570345408593</v>
      </c>
      <c r="AB22" s="130">
        <v>12</v>
      </c>
      <c r="AC22" s="74">
        <f t="shared" si="1"/>
        <v>1.5</v>
      </c>
      <c r="AD22" s="130">
        <v>1</v>
      </c>
      <c r="AE22" s="130">
        <v>52</v>
      </c>
      <c r="AF22" s="134">
        <f t="shared" si="2"/>
        <v>4.380791912384161</v>
      </c>
      <c r="AG22" s="130"/>
      <c r="AH22" s="132">
        <v>5300</v>
      </c>
      <c r="AI22" s="135">
        <v>1</v>
      </c>
      <c r="AJ22" s="130"/>
      <c r="AK22" s="136">
        <v>0</v>
      </c>
      <c r="AL22" s="130">
        <v>0</v>
      </c>
      <c r="AM22" s="137">
        <v>1</v>
      </c>
      <c r="AN22" s="76">
        <v>10</v>
      </c>
      <c r="AO22" s="130">
        <v>1</v>
      </c>
      <c r="AP22" s="130"/>
      <c r="AQ22" s="130"/>
      <c r="AR22" s="130">
        <v>10</v>
      </c>
      <c r="AS22" s="130"/>
      <c r="AT22" s="130">
        <v>4</v>
      </c>
      <c r="AU22" s="130">
        <v>66</v>
      </c>
      <c r="AV22" s="130"/>
      <c r="AW22" s="132"/>
      <c r="AX22" s="129"/>
      <c r="AY22" s="130">
        <v>3</v>
      </c>
      <c r="AZ22" s="132">
        <v>9</v>
      </c>
      <c r="BB22" s="259"/>
      <c r="BC22" s="259"/>
      <c r="BD22" s="259"/>
      <c r="BE22" s="259"/>
    </row>
    <row r="23" spans="1:57" s="258" customFormat="1" ht="19.5" customHeight="1">
      <c r="A23" s="72" t="s">
        <v>80</v>
      </c>
      <c r="B23" s="129">
        <v>95</v>
      </c>
      <c r="C23" s="130">
        <v>26</v>
      </c>
      <c r="D23" s="130"/>
      <c r="E23" s="130">
        <v>11</v>
      </c>
      <c r="F23" s="130"/>
      <c r="G23" s="130">
        <v>56</v>
      </c>
      <c r="H23" s="130"/>
      <c r="I23" s="130"/>
      <c r="J23" s="130">
        <v>2</v>
      </c>
      <c r="K23" s="130">
        <v>20</v>
      </c>
      <c r="L23" s="131">
        <v>802</v>
      </c>
      <c r="M23" s="75">
        <v>913</v>
      </c>
      <c r="N23" s="130">
        <v>49</v>
      </c>
      <c r="O23" s="130">
        <v>864</v>
      </c>
      <c r="P23" s="132"/>
      <c r="Q23" s="129"/>
      <c r="R23" s="130"/>
      <c r="S23" s="130"/>
      <c r="T23" s="130"/>
      <c r="U23" s="130"/>
      <c r="V23" s="130">
        <v>0</v>
      </c>
      <c r="W23" s="130">
        <v>22</v>
      </c>
      <c r="X23" s="132">
        <v>115</v>
      </c>
      <c r="Y23" s="133"/>
      <c r="Z23" s="129">
        <v>633</v>
      </c>
      <c r="AA23" s="73">
        <f t="shared" si="3"/>
        <v>0.7892768079800498</v>
      </c>
      <c r="AB23" s="73">
        <v>66</v>
      </c>
      <c r="AC23" s="74">
        <f t="shared" si="1"/>
        <v>3</v>
      </c>
      <c r="AD23" s="130"/>
      <c r="AE23" s="130">
        <v>39</v>
      </c>
      <c r="AF23" s="134">
        <f t="shared" si="2"/>
        <v>4.86284289276808</v>
      </c>
      <c r="AG23" s="130"/>
      <c r="AH23" s="132">
        <v>4250</v>
      </c>
      <c r="AI23" s="135"/>
      <c r="AJ23" s="130"/>
      <c r="AK23" s="136"/>
      <c r="AL23" s="130"/>
      <c r="AM23" s="137"/>
      <c r="AN23" s="76">
        <v>25</v>
      </c>
      <c r="AO23" s="130"/>
      <c r="AP23" s="130"/>
      <c r="AQ23" s="130"/>
      <c r="AR23" s="130">
        <v>2</v>
      </c>
      <c r="AS23" s="130">
        <v>5</v>
      </c>
      <c r="AT23" s="130"/>
      <c r="AU23" s="130"/>
      <c r="AV23" s="130"/>
      <c r="AW23" s="132">
        <v>1</v>
      </c>
      <c r="AX23" s="129"/>
      <c r="AY23" s="130"/>
      <c r="AZ23" s="132">
        <v>69</v>
      </c>
      <c r="BB23" s="259"/>
      <c r="BC23" s="259"/>
      <c r="BD23" s="259"/>
      <c r="BE23" s="259"/>
    </row>
    <row r="24" spans="1:57" s="140" customFormat="1" ht="19.5" customHeight="1">
      <c r="A24" s="72" t="s">
        <v>56</v>
      </c>
      <c r="B24" s="161">
        <v>131</v>
      </c>
      <c r="C24" s="162">
        <v>27</v>
      </c>
      <c r="D24" s="162">
        <v>2</v>
      </c>
      <c r="E24" s="162">
        <v>25</v>
      </c>
      <c r="F24" s="162"/>
      <c r="G24" s="162">
        <v>103</v>
      </c>
      <c r="H24" s="162"/>
      <c r="I24" s="162"/>
      <c r="J24" s="162">
        <v>5</v>
      </c>
      <c r="K24" s="162">
        <v>1</v>
      </c>
      <c r="L24" s="163">
        <v>1009</v>
      </c>
      <c r="M24" s="75">
        <v>1094</v>
      </c>
      <c r="N24" s="162">
        <v>133</v>
      </c>
      <c r="O24" s="162">
        <v>876</v>
      </c>
      <c r="P24" s="164">
        <v>336</v>
      </c>
      <c r="Q24" s="161"/>
      <c r="R24" s="162"/>
      <c r="S24" s="162"/>
      <c r="T24" s="162"/>
      <c r="U24" s="162"/>
      <c r="V24" s="162">
        <v>0</v>
      </c>
      <c r="W24" s="162">
        <v>11</v>
      </c>
      <c r="X24" s="164">
        <v>51</v>
      </c>
      <c r="Y24" s="165"/>
      <c r="Z24" s="161">
        <v>5002</v>
      </c>
      <c r="AA24" s="73">
        <f t="shared" si="3"/>
        <v>4.957383548067393</v>
      </c>
      <c r="AB24" s="162">
        <v>56</v>
      </c>
      <c r="AC24" s="74">
        <f t="shared" si="1"/>
        <v>5.090909090909091</v>
      </c>
      <c r="AD24" s="162"/>
      <c r="AE24" s="162">
        <v>44</v>
      </c>
      <c r="AF24" s="166">
        <f t="shared" si="2"/>
        <v>4.360753221010902</v>
      </c>
      <c r="AG24" s="162"/>
      <c r="AH24" s="164">
        <v>10700</v>
      </c>
      <c r="AI24" s="167"/>
      <c r="AJ24" s="162"/>
      <c r="AK24" s="168"/>
      <c r="AL24" s="162"/>
      <c r="AM24" s="169">
        <v>4</v>
      </c>
      <c r="AN24" s="76">
        <v>20</v>
      </c>
      <c r="AO24" s="162">
        <v>1</v>
      </c>
      <c r="AP24" s="162"/>
      <c r="AQ24" s="162"/>
      <c r="AR24" s="162">
        <v>19</v>
      </c>
      <c r="AS24" s="162"/>
      <c r="AT24" s="162"/>
      <c r="AU24" s="162">
        <v>3</v>
      </c>
      <c r="AV24" s="162">
        <v>2</v>
      </c>
      <c r="AW24" s="164"/>
      <c r="AX24" s="161">
        <v>6</v>
      </c>
      <c r="AY24" s="162">
        <v>5</v>
      </c>
      <c r="AZ24" s="164">
        <v>5</v>
      </c>
      <c r="BB24" s="141"/>
      <c r="BC24" s="141"/>
      <c r="BD24" s="141"/>
      <c r="BE24" s="141"/>
    </row>
    <row r="25" spans="1:57" s="138" customFormat="1" ht="19.5" customHeight="1">
      <c r="A25" s="72" t="s">
        <v>57</v>
      </c>
      <c r="B25" s="129">
        <v>103</v>
      </c>
      <c r="C25" s="130">
        <v>22</v>
      </c>
      <c r="D25" s="130">
        <v>4</v>
      </c>
      <c r="E25" s="130">
        <v>20</v>
      </c>
      <c r="F25" s="130"/>
      <c r="G25" s="130">
        <v>40</v>
      </c>
      <c r="H25" s="130"/>
      <c r="I25" s="130"/>
      <c r="J25" s="130">
        <v>11</v>
      </c>
      <c r="K25" s="130">
        <v>9</v>
      </c>
      <c r="L25" s="131">
        <v>528</v>
      </c>
      <c r="M25" s="75">
        <v>639</v>
      </c>
      <c r="N25" s="130">
        <v>61</v>
      </c>
      <c r="O25" s="130">
        <v>502</v>
      </c>
      <c r="P25" s="132">
        <v>76</v>
      </c>
      <c r="Q25" s="129"/>
      <c r="R25" s="130"/>
      <c r="S25" s="130"/>
      <c r="T25" s="130"/>
      <c r="U25" s="130"/>
      <c r="V25" s="130">
        <v>0</v>
      </c>
      <c r="W25" s="130">
        <v>5</v>
      </c>
      <c r="X25" s="132">
        <v>16</v>
      </c>
      <c r="Y25" s="133"/>
      <c r="Z25" s="129">
        <v>825</v>
      </c>
      <c r="AA25" s="73">
        <f t="shared" si="3"/>
        <v>1.5625</v>
      </c>
      <c r="AB25" s="130">
        <v>25</v>
      </c>
      <c r="AC25" s="74">
        <f t="shared" si="1"/>
        <v>5</v>
      </c>
      <c r="AD25" s="130"/>
      <c r="AE25" s="130">
        <v>66</v>
      </c>
      <c r="AF25" s="134">
        <f t="shared" si="2"/>
        <v>12.5</v>
      </c>
      <c r="AG25" s="130"/>
      <c r="AH25" s="132">
        <v>11600</v>
      </c>
      <c r="AI25" s="135">
        <v>7</v>
      </c>
      <c r="AJ25" s="130"/>
      <c r="AK25" s="136"/>
      <c r="AL25" s="130"/>
      <c r="AM25" s="137">
        <v>1</v>
      </c>
      <c r="AN25" s="76">
        <v>7</v>
      </c>
      <c r="AO25" s="130"/>
      <c r="AP25" s="130"/>
      <c r="AQ25" s="130"/>
      <c r="AR25" s="130">
        <v>7</v>
      </c>
      <c r="AS25" s="130"/>
      <c r="AT25" s="130"/>
      <c r="AU25" s="130"/>
      <c r="AV25" s="130"/>
      <c r="AW25" s="132"/>
      <c r="AX25" s="129">
        <v>4</v>
      </c>
      <c r="AY25" s="130"/>
      <c r="AZ25" s="132">
        <v>4</v>
      </c>
      <c r="BB25" s="139"/>
      <c r="BC25" s="139"/>
      <c r="BD25" s="139"/>
      <c r="BE25" s="139"/>
    </row>
    <row r="26" spans="1:57" s="138" customFormat="1" ht="19.5" customHeight="1">
      <c r="A26" s="72" t="s">
        <v>58</v>
      </c>
      <c r="B26" s="129">
        <v>113</v>
      </c>
      <c r="C26" s="130">
        <v>24</v>
      </c>
      <c r="D26" s="130"/>
      <c r="E26" s="130">
        <v>24</v>
      </c>
      <c r="F26" s="130"/>
      <c r="G26" s="130">
        <v>50</v>
      </c>
      <c r="H26" s="130"/>
      <c r="I26" s="130"/>
      <c r="J26" s="130">
        <v>11</v>
      </c>
      <c r="K26" s="130">
        <v>17</v>
      </c>
      <c r="L26" s="131">
        <v>991</v>
      </c>
      <c r="M26" s="75">
        <v>1103</v>
      </c>
      <c r="N26" s="130">
        <v>51</v>
      </c>
      <c r="O26" s="130">
        <v>835</v>
      </c>
      <c r="P26" s="132">
        <v>217</v>
      </c>
      <c r="Q26" s="129"/>
      <c r="R26" s="130"/>
      <c r="S26" s="130"/>
      <c r="T26" s="130"/>
      <c r="U26" s="130"/>
      <c r="V26" s="130"/>
      <c r="W26" s="130">
        <v>6</v>
      </c>
      <c r="X26" s="132">
        <v>30</v>
      </c>
      <c r="Y26" s="133"/>
      <c r="Z26" s="129">
        <v>834</v>
      </c>
      <c r="AA26" s="73">
        <v>0.9</v>
      </c>
      <c r="AB26" s="130">
        <v>23</v>
      </c>
      <c r="AC26" s="74">
        <f t="shared" si="1"/>
        <v>3.8333333333333335</v>
      </c>
      <c r="AD26" s="130">
        <v>5</v>
      </c>
      <c r="AE26" s="130">
        <v>46</v>
      </c>
      <c r="AF26" s="134">
        <f t="shared" si="2"/>
        <v>4.641775983854692</v>
      </c>
      <c r="AG26" s="130">
        <v>5</v>
      </c>
      <c r="AH26" s="132">
        <v>8000</v>
      </c>
      <c r="AI26" s="135">
        <v>2</v>
      </c>
      <c r="AJ26" s="130"/>
      <c r="AK26" s="136">
        <v>1</v>
      </c>
      <c r="AL26" s="130"/>
      <c r="AM26" s="137"/>
      <c r="AN26" s="76">
        <v>17</v>
      </c>
      <c r="AO26" s="130"/>
      <c r="AP26" s="130">
        <v>2</v>
      </c>
      <c r="AQ26" s="130"/>
      <c r="AR26" s="130">
        <v>14</v>
      </c>
      <c r="AS26" s="130"/>
      <c r="AT26" s="130"/>
      <c r="AU26" s="130"/>
      <c r="AV26" s="130">
        <v>1</v>
      </c>
      <c r="AW26" s="132"/>
      <c r="AX26" s="129">
        <v>7</v>
      </c>
      <c r="AY26" s="130"/>
      <c r="AZ26" s="132">
        <v>24</v>
      </c>
      <c r="BB26" s="139"/>
      <c r="BC26" s="139"/>
      <c r="BD26" s="139"/>
      <c r="BE26" s="139"/>
    </row>
    <row r="27" spans="1:57" s="140" customFormat="1" ht="18.75" customHeight="1">
      <c r="A27" s="72" t="s">
        <v>59</v>
      </c>
      <c r="B27" s="161">
        <v>45</v>
      </c>
      <c r="C27" s="162">
        <v>11</v>
      </c>
      <c r="D27" s="162">
        <v>3</v>
      </c>
      <c r="E27" s="162">
        <v>6</v>
      </c>
      <c r="F27" s="162"/>
      <c r="G27" s="162">
        <v>21</v>
      </c>
      <c r="H27" s="162"/>
      <c r="I27" s="162"/>
      <c r="J27" s="162"/>
      <c r="K27" s="162">
        <v>20</v>
      </c>
      <c r="L27" s="163">
        <v>240</v>
      </c>
      <c r="M27" s="75">
        <v>270</v>
      </c>
      <c r="N27" s="162">
        <v>40</v>
      </c>
      <c r="O27" s="162">
        <v>230</v>
      </c>
      <c r="P27" s="164"/>
      <c r="Q27" s="161"/>
      <c r="R27" s="162"/>
      <c r="S27" s="162"/>
      <c r="T27" s="162"/>
      <c r="U27" s="162"/>
      <c r="V27" s="162">
        <v>0</v>
      </c>
      <c r="W27" s="162">
        <v>5</v>
      </c>
      <c r="X27" s="164">
        <v>15</v>
      </c>
      <c r="Y27" s="165"/>
      <c r="Z27" s="161">
        <v>471</v>
      </c>
      <c r="AA27" s="73">
        <f t="shared" si="3"/>
        <v>1.9625</v>
      </c>
      <c r="AB27" s="162">
        <v>22</v>
      </c>
      <c r="AC27" s="74">
        <f t="shared" si="1"/>
        <v>4.4</v>
      </c>
      <c r="AD27" s="162"/>
      <c r="AE27" s="162">
        <v>41</v>
      </c>
      <c r="AF27" s="166">
        <f t="shared" si="2"/>
        <v>17.083333333333332</v>
      </c>
      <c r="AG27" s="162"/>
      <c r="AH27" s="164"/>
      <c r="AI27" s="167"/>
      <c r="AJ27" s="162"/>
      <c r="AK27" s="168"/>
      <c r="AL27" s="162"/>
      <c r="AM27" s="169">
        <v>1</v>
      </c>
      <c r="AN27" s="76">
        <v>13</v>
      </c>
      <c r="AO27" s="162">
        <v>3</v>
      </c>
      <c r="AP27" s="162"/>
      <c r="AQ27" s="162"/>
      <c r="AR27" s="162">
        <v>10</v>
      </c>
      <c r="AS27" s="162"/>
      <c r="AT27" s="162"/>
      <c r="AU27" s="162">
        <v>89</v>
      </c>
      <c r="AV27" s="162"/>
      <c r="AW27" s="164"/>
      <c r="AX27" s="161">
        <v>1</v>
      </c>
      <c r="AY27" s="162"/>
      <c r="AZ27" s="164">
        <v>1</v>
      </c>
      <c r="BB27" s="141"/>
      <c r="BC27" s="141"/>
      <c r="BD27" s="141"/>
      <c r="BE27" s="141"/>
    </row>
    <row r="28" spans="1:57" s="138" customFormat="1" ht="19.5" customHeight="1">
      <c r="A28" s="72" t="s">
        <v>60</v>
      </c>
      <c r="B28" s="161">
        <v>138</v>
      </c>
      <c r="C28" s="162">
        <v>35</v>
      </c>
      <c r="D28" s="162"/>
      <c r="E28" s="162">
        <v>13</v>
      </c>
      <c r="F28" s="162"/>
      <c r="G28" s="162">
        <v>73</v>
      </c>
      <c r="H28" s="162"/>
      <c r="I28" s="162"/>
      <c r="J28" s="162">
        <v>8</v>
      </c>
      <c r="K28" s="162">
        <v>4</v>
      </c>
      <c r="L28" s="163">
        <v>852</v>
      </c>
      <c r="M28" s="75">
        <v>958</v>
      </c>
      <c r="N28" s="162">
        <v>54</v>
      </c>
      <c r="O28" s="162">
        <v>783</v>
      </c>
      <c r="P28" s="164">
        <v>121</v>
      </c>
      <c r="Q28" s="161"/>
      <c r="R28" s="162"/>
      <c r="S28" s="162"/>
      <c r="T28" s="162"/>
      <c r="U28" s="162"/>
      <c r="V28" s="162">
        <v>0</v>
      </c>
      <c r="W28" s="162">
        <v>11</v>
      </c>
      <c r="X28" s="164">
        <v>80</v>
      </c>
      <c r="Y28" s="165"/>
      <c r="Z28" s="161">
        <v>2326</v>
      </c>
      <c r="AA28" s="73">
        <f t="shared" si="3"/>
        <v>2.7300469483568075</v>
      </c>
      <c r="AB28" s="162">
        <v>55</v>
      </c>
      <c r="AC28" s="74">
        <v>78</v>
      </c>
      <c r="AD28" s="162"/>
      <c r="AE28" s="162">
        <v>27</v>
      </c>
      <c r="AF28" s="166">
        <f t="shared" si="2"/>
        <v>3.169014084507042</v>
      </c>
      <c r="AG28" s="162"/>
      <c r="AH28" s="164">
        <v>4000</v>
      </c>
      <c r="AI28" s="167">
        <v>20</v>
      </c>
      <c r="AJ28" s="162"/>
      <c r="AK28" s="168"/>
      <c r="AL28" s="162"/>
      <c r="AM28" s="169"/>
      <c r="AN28" s="76">
        <v>24</v>
      </c>
      <c r="AO28" s="162"/>
      <c r="AP28" s="162"/>
      <c r="AQ28" s="162"/>
      <c r="AR28" s="162">
        <v>22</v>
      </c>
      <c r="AS28" s="162">
        <v>2</v>
      </c>
      <c r="AT28" s="162">
        <v>1</v>
      </c>
      <c r="AU28" s="162"/>
      <c r="AV28" s="162"/>
      <c r="AW28" s="164"/>
      <c r="AX28" s="161">
        <v>3</v>
      </c>
      <c r="AY28" s="162"/>
      <c r="AZ28" s="164">
        <v>5</v>
      </c>
      <c r="BB28" s="139"/>
      <c r="BC28" s="139"/>
      <c r="BD28" s="139"/>
      <c r="BE28" s="139"/>
    </row>
    <row r="29" spans="1:57" s="138" customFormat="1" ht="19.5" customHeight="1">
      <c r="A29" s="72" t="s">
        <v>61</v>
      </c>
      <c r="B29" s="129">
        <v>239</v>
      </c>
      <c r="C29" s="130">
        <v>38</v>
      </c>
      <c r="D29" s="130">
        <v>1</v>
      </c>
      <c r="E29" s="130">
        <v>2</v>
      </c>
      <c r="F29" s="130"/>
      <c r="G29" s="130">
        <v>131</v>
      </c>
      <c r="H29" s="130"/>
      <c r="I29" s="130">
        <v>1</v>
      </c>
      <c r="J29" s="130">
        <v>40</v>
      </c>
      <c r="K29" s="130">
        <v>36</v>
      </c>
      <c r="L29" s="131">
        <v>1031</v>
      </c>
      <c r="M29" s="75">
        <v>1214</v>
      </c>
      <c r="N29" s="130">
        <v>87</v>
      </c>
      <c r="O29" s="130">
        <v>1017</v>
      </c>
      <c r="P29" s="132">
        <v>110</v>
      </c>
      <c r="Q29" s="129"/>
      <c r="R29" s="130"/>
      <c r="S29" s="130"/>
      <c r="T29" s="130"/>
      <c r="U29" s="130"/>
      <c r="V29" s="130">
        <v>0</v>
      </c>
      <c r="W29" s="130">
        <v>4</v>
      </c>
      <c r="X29" s="132">
        <v>27</v>
      </c>
      <c r="Y29" s="133"/>
      <c r="Z29" s="129">
        <v>1085</v>
      </c>
      <c r="AA29" s="73">
        <f t="shared" si="3"/>
        <v>1.052376333656644</v>
      </c>
      <c r="AB29" s="130">
        <v>20</v>
      </c>
      <c r="AC29" s="74">
        <f t="shared" si="1"/>
        <v>5</v>
      </c>
      <c r="AD29" s="130"/>
      <c r="AE29" s="130">
        <v>50</v>
      </c>
      <c r="AF29" s="134">
        <f t="shared" si="2"/>
        <v>4.849660523763336</v>
      </c>
      <c r="AG29" s="130"/>
      <c r="AH29" s="132">
        <v>12200</v>
      </c>
      <c r="AI29" s="135">
        <v>1</v>
      </c>
      <c r="AJ29" s="130"/>
      <c r="AK29" s="136"/>
      <c r="AL29" s="130"/>
      <c r="AM29" s="137">
        <v>1</v>
      </c>
      <c r="AN29" s="76">
        <v>25</v>
      </c>
      <c r="AO29" s="130">
        <v>3</v>
      </c>
      <c r="AP29" s="130"/>
      <c r="AQ29" s="130"/>
      <c r="AR29" s="130">
        <v>17</v>
      </c>
      <c r="AS29" s="130">
        <v>3</v>
      </c>
      <c r="AT29" s="130">
        <v>1</v>
      </c>
      <c r="AU29" s="130"/>
      <c r="AV29" s="130"/>
      <c r="AW29" s="132"/>
      <c r="AX29" s="129">
        <v>2</v>
      </c>
      <c r="AY29" s="130"/>
      <c r="AZ29" s="132">
        <v>17</v>
      </c>
      <c r="BB29" s="139"/>
      <c r="BC29" s="139"/>
      <c r="BD29" s="139"/>
      <c r="BE29" s="139"/>
    </row>
    <row r="30" spans="1:57" s="138" customFormat="1" ht="19.5" customHeight="1">
      <c r="A30" s="72" t="s">
        <v>62</v>
      </c>
      <c r="B30" s="129">
        <v>153</v>
      </c>
      <c r="C30" s="130">
        <v>14</v>
      </c>
      <c r="D30" s="130"/>
      <c r="E30" s="130">
        <v>14</v>
      </c>
      <c r="F30" s="130"/>
      <c r="G30" s="130">
        <v>133</v>
      </c>
      <c r="H30" s="130"/>
      <c r="I30" s="130"/>
      <c r="J30" s="130">
        <v>4</v>
      </c>
      <c r="K30" s="130">
        <v>1</v>
      </c>
      <c r="L30" s="131">
        <v>1103</v>
      </c>
      <c r="M30" s="75">
        <v>1266</v>
      </c>
      <c r="N30" s="130">
        <v>66</v>
      </c>
      <c r="O30" s="130">
        <v>1038</v>
      </c>
      <c r="P30" s="132">
        <v>162</v>
      </c>
      <c r="Q30" s="129"/>
      <c r="R30" s="130"/>
      <c r="S30" s="130"/>
      <c r="T30" s="130"/>
      <c r="U30" s="130"/>
      <c r="V30" s="130">
        <v>0</v>
      </c>
      <c r="W30" s="130">
        <v>8</v>
      </c>
      <c r="X30" s="132">
        <v>34</v>
      </c>
      <c r="Y30" s="133"/>
      <c r="Z30" s="129">
        <v>228</v>
      </c>
      <c r="AA30" s="73">
        <f t="shared" si="3"/>
        <v>0.20670897552130554</v>
      </c>
      <c r="AB30" s="130">
        <v>19</v>
      </c>
      <c r="AC30" s="74">
        <f t="shared" si="1"/>
        <v>2.375</v>
      </c>
      <c r="AD30" s="130"/>
      <c r="AE30" s="130">
        <v>53</v>
      </c>
      <c r="AF30" s="134">
        <f t="shared" si="2"/>
        <v>4.805077062556664</v>
      </c>
      <c r="AG30" s="130"/>
      <c r="AH30" s="132">
        <v>12200</v>
      </c>
      <c r="AI30" s="135">
        <v>6</v>
      </c>
      <c r="AJ30" s="130"/>
      <c r="AK30" s="136"/>
      <c r="AL30" s="130"/>
      <c r="AM30" s="137">
        <v>1</v>
      </c>
      <c r="AN30" s="76">
        <v>18</v>
      </c>
      <c r="AO30" s="130"/>
      <c r="AP30" s="130"/>
      <c r="AQ30" s="130"/>
      <c r="AR30" s="130">
        <v>18</v>
      </c>
      <c r="AS30" s="130"/>
      <c r="AT30" s="130"/>
      <c r="AU30" s="130"/>
      <c r="AV30" s="130"/>
      <c r="AW30" s="132">
        <v>1</v>
      </c>
      <c r="AX30" s="129"/>
      <c r="AY30" s="130"/>
      <c r="AZ30" s="132">
        <v>33</v>
      </c>
      <c r="BB30" s="139"/>
      <c r="BC30" s="139"/>
      <c r="BD30" s="139"/>
      <c r="BE30" s="139"/>
    </row>
    <row r="31" spans="1:57" s="138" customFormat="1" ht="19.5" customHeight="1">
      <c r="A31" s="72" t="s">
        <v>63</v>
      </c>
      <c r="B31" s="129">
        <v>162</v>
      </c>
      <c r="C31" s="130">
        <v>17</v>
      </c>
      <c r="D31" s="130"/>
      <c r="E31" s="130">
        <v>17</v>
      </c>
      <c r="F31" s="130"/>
      <c r="G31" s="130">
        <v>127</v>
      </c>
      <c r="H31" s="130"/>
      <c r="I31" s="130"/>
      <c r="J31" s="130">
        <v>5</v>
      </c>
      <c r="K31" s="130">
        <v>3</v>
      </c>
      <c r="L31" s="131">
        <v>659</v>
      </c>
      <c r="M31" s="75">
        <v>721</v>
      </c>
      <c r="N31" s="130">
        <v>24</v>
      </c>
      <c r="O31" s="130">
        <v>645</v>
      </c>
      <c r="P31" s="132">
        <v>51</v>
      </c>
      <c r="Q31" s="129"/>
      <c r="R31" s="130"/>
      <c r="S31" s="130"/>
      <c r="T31" s="130"/>
      <c r="U31" s="130"/>
      <c r="V31" s="130">
        <v>0</v>
      </c>
      <c r="W31" s="130">
        <v>6</v>
      </c>
      <c r="X31" s="132">
        <v>88</v>
      </c>
      <c r="Y31" s="133"/>
      <c r="Z31" s="129">
        <v>1488</v>
      </c>
      <c r="AA31" s="73">
        <f t="shared" si="3"/>
        <v>2.2579666160849774</v>
      </c>
      <c r="AB31" s="130">
        <v>29</v>
      </c>
      <c r="AC31" s="74">
        <f t="shared" si="1"/>
        <v>4.833333333333333</v>
      </c>
      <c r="AD31" s="130">
        <v>1</v>
      </c>
      <c r="AE31" s="130">
        <v>80</v>
      </c>
      <c r="AF31" s="134">
        <f t="shared" si="2"/>
        <v>12.139605462822459</v>
      </c>
      <c r="AG31" s="130"/>
      <c r="AH31" s="132">
        <v>3800</v>
      </c>
      <c r="AI31" s="135">
        <v>11</v>
      </c>
      <c r="AJ31" s="130">
        <v>1</v>
      </c>
      <c r="AK31" s="136"/>
      <c r="AL31" s="130"/>
      <c r="AM31" s="137">
        <v>1</v>
      </c>
      <c r="AN31" s="76"/>
      <c r="AO31" s="130"/>
      <c r="AP31" s="130"/>
      <c r="AQ31" s="130"/>
      <c r="AR31" s="130"/>
      <c r="AS31" s="130"/>
      <c r="AT31" s="130"/>
      <c r="AU31" s="130"/>
      <c r="AV31" s="130"/>
      <c r="AW31" s="132"/>
      <c r="AX31" s="129">
        <v>4</v>
      </c>
      <c r="AY31" s="130">
        <v>4</v>
      </c>
      <c r="AZ31" s="132">
        <v>25</v>
      </c>
      <c r="BB31" s="139"/>
      <c r="BC31" s="139"/>
      <c r="BD31" s="139"/>
      <c r="BE31" s="139"/>
    </row>
    <row r="32" spans="1:57" s="138" customFormat="1" ht="19.5" customHeight="1">
      <c r="A32" s="72" t="s">
        <v>64</v>
      </c>
      <c r="B32" s="129">
        <v>202</v>
      </c>
      <c r="C32" s="130">
        <v>71</v>
      </c>
      <c r="D32" s="130">
        <v>11</v>
      </c>
      <c r="E32" s="130">
        <v>60</v>
      </c>
      <c r="F32" s="130"/>
      <c r="G32" s="130">
        <v>131</v>
      </c>
      <c r="H32" s="130"/>
      <c r="I32" s="130">
        <v>1</v>
      </c>
      <c r="J32" s="130">
        <v>2</v>
      </c>
      <c r="K32" s="130">
        <v>29</v>
      </c>
      <c r="L32" s="131">
        <v>1921</v>
      </c>
      <c r="M32" s="75">
        <v>2245</v>
      </c>
      <c r="N32" s="130">
        <v>158</v>
      </c>
      <c r="O32" s="130">
        <v>1665</v>
      </c>
      <c r="P32" s="132">
        <v>422</v>
      </c>
      <c r="Q32" s="129"/>
      <c r="R32" s="130"/>
      <c r="S32" s="130"/>
      <c r="T32" s="130"/>
      <c r="U32" s="130"/>
      <c r="V32" s="130">
        <v>0</v>
      </c>
      <c r="W32" s="130">
        <v>15</v>
      </c>
      <c r="X32" s="132">
        <v>93</v>
      </c>
      <c r="Y32" s="133"/>
      <c r="Z32" s="129">
        <v>1574</v>
      </c>
      <c r="AA32" s="73">
        <f t="shared" si="3"/>
        <v>0.8193649141072358</v>
      </c>
      <c r="AB32" s="130">
        <v>15</v>
      </c>
      <c r="AC32" s="74">
        <f t="shared" si="1"/>
        <v>1</v>
      </c>
      <c r="AD32" s="130"/>
      <c r="AE32" s="130">
        <v>50</v>
      </c>
      <c r="AF32" s="134">
        <f t="shared" si="2"/>
        <v>2.6028110359187924</v>
      </c>
      <c r="AG32" s="130"/>
      <c r="AH32" s="132">
        <v>7250</v>
      </c>
      <c r="AI32" s="135"/>
      <c r="AJ32" s="130"/>
      <c r="AK32" s="136"/>
      <c r="AL32" s="130"/>
      <c r="AM32" s="137">
        <v>1</v>
      </c>
      <c r="AN32" s="76">
        <v>22</v>
      </c>
      <c r="AO32" s="130"/>
      <c r="AP32" s="130">
        <v>2</v>
      </c>
      <c r="AQ32" s="130"/>
      <c r="AR32" s="130">
        <v>20</v>
      </c>
      <c r="AS32" s="130"/>
      <c r="AT32" s="130">
        <v>10</v>
      </c>
      <c r="AU32" s="130">
        <v>8</v>
      </c>
      <c r="AV32" s="130">
        <v>2</v>
      </c>
      <c r="AW32" s="132"/>
      <c r="AX32" s="129">
        <v>7</v>
      </c>
      <c r="AY32" s="130"/>
      <c r="AZ32" s="132">
        <v>25</v>
      </c>
      <c r="BB32" s="139"/>
      <c r="BC32" s="139"/>
      <c r="BD32" s="139"/>
      <c r="BE32" s="139"/>
    </row>
    <row r="33" spans="1:57" s="256" customFormat="1" ht="19.5" customHeight="1">
      <c r="A33" s="72" t="s">
        <v>79</v>
      </c>
      <c r="B33" s="129">
        <v>163</v>
      </c>
      <c r="C33" s="130">
        <v>24</v>
      </c>
      <c r="D33" s="130"/>
      <c r="E33" s="130">
        <v>14</v>
      </c>
      <c r="F33" s="130"/>
      <c r="G33" s="130">
        <v>144</v>
      </c>
      <c r="H33" s="130"/>
      <c r="I33" s="130"/>
      <c r="J33" s="130"/>
      <c r="K33" s="130">
        <v>11</v>
      </c>
      <c r="L33" s="131">
        <v>1988</v>
      </c>
      <c r="M33" s="75">
        <v>2250</v>
      </c>
      <c r="N33" s="130">
        <v>200</v>
      </c>
      <c r="O33" s="130">
        <v>1512</v>
      </c>
      <c r="P33" s="132">
        <v>538</v>
      </c>
      <c r="Q33" s="129"/>
      <c r="R33" s="130"/>
      <c r="S33" s="130"/>
      <c r="T33" s="130"/>
      <c r="U33" s="130"/>
      <c r="V33" s="130">
        <v>0</v>
      </c>
      <c r="W33" s="130">
        <v>11</v>
      </c>
      <c r="X33" s="132">
        <v>35</v>
      </c>
      <c r="Y33" s="133"/>
      <c r="Z33" s="129">
        <v>2310</v>
      </c>
      <c r="AA33" s="73">
        <f t="shared" si="3"/>
        <v>1.1619718309859155</v>
      </c>
      <c r="AB33" s="130">
        <v>9</v>
      </c>
      <c r="AC33" s="74">
        <f t="shared" si="1"/>
        <v>0.8181818181818182</v>
      </c>
      <c r="AD33" s="130"/>
      <c r="AE33" s="130">
        <v>41</v>
      </c>
      <c r="AF33" s="134">
        <f t="shared" si="2"/>
        <v>2.062374245472837</v>
      </c>
      <c r="AG33" s="130"/>
      <c r="AH33" s="132">
        <v>11800</v>
      </c>
      <c r="AI33" s="135">
        <v>3</v>
      </c>
      <c r="AJ33" s="130">
        <v>2</v>
      </c>
      <c r="AK33" s="136">
        <v>1</v>
      </c>
      <c r="AL33" s="130"/>
      <c r="AM33" s="137">
        <v>1</v>
      </c>
      <c r="AN33" s="76">
        <v>45</v>
      </c>
      <c r="AO33" s="130"/>
      <c r="AP33" s="130"/>
      <c r="AQ33" s="130"/>
      <c r="AR33" s="130">
        <v>38</v>
      </c>
      <c r="AS33" s="130">
        <v>1</v>
      </c>
      <c r="AT33" s="130">
        <v>6</v>
      </c>
      <c r="AU33" s="130">
        <v>9</v>
      </c>
      <c r="AV33" s="130">
        <v>1</v>
      </c>
      <c r="AW33" s="132"/>
      <c r="AX33" s="129">
        <v>9</v>
      </c>
      <c r="AY33" s="130"/>
      <c r="AZ33" s="132">
        <v>12</v>
      </c>
      <c r="BB33" s="257"/>
      <c r="BC33" s="257"/>
      <c r="BD33" s="257"/>
      <c r="BE33" s="257"/>
    </row>
    <row r="34" spans="1:57" s="138" customFormat="1" ht="19.5" customHeight="1">
      <c r="A34" s="72" t="s">
        <v>65</v>
      </c>
      <c r="B34" s="161">
        <v>127</v>
      </c>
      <c r="C34" s="162">
        <v>31</v>
      </c>
      <c r="D34" s="162">
        <v>2</v>
      </c>
      <c r="E34" s="162">
        <v>16</v>
      </c>
      <c r="F34" s="162"/>
      <c r="G34" s="162">
        <v>58</v>
      </c>
      <c r="H34" s="162"/>
      <c r="I34" s="162"/>
      <c r="J34" s="162">
        <v>11</v>
      </c>
      <c r="K34" s="162">
        <v>13</v>
      </c>
      <c r="L34" s="184">
        <v>686</v>
      </c>
      <c r="M34" s="75">
        <v>743</v>
      </c>
      <c r="N34" s="185">
        <v>52</v>
      </c>
      <c r="O34" s="185">
        <v>689</v>
      </c>
      <c r="P34" s="186">
        <v>68</v>
      </c>
      <c r="Q34" s="161"/>
      <c r="R34" s="162"/>
      <c r="S34" s="162"/>
      <c r="T34" s="162"/>
      <c r="U34" s="162"/>
      <c r="V34" s="162">
        <v>0</v>
      </c>
      <c r="W34" s="162">
        <v>10</v>
      </c>
      <c r="X34" s="164">
        <v>49</v>
      </c>
      <c r="Y34" s="165"/>
      <c r="Z34" s="161">
        <v>1264</v>
      </c>
      <c r="AA34" s="73">
        <f t="shared" si="3"/>
        <v>1.8425655976676385</v>
      </c>
      <c r="AB34" s="162">
        <v>20</v>
      </c>
      <c r="AC34" s="74">
        <f t="shared" si="1"/>
        <v>2</v>
      </c>
      <c r="AD34" s="162"/>
      <c r="AE34" s="162">
        <v>40</v>
      </c>
      <c r="AF34" s="166">
        <f t="shared" si="2"/>
        <v>5.830903790087463</v>
      </c>
      <c r="AG34" s="162"/>
      <c r="AH34" s="164">
        <v>2950</v>
      </c>
      <c r="AI34" s="167">
        <v>18</v>
      </c>
      <c r="AJ34" s="162"/>
      <c r="AK34" s="168"/>
      <c r="AL34" s="162"/>
      <c r="AM34" s="169">
        <v>3</v>
      </c>
      <c r="AN34" s="76">
        <v>35</v>
      </c>
      <c r="AO34" s="162">
        <v>3</v>
      </c>
      <c r="AP34" s="162"/>
      <c r="AQ34" s="162"/>
      <c r="AR34" s="162">
        <v>29</v>
      </c>
      <c r="AS34" s="162">
        <v>2</v>
      </c>
      <c r="AT34" s="162">
        <v>1</v>
      </c>
      <c r="AU34" s="162">
        <v>10</v>
      </c>
      <c r="AV34" s="162">
        <v>3</v>
      </c>
      <c r="AW34" s="164"/>
      <c r="AX34" s="161">
        <v>5</v>
      </c>
      <c r="AY34" s="162">
        <v>1</v>
      </c>
      <c r="AZ34" s="164">
        <v>17</v>
      </c>
      <c r="BB34" s="139"/>
      <c r="BC34" s="139"/>
      <c r="BD34" s="139"/>
      <c r="BE34" s="139"/>
    </row>
    <row r="35" spans="1:57" s="138" customFormat="1" ht="19.5" customHeight="1">
      <c r="A35" s="72" t="s">
        <v>66</v>
      </c>
      <c r="B35" s="129">
        <v>137</v>
      </c>
      <c r="C35" s="130">
        <v>42</v>
      </c>
      <c r="D35" s="130"/>
      <c r="E35" s="130">
        <v>11</v>
      </c>
      <c r="F35" s="130"/>
      <c r="G35" s="130">
        <v>92</v>
      </c>
      <c r="H35" s="130"/>
      <c r="I35" s="130"/>
      <c r="J35" s="130"/>
      <c r="K35" s="130">
        <v>6</v>
      </c>
      <c r="L35" s="131">
        <v>1049</v>
      </c>
      <c r="M35" s="75">
        <v>1339</v>
      </c>
      <c r="N35" s="130">
        <v>49</v>
      </c>
      <c r="O35" s="130">
        <v>1040</v>
      </c>
      <c r="P35" s="132">
        <v>337</v>
      </c>
      <c r="Q35" s="129"/>
      <c r="R35" s="130"/>
      <c r="S35" s="130"/>
      <c r="T35" s="130"/>
      <c r="U35" s="130"/>
      <c r="V35" s="130">
        <v>0</v>
      </c>
      <c r="W35" s="130">
        <v>8</v>
      </c>
      <c r="X35" s="132">
        <v>46</v>
      </c>
      <c r="Y35" s="133"/>
      <c r="Z35" s="129">
        <v>1914</v>
      </c>
      <c r="AA35" s="73">
        <f t="shared" si="3"/>
        <v>1.8245948522402289</v>
      </c>
      <c r="AB35" s="130">
        <v>40</v>
      </c>
      <c r="AC35" s="74">
        <f t="shared" si="1"/>
        <v>5</v>
      </c>
      <c r="AD35" s="130"/>
      <c r="AE35" s="130">
        <v>44</v>
      </c>
      <c r="AF35" s="134">
        <f t="shared" si="2"/>
        <v>4.194470924690181</v>
      </c>
      <c r="AG35" s="130"/>
      <c r="AH35" s="132"/>
      <c r="AI35" s="135">
        <v>3</v>
      </c>
      <c r="AJ35" s="130"/>
      <c r="AK35" s="136"/>
      <c r="AL35" s="130"/>
      <c r="AM35" s="137">
        <v>4</v>
      </c>
      <c r="AN35" s="76">
        <v>27</v>
      </c>
      <c r="AO35" s="130"/>
      <c r="AP35" s="130"/>
      <c r="AQ35" s="130"/>
      <c r="AR35" s="130">
        <v>20</v>
      </c>
      <c r="AS35" s="130">
        <v>1</v>
      </c>
      <c r="AT35" s="130">
        <v>5</v>
      </c>
      <c r="AU35" s="130"/>
      <c r="AV35" s="130"/>
      <c r="AW35" s="132"/>
      <c r="AX35" s="129">
        <v>3</v>
      </c>
      <c r="AY35" s="130"/>
      <c r="AZ35" s="132">
        <v>14</v>
      </c>
      <c r="BB35" s="139"/>
      <c r="BC35" s="139"/>
      <c r="BD35" s="139"/>
      <c r="BE35" s="139"/>
    </row>
    <row r="36" spans="1:57" s="138" customFormat="1" ht="19.5" customHeight="1">
      <c r="A36" s="72" t="s">
        <v>67</v>
      </c>
      <c r="B36" s="129">
        <v>148</v>
      </c>
      <c r="C36" s="130">
        <v>38</v>
      </c>
      <c r="D36" s="130">
        <v>2</v>
      </c>
      <c r="E36" s="130">
        <v>17</v>
      </c>
      <c r="F36" s="130"/>
      <c r="G36" s="130">
        <v>96</v>
      </c>
      <c r="H36" s="130"/>
      <c r="I36" s="130"/>
      <c r="J36" s="130"/>
      <c r="K36" s="130">
        <v>6</v>
      </c>
      <c r="L36" s="131">
        <v>734</v>
      </c>
      <c r="M36" s="75">
        <v>824</v>
      </c>
      <c r="N36" s="130">
        <v>45</v>
      </c>
      <c r="O36" s="130">
        <v>650</v>
      </c>
      <c r="P36" s="132">
        <v>129</v>
      </c>
      <c r="Q36" s="129"/>
      <c r="R36" s="130"/>
      <c r="S36" s="130"/>
      <c r="T36" s="130"/>
      <c r="U36" s="130"/>
      <c r="V36" s="130">
        <v>0</v>
      </c>
      <c r="W36" s="130">
        <v>7</v>
      </c>
      <c r="X36" s="132">
        <v>27</v>
      </c>
      <c r="Y36" s="133"/>
      <c r="Z36" s="129">
        <v>1072</v>
      </c>
      <c r="AA36" s="73">
        <f t="shared" si="3"/>
        <v>1.4604904632152589</v>
      </c>
      <c r="AB36" s="130">
        <v>35</v>
      </c>
      <c r="AC36" s="74">
        <f t="shared" si="1"/>
        <v>5</v>
      </c>
      <c r="AD36" s="130"/>
      <c r="AE36" s="130">
        <v>79</v>
      </c>
      <c r="AF36" s="134">
        <f>AC39</f>
        <v>2.2857142857142856</v>
      </c>
      <c r="AG36" s="130"/>
      <c r="AH36" s="132">
        <v>10000</v>
      </c>
      <c r="AI36" s="135"/>
      <c r="AJ36" s="130"/>
      <c r="AK36" s="136"/>
      <c r="AL36" s="130"/>
      <c r="AM36" s="137">
        <v>1</v>
      </c>
      <c r="AN36" s="76">
        <v>36</v>
      </c>
      <c r="AO36" s="130"/>
      <c r="AP36" s="130"/>
      <c r="AQ36" s="130"/>
      <c r="AR36" s="130">
        <v>31</v>
      </c>
      <c r="AS36" s="130">
        <v>1</v>
      </c>
      <c r="AT36" s="130">
        <v>7</v>
      </c>
      <c r="AU36" s="130">
        <v>11</v>
      </c>
      <c r="AV36" s="130"/>
      <c r="AW36" s="132"/>
      <c r="AX36" s="129">
        <v>11</v>
      </c>
      <c r="AY36" s="130">
        <v>2</v>
      </c>
      <c r="AZ36" s="132"/>
      <c r="BB36" s="139"/>
      <c r="BC36" s="139"/>
      <c r="BD36" s="139"/>
      <c r="BE36" s="139"/>
    </row>
    <row r="37" spans="1:57" s="258" customFormat="1" ht="19.5" customHeight="1">
      <c r="A37" s="72" t="s">
        <v>68</v>
      </c>
      <c r="B37" s="129">
        <v>224</v>
      </c>
      <c r="C37" s="130">
        <v>19</v>
      </c>
      <c r="D37" s="130">
        <v>5</v>
      </c>
      <c r="E37" s="130">
        <v>14</v>
      </c>
      <c r="F37" s="130"/>
      <c r="G37" s="130">
        <v>176</v>
      </c>
      <c r="H37" s="130"/>
      <c r="I37" s="130"/>
      <c r="J37" s="130">
        <v>3</v>
      </c>
      <c r="K37" s="130">
        <v>8</v>
      </c>
      <c r="L37" s="131">
        <v>1254</v>
      </c>
      <c r="M37" s="75">
        <v>1343</v>
      </c>
      <c r="N37" s="130">
        <v>125</v>
      </c>
      <c r="O37" s="130">
        <v>1218</v>
      </c>
      <c r="P37" s="132">
        <v>413</v>
      </c>
      <c r="Q37" s="129"/>
      <c r="R37" s="130"/>
      <c r="S37" s="130"/>
      <c r="T37" s="130"/>
      <c r="U37" s="130"/>
      <c r="V37" s="130">
        <v>0</v>
      </c>
      <c r="W37" s="130">
        <v>5</v>
      </c>
      <c r="X37" s="132">
        <v>97</v>
      </c>
      <c r="Y37" s="133"/>
      <c r="Z37" s="129">
        <v>2302</v>
      </c>
      <c r="AA37" s="73">
        <f t="shared" si="3"/>
        <v>1.835725677830941</v>
      </c>
      <c r="AB37" s="130">
        <v>25</v>
      </c>
      <c r="AC37" s="74">
        <f t="shared" si="1"/>
        <v>5</v>
      </c>
      <c r="AD37" s="130"/>
      <c r="AE37" s="130">
        <v>92</v>
      </c>
      <c r="AF37" s="134">
        <f t="shared" si="2"/>
        <v>7.336523125996811</v>
      </c>
      <c r="AG37" s="130"/>
      <c r="AH37" s="132">
        <v>15100</v>
      </c>
      <c r="AI37" s="135">
        <v>7</v>
      </c>
      <c r="AJ37" s="130">
        <v>1</v>
      </c>
      <c r="AK37" s="136"/>
      <c r="AL37" s="130"/>
      <c r="AM37" s="137">
        <v>1</v>
      </c>
      <c r="AN37" s="76">
        <v>67</v>
      </c>
      <c r="AO37" s="130">
        <v>6</v>
      </c>
      <c r="AP37" s="130"/>
      <c r="AQ37" s="130"/>
      <c r="AR37" s="130">
        <v>53</v>
      </c>
      <c r="AS37" s="130">
        <v>8</v>
      </c>
      <c r="AT37" s="130">
        <v>4</v>
      </c>
      <c r="AU37" s="130">
        <v>103</v>
      </c>
      <c r="AV37" s="130">
        <v>4</v>
      </c>
      <c r="AW37" s="132"/>
      <c r="AX37" s="129">
        <v>10</v>
      </c>
      <c r="AY37" s="130"/>
      <c r="AZ37" s="132">
        <v>19</v>
      </c>
      <c r="BB37" s="259"/>
      <c r="BC37" s="259"/>
      <c r="BD37" s="259"/>
      <c r="BE37" s="259"/>
    </row>
    <row r="38" spans="1:57" s="138" customFormat="1" ht="19.5" customHeight="1">
      <c r="A38" s="72" t="s">
        <v>69</v>
      </c>
      <c r="B38" s="129">
        <v>104</v>
      </c>
      <c r="C38" s="130">
        <v>9</v>
      </c>
      <c r="D38" s="130">
        <v>10</v>
      </c>
      <c r="E38" s="130">
        <v>9</v>
      </c>
      <c r="F38" s="130"/>
      <c r="G38" s="130">
        <v>77</v>
      </c>
      <c r="H38" s="130"/>
      <c r="I38" s="130"/>
      <c r="J38" s="130">
        <v>2</v>
      </c>
      <c r="K38" s="130">
        <v>4</v>
      </c>
      <c r="L38" s="131">
        <v>481</v>
      </c>
      <c r="M38" s="75">
        <v>628</v>
      </c>
      <c r="N38" s="130">
        <v>40</v>
      </c>
      <c r="O38" s="130">
        <v>503</v>
      </c>
      <c r="P38" s="132">
        <v>85</v>
      </c>
      <c r="Q38" s="129"/>
      <c r="R38" s="130"/>
      <c r="S38" s="130"/>
      <c r="T38" s="130"/>
      <c r="U38" s="130"/>
      <c r="V38" s="130">
        <v>0</v>
      </c>
      <c r="W38" s="130">
        <v>10</v>
      </c>
      <c r="X38" s="132">
        <v>40</v>
      </c>
      <c r="Y38" s="133"/>
      <c r="Z38" s="129">
        <v>788</v>
      </c>
      <c r="AA38" s="73">
        <f t="shared" si="3"/>
        <v>1.6382536382536383</v>
      </c>
      <c r="AB38" s="130">
        <v>10</v>
      </c>
      <c r="AC38" s="74">
        <f t="shared" si="1"/>
        <v>1</v>
      </c>
      <c r="AD38" s="130"/>
      <c r="AE38" s="130">
        <v>43</v>
      </c>
      <c r="AF38" s="134">
        <f t="shared" si="2"/>
        <v>8.93970893970894</v>
      </c>
      <c r="AG38" s="130"/>
      <c r="AH38" s="132">
        <v>4400</v>
      </c>
      <c r="AI38" s="135"/>
      <c r="AJ38" s="130"/>
      <c r="AK38" s="136"/>
      <c r="AL38" s="130"/>
      <c r="AM38" s="137">
        <v>1</v>
      </c>
      <c r="AN38" s="76">
        <v>26</v>
      </c>
      <c r="AO38" s="130">
        <v>2</v>
      </c>
      <c r="AP38" s="130">
        <v>1</v>
      </c>
      <c r="AQ38" s="130"/>
      <c r="AR38" s="130">
        <v>16</v>
      </c>
      <c r="AS38" s="130">
        <v>1</v>
      </c>
      <c r="AT38" s="130">
        <v>1</v>
      </c>
      <c r="AU38" s="130">
        <v>9</v>
      </c>
      <c r="AV38" s="130"/>
      <c r="AW38" s="132"/>
      <c r="AX38" s="129">
        <v>6</v>
      </c>
      <c r="AY38" s="130"/>
      <c r="AZ38" s="132">
        <v>13</v>
      </c>
      <c r="BB38" s="139"/>
      <c r="BC38" s="139"/>
      <c r="BD38" s="139"/>
      <c r="BE38" s="139"/>
    </row>
    <row r="39" spans="1:57" s="138" customFormat="1" ht="19.5" customHeight="1">
      <c r="A39" s="72" t="s">
        <v>34</v>
      </c>
      <c r="B39" s="129">
        <v>82</v>
      </c>
      <c r="C39" s="130">
        <v>12</v>
      </c>
      <c r="D39" s="130">
        <v>1</v>
      </c>
      <c r="E39" s="130">
        <v>10</v>
      </c>
      <c r="F39" s="130"/>
      <c r="G39" s="130">
        <v>56</v>
      </c>
      <c r="H39" s="130"/>
      <c r="I39" s="130">
        <v>1</v>
      </c>
      <c r="J39" s="130">
        <v>4</v>
      </c>
      <c r="K39" s="130">
        <v>7</v>
      </c>
      <c r="L39" s="131">
        <v>678</v>
      </c>
      <c r="M39" s="75">
        <v>793</v>
      </c>
      <c r="N39" s="130">
        <v>48</v>
      </c>
      <c r="O39" s="130">
        <v>745</v>
      </c>
      <c r="P39" s="132">
        <v>69</v>
      </c>
      <c r="Q39" s="129"/>
      <c r="R39" s="130"/>
      <c r="S39" s="130"/>
      <c r="T39" s="130"/>
      <c r="U39" s="130"/>
      <c r="V39" s="130">
        <v>0</v>
      </c>
      <c r="W39" s="130">
        <v>7</v>
      </c>
      <c r="X39" s="132">
        <v>25</v>
      </c>
      <c r="Y39" s="133"/>
      <c r="Z39" s="129">
        <v>1152</v>
      </c>
      <c r="AA39" s="73">
        <f t="shared" si="3"/>
        <v>1.6991150442477876</v>
      </c>
      <c r="AB39" s="130">
        <v>16</v>
      </c>
      <c r="AC39" s="74">
        <f t="shared" si="1"/>
        <v>2.2857142857142856</v>
      </c>
      <c r="AD39" s="130"/>
      <c r="AE39" s="130">
        <v>37</v>
      </c>
      <c r="AF39" s="134">
        <f>AE39/L39*100</f>
        <v>5.457227138643068</v>
      </c>
      <c r="AG39" s="130"/>
      <c r="AH39" s="132">
        <v>3600</v>
      </c>
      <c r="AI39" s="135">
        <v>6</v>
      </c>
      <c r="AJ39" s="130"/>
      <c r="AK39" s="136"/>
      <c r="AL39" s="130"/>
      <c r="AM39" s="137">
        <v>1</v>
      </c>
      <c r="AN39" s="76">
        <v>45</v>
      </c>
      <c r="AO39" s="130">
        <v>4</v>
      </c>
      <c r="AP39" s="130"/>
      <c r="AQ39" s="130"/>
      <c r="AR39" s="130">
        <v>36</v>
      </c>
      <c r="AS39" s="130">
        <v>2</v>
      </c>
      <c r="AT39" s="130">
        <v>4</v>
      </c>
      <c r="AU39" s="130">
        <v>91</v>
      </c>
      <c r="AV39" s="130"/>
      <c r="AW39" s="132"/>
      <c r="AX39" s="129">
        <v>2</v>
      </c>
      <c r="AY39" s="130"/>
      <c r="AZ39" s="132">
        <v>171</v>
      </c>
      <c r="BB39" s="139"/>
      <c r="BC39" s="139"/>
      <c r="BD39" s="139"/>
      <c r="BE39" s="139"/>
    </row>
    <row r="40" spans="1:57" s="258" customFormat="1" ht="19.5" customHeight="1">
      <c r="A40" s="72" t="s">
        <v>46</v>
      </c>
      <c r="B40" s="129">
        <v>119</v>
      </c>
      <c r="C40" s="130">
        <v>33</v>
      </c>
      <c r="D40" s="130">
        <v>1</v>
      </c>
      <c r="E40" s="130">
        <v>30</v>
      </c>
      <c r="F40" s="130"/>
      <c r="G40" s="130">
        <v>35</v>
      </c>
      <c r="H40" s="130"/>
      <c r="I40" s="130"/>
      <c r="J40" s="130">
        <v>4</v>
      </c>
      <c r="K40" s="130">
        <v>4</v>
      </c>
      <c r="L40" s="131">
        <v>702</v>
      </c>
      <c r="M40" s="75">
        <v>929</v>
      </c>
      <c r="N40" s="130">
        <v>67</v>
      </c>
      <c r="O40" s="130">
        <v>748</v>
      </c>
      <c r="P40" s="132">
        <v>114</v>
      </c>
      <c r="Q40" s="129"/>
      <c r="R40" s="130"/>
      <c r="S40" s="130"/>
      <c r="T40" s="130"/>
      <c r="U40" s="130"/>
      <c r="V40" s="130">
        <v>0</v>
      </c>
      <c r="W40" s="130">
        <v>9</v>
      </c>
      <c r="X40" s="132">
        <v>28</v>
      </c>
      <c r="Y40" s="133"/>
      <c r="Z40" s="129">
        <v>674</v>
      </c>
      <c r="AA40" s="73">
        <f t="shared" si="3"/>
        <v>0.9601139601139601</v>
      </c>
      <c r="AB40" s="130">
        <v>26</v>
      </c>
      <c r="AC40" s="74">
        <f t="shared" si="1"/>
        <v>2.888888888888889</v>
      </c>
      <c r="AD40" s="130"/>
      <c r="AE40" s="130">
        <v>52</v>
      </c>
      <c r="AF40" s="134">
        <f t="shared" si="2"/>
        <v>7.4074074074074066</v>
      </c>
      <c r="AG40" s="130"/>
      <c r="AH40" s="132">
        <v>17200</v>
      </c>
      <c r="AI40" s="135">
        <v>1</v>
      </c>
      <c r="AJ40" s="130"/>
      <c r="AK40" s="136"/>
      <c r="AL40" s="130"/>
      <c r="AM40" s="137">
        <v>1</v>
      </c>
      <c r="AN40" s="76">
        <v>48</v>
      </c>
      <c r="AO40" s="130"/>
      <c r="AP40" s="130"/>
      <c r="AQ40" s="130"/>
      <c r="AR40" s="130">
        <v>41</v>
      </c>
      <c r="AS40" s="130">
        <v>2</v>
      </c>
      <c r="AT40" s="130">
        <v>2</v>
      </c>
      <c r="AU40" s="130">
        <v>4</v>
      </c>
      <c r="AV40" s="130">
        <v>1</v>
      </c>
      <c r="AW40" s="132"/>
      <c r="AX40" s="129">
        <v>2</v>
      </c>
      <c r="AY40" s="130"/>
      <c r="AZ40" s="132">
        <v>21</v>
      </c>
      <c r="BB40" s="259"/>
      <c r="BC40" s="259"/>
      <c r="BD40" s="259"/>
      <c r="BE40" s="259"/>
    </row>
    <row r="41" spans="1:57" s="138" customFormat="1" ht="19.5" customHeight="1">
      <c r="A41" s="72" t="s">
        <v>70</v>
      </c>
      <c r="B41" s="129">
        <v>53</v>
      </c>
      <c r="C41" s="130">
        <v>9</v>
      </c>
      <c r="D41" s="130"/>
      <c r="E41" s="130">
        <v>12</v>
      </c>
      <c r="F41" s="130"/>
      <c r="G41" s="130">
        <v>35</v>
      </c>
      <c r="H41" s="130"/>
      <c r="I41" s="130">
        <v>1</v>
      </c>
      <c r="J41" s="130">
        <v>3</v>
      </c>
      <c r="K41" s="130">
        <v>2</v>
      </c>
      <c r="L41" s="131">
        <v>481</v>
      </c>
      <c r="M41" s="75">
        <v>596</v>
      </c>
      <c r="N41" s="130">
        <v>21</v>
      </c>
      <c r="O41" s="130">
        <v>497</v>
      </c>
      <c r="P41" s="132">
        <v>78</v>
      </c>
      <c r="Q41" s="129"/>
      <c r="R41" s="130"/>
      <c r="S41" s="130"/>
      <c r="T41" s="130"/>
      <c r="U41" s="130"/>
      <c r="V41" s="130">
        <v>0</v>
      </c>
      <c r="W41" s="130">
        <v>6</v>
      </c>
      <c r="X41" s="132">
        <v>52</v>
      </c>
      <c r="Y41" s="133"/>
      <c r="Z41" s="129">
        <v>860</v>
      </c>
      <c r="AA41" s="73">
        <f t="shared" si="3"/>
        <v>1.787941787941788</v>
      </c>
      <c r="AB41" s="130">
        <v>34</v>
      </c>
      <c r="AC41" s="74">
        <f t="shared" si="1"/>
        <v>5.666666666666667</v>
      </c>
      <c r="AD41" s="130">
        <v>2</v>
      </c>
      <c r="AE41" s="130">
        <v>52</v>
      </c>
      <c r="AF41" s="134">
        <f t="shared" si="2"/>
        <v>10.81081081081081</v>
      </c>
      <c r="AG41" s="130">
        <v>1</v>
      </c>
      <c r="AH41" s="132">
        <v>14800</v>
      </c>
      <c r="AI41" s="135">
        <v>1</v>
      </c>
      <c r="AJ41" s="130">
        <v>1</v>
      </c>
      <c r="AK41" s="136"/>
      <c r="AL41" s="130"/>
      <c r="AM41" s="137">
        <v>3</v>
      </c>
      <c r="AN41" s="76">
        <v>47</v>
      </c>
      <c r="AO41" s="130">
        <v>2</v>
      </c>
      <c r="AP41" s="130"/>
      <c r="AQ41" s="130"/>
      <c r="AR41" s="130">
        <v>36</v>
      </c>
      <c r="AS41" s="130">
        <v>9</v>
      </c>
      <c r="AT41" s="130">
        <v>2</v>
      </c>
      <c r="AU41" s="130">
        <v>64</v>
      </c>
      <c r="AV41" s="130"/>
      <c r="AW41" s="132"/>
      <c r="AX41" s="129">
        <v>4</v>
      </c>
      <c r="AY41" s="130"/>
      <c r="AZ41" s="132">
        <v>9</v>
      </c>
      <c r="BB41" s="139"/>
      <c r="BC41" s="139"/>
      <c r="BD41" s="139"/>
      <c r="BE41" s="139"/>
    </row>
    <row r="42" spans="1:57" s="138" customFormat="1" ht="19.5" customHeight="1">
      <c r="A42" s="72" t="s">
        <v>71</v>
      </c>
      <c r="B42" s="161">
        <v>178</v>
      </c>
      <c r="C42" s="162">
        <v>10</v>
      </c>
      <c r="D42" s="162"/>
      <c r="E42" s="162">
        <v>8</v>
      </c>
      <c r="F42" s="162"/>
      <c r="G42" s="162">
        <v>121</v>
      </c>
      <c r="H42" s="162"/>
      <c r="I42" s="162"/>
      <c r="J42" s="162">
        <v>2</v>
      </c>
      <c r="K42" s="162">
        <v>5</v>
      </c>
      <c r="L42" s="163">
        <v>1032</v>
      </c>
      <c r="M42" s="75">
        <v>1187</v>
      </c>
      <c r="N42" s="162">
        <v>88</v>
      </c>
      <c r="O42" s="162">
        <v>868</v>
      </c>
      <c r="P42" s="164">
        <v>230</v>
      </c>
      <c r="Q42" s="161"/>
      <c r="R42" s="162"/>
      <c r="S42" s="162"/>
      <c r="T42" s="162"/>
      <c r="U42" s="162"/>
      <c r="V42" s="162">
        <v>0</v>
      </c>
      <c r="W42" s="162">
        <v>12</v>
      </c>
      <c r="X42" s="164">
        <v>53</v>
      </c>
      <c r="Y42" s="165"/>
      <c r="Z42" s="161">
        <v>1180</v>
      </c>
      <c r="AA42" s="73">
        <f t="shared" si="3"/>
        <v>1.1434108527131783</v>
      </c>
      <c r="AB42" s="162">
        <v>38</v>
      </c>
      <c r="AC42" s="74">
        <f t="shared" si="1"/>
        <v>3.1666666666666665</v>
      </c>
      <c r="AD42" s="162">
        <v>1</v>
      </c>
      <c r="AE42" s="162">
        <v>47</v>
      </c>
      <c r="AF42" s="166">
        <f t="shared" si="2"/>
        <v>4.554263565891473</v>
      </c>
      <c r="AG42" s="162"/>
      <c r="AH42" s="164">
        <v>7400</v>
      </c>
      <c r="AI42" s="167">
        <v>1</v>
      </c>
      <c r="AJ42" s="162"/>
      <c r="AK42" s="168"/>
      <c r="AL42" s="162"/>
      <c r="AM42" s="169">
        <v>3</v>
      </c>
      <c r="AN42" s="76">
        <v>61</v>
      </c>
      <c r="AO42" s="162">
        <v>2</v>
      </c>
      <c r="AP42" s="162">
        <v>1</v>
      </c>
      <c r="AQ42" s="162"/>
      <c r="AR42" s="162">
        <v>52</v>
      </c>
      <c r="AS42" s="162">
        <v>6</v>
      </c>
      <c r="AT42" s="162">
        <v>12</v>
      </c>
      <c r="AU42" s="162">
        <v>4</v>
      </c>
      <c r="AV42" s="162"/>
      <c r="AW42" s="164"/>
      <c r="AX42" s="161">
        <v>7</v>
      </c>
      <c r="AY42" s="162">
        <v>0</v>
      </c>
      <c r="AZ42" s="164">
        <v>57</v>
      </c>
      <c r="BB42" s="139"/>
      <c r="BC42" s="139"/>
      <c r="BD42" s="139"/>
      <c r="BE42" s="139"/>
    </row>
    <row r="43" spans="1:57" s="138" customFormat="1" ht="19.5" customHeight="1">
      <c r="A43" s="72" t="s">
        <v>72</v>
      </c>
      <c r="B43" s="129">
        <v>193</v>
      </c>
      <c r="C43" s="130">
        <v>13</v>
      </c>
      <c r="D43" s="130"/>
      <c r="E43" s="130">
        <v>13</v>
      </c>
      <c r="F43" s="130"/>
      <c r="G43" s="130">
        <v>86</v>
      </c>
      <c r="H43" s="130"/>
      <c r="I43" s="130"/>
      <c r="J43" s="130"/>
      <c r="K43" s="130">
        <v>14</v>
      </c>
      <c r="L43" s="131">
        <v>972</v>
      </c>
      <c r="M43" s="75">
        <v>1092</v>
      </c>
      <c r="N43" s="130">
        <v>47</v>
      </c>
      <c r="O43" s="130">
        <v>1045</v>
      </c>
      <c r="P43" s="132">
        <v>169</v>
      </c>
      <c r="Q43" s="129"/>
      <c r="R43" s="130"/>
      <c r="S43" s="130"/>
      <c r="T43" s="130"/>
      <c r="U43" s="130"/>
      <c r="V43" s="130">
        <v>0</v>
      </c>
      <c r="W43" s="130">
        <v>14</v>
      </c>
      <c r="X43" s="132">
        <v>76</v>
      </c>
      <c r="Y43" s="133"/>
      <c r="Z43" s="129">
        <v>900</v>
      </c>
      <c r="AA43" s="73">
        <f t="shared" si="3"/>
        <v>0.9259259259259259</v>
      </c>
      <c r="AB43" s="130">
        <v>29</v>
      </c>
      <c r="AC43" s="74">
        <f t="shared" si="1"/>
        <v>2.0714285714285716</v>
      </c>
      <c r="AD43" s="130"/>
      <c r="AE43" s="130">
        <v>43</v>
      </c>
      <c r="AF43" s="134">
        <f t="shared" si="2"/>
        <v>4.423868312757202</v>
      </c>
      <c r="AG43" s="130"/>
      <c r="AH43" s="132">
        <v>6600</v>
      </c>
      <c r="AI43" s="135">
        <v>7</v>
      </c>
      <c r="AJ43" s="130"/>
      <c r="AK43" s="136"/>
      <c r="AL43" s="130"/>
      <c r="AM43" s="137">
        <v>1</v>
      </c>
      <c r="AN43" s="76">
        <v>47</v>
      </c>
      <c r="AO43" s="130"/>
      <c r="AP43" s="130">
        <v>2</v>
      </c>
      <c r="AQ43" s="130"/>
      <c r="AR43" s="130">
        <v>14</v>
      </c>
      <c r="AS43" s="130"/>
      <c r="AT43" s="130">
        <v>11</v>
      </c>
      <c r="AU43" s="130">
        <v>35</v>
      </c>
      <c r="AV43" s="130">
        <v>7</v>
      </c>
      <c r="AW43" s="132"/>
      <c r="AX43" s="129">
        <v>3</v>
      </c>
      <c r="AY43" s="130">
        <v>8</v>
      </c>
      <c r="AZ43" s="132"/>
      <c r="BB43" s="139"/>
      <c r="BC43" s="139"/>
      <c r="BD43" s="139"/>
      <c r="BE43" s="139"/>
    </row>
    <row r="44" spans="1:57" s="140" customFormat="1" ht="19.5" customHeight="1">
      <c r="A44" s="72" t="s">
        <v>73</v>
      </c>
      <c r="B44" s="129">
        <v>199</v>
      </c>
      <c r="C44" s="130">
        <v>26</v>
      </c>
      <c r="D44" s="130">
        <v>2</v>
      </c>
      <c r="E44" s="130">
        <v>9</v>
      </c>
      <c r="F44" s="130"/>
      <c r="G44" s="130">
        <v>90</v>
      </c>
      <c r="H44" s="130"/>
      <c r="I44" s="130"/>
      <c r="J44" s="130">
        <v>4</v>
      </c>
      <c r="K44" s="130">
        <v>10</v>
      </c>
      <c r="L44" s="131">
        <v>1118</v>
      </c>
      <c r="M44" s="75">
        <v>1214</v>
      </c>
      <c r="N44" s="130">
        <v>175</v>
      </c>
      <c r="O44" s="130">
        <v>1039</v>
      </c>
      <c r="P44" s="132">
        <v>345</v>
      </c>
      <c r="Q44" s="129"/>
      <c r="R44" s="130"/>
      <c r="S44" s="130"/>
      <c r="T44" s="130"/>
      <c r="U44" s="130"/>
      <c r="V44" s="130">
        <v>0</v>
      </c>
      <c r="W44" s="130">
        <v>8</v>
      </c>
      <c r="X44" s="132">
        <v>99</v>
      </c>
      <c r="Y44" s="133"/>
      <c r="Z44" s="129">
        <v>1761</v>
      </c>
      <c r="AA44" s="73">
        <f t="shared" si="3"/>
        <v>1.575134168157424</v>
      </c>
      <c r="AB44" s="130">
        <v>41</v>
      </c>
      <c r="AC44" s="74">
        <f>AB44/W44</f>
        <v>5.125</v>
      </c>
      <c r="AD44" s="130"/>
      <c r="AE44" s="130">
        <v>36</v>
      </c>
      <c r="AF44" s="134">
        <f>AE44/L44*100</f>
        <v>3.2200357781753133</v>
      </c>
      <c r="AG44" s="130"/>
      <c r="AH44" s="132">
        <v>3600</v>
      </c>
      <c r="AI44" s="135"/>
      <c r="AJ44" s="130"/>
      <c r="AK44" s="136">
        <v>1</v>
      </c>
      <c r="AL44" s="130"/>
      <c r="AM44" s="137"/>
      <c r="AN44" s="76">
        <v>41</v>
      </c>
      <c r="AO44" s="130">
        <v>2</v>
      </c>
      <c r="AP44" s="130">
        <v>1</v>
      </c>
      <c r="AQ44" s="130"/>
      <c r="AR44" s="130">
        <v>34</v>
      </c>
      <c r="AS44" s="130">
        <v>4</v>
      </c>
      <c r="AT44" s="130">
        <v>1</v>
      </c>
      <c r="AU44" s="130">
        <v>25</v>
      </c>
      <c r="AV44" s="130"/>
      <c r="AW44" s="132"/>
      <c r="AX44" s="129">
        <v>7</v>
      </c>
      <c r="AY44" s="130"/>
      <c r="AZ44" s="132">
        <v>13</v>
      </c>
      <c r="BA44" s="138"/>
      <c r="BB44" s="139"/>
      <c r="BC44" s="139"/>
      <c r="BD44" s="141"/>
      <c r="BE44" s="141"/>
    </row>
    <row r="45" spans="1:57" s="142" customFormat="1" ht="19.5" customHeight="1">
      <c r="A45" s="72" t="s">
        <v>74</v>
      </c>
      <c r="B45" s="161">
        <v>116</v>
      </c>
      <c r="C45" s="162">
        <v>28</v>
      </c>
      <c r="D45" s="162"/>
      <c r="E45" s="162">
        <v>14</v>
      </c>
      <c r="F45" s="162"/>
      <c r="G45" s="162">
        <v>95</v>
      </c>
      <c r="H45" s="162"/>
      <c r="I45" s="162">
        <v>2</v>
      </c>
      <c r="J45" s="162"/>
      <c r="K45" s="162">
        <v>14</v>
      </c>
      <c r="L45" s="163">
        <v>643</v>
      </c>
      <c r="M45" s="75">
        <v>793</v>
      </c>
      <c r="N45" s="162">
        <v>35</v>
      </c>
      <c r="O45" s="162">
        <v>674</v>
      </c>
      <c r="P45" s="164">
        <v>84</v>
      </c>
      <c r="Q45" s="161"/>
      <c r="R45" s="162"/>
      <c r="S45" s="162"/>
      <c r="T45" s="162"/>
      <c r="U45" s="162"/>
      <c r="V45" s="162">
        <v>0</v>
      </c>
      <c r="W45" s="162">
        <v>8</v>
      </c>
      <c r="X45" s="164">
        <v>43</v>
      </c>
      <c r="Y45" s="165"/>
      <c r="Z45" s="161">
        <v>1010</v>
      </c>
      <c r="AA45" s="73">
        <f t="shared" si="3"/>
        <v>1.5707620528771384</v>
      </c>
      <c r="AB45" s="162">
        <v>8</v>
      </c>
      <c r="AC45" s="74">
        <f t="shared" si="1"/>
        <v>1</v>
      </c>
      <c r="AD45" s="162"/>
      <c r="AE45" s="162">
        <v>62</v>
      </c>
      <c r="AF45" s="166">
        <f t="shared" si="2"/>
        <v>9.642301710730948</v>
      </c>
      <c r="AG45" s="162"/>
      <c r="AH45" s="164">
        <v>6400</v>
      </c>
      <c r="AI45" s="167">
        <v>5</v>
      </c>
      <c r="AJ45" s="162">
        <v>1</v>
      </c>
      <c r="AK45" s="168"/>
      <c r="AL45" s="162"/>
      <c r="AM45" s="169">
        <v>1</v>
      </c>
      <c r="AN45" s="76">
        <v>15</v>
      </c>
      <c r="AO45" s="162"/>
      <c r="AP45" s="162">
        <v>1</v>
      </c>
      <c r="AQ45" s="162"/>
      <c r="AR45" s="162">
        <v>13</v>
      </c>
      <c r="AS45" s="162">
        <v>1</v>
      </c>
      <c r="AT45" s="162"/>
      <c r="AU45" s="162">
        <v>72</v>
      </c>
      <c r="AV45" s="162">
        <v>1</v>
      </c>
      <c r="AW45" s="164"/>
      <c r="AX45" s="161">
        <v>6</v>
      </c>
      <c r="AY45" s="162">
        <v>7</v>
      </c>
      <c r="AZ45" s="164">
        <v>16</v>
      </c>
      <c r="BB45" s="143"/>
      <c r="BC45" s="143"/>
      <c r="BD45" s="143"/>
      <c r="BE45" s="143"/>
    </row>
    <row r="46" spans="1:57" s="138" customFormat="1" ht="19.5" customHeight="1">
      <c r="A46" s="72" t="s">
        <v>45</v>
      </c>
      <c r="B46" s="129">
        <v>123</v>
      </c>
      <c r="C46" s="130">
        <v>36</v>
      </c>
      <c r="D46" s="130"/>
      <c r="E46" s="130">
        <v>22</v>
      </c>
      <c r="F46" s="130"/>
      <c r="G46" s="130">
        <v>50</v>
      </c>
      <c r="H46" s="130"/>
      <c r="I46" s="130"/>
      <c r="J46" s="130">
        <v>1</v>
      </c>
      <c r="K46" s="130">
        <v>6</v>
      </c>
      <c r="L46" s="131">
        <v>809</v>
      </c>
      <c r="M46" s="75">
        <v>962</v>
      </c>
      <c r="N46" s="130">
        <v>38</v>
      </c>
      <c r="O46" s="130">
        <v>717</v>
      </c>
      <c r="P46" s="132">
        <v>207</v>
      </c>
      <c r="Q46" s="129"/>
      <c r="R46" s="130"/>
      <c r="S46" s="130"/>
      <c r="T46" s="130"/>
      <c r="U46" s="130"/>
      <c r="V46" s="130">
        <v>0</v>
      </c>
      <c r="W46" s="130">
        <v>7</v>
      </c>
      <c r="X46" s="132">
        <v>44</v>
      </c>
      <c r="Y46" s="133"/>
      <c r="Z46" s="129">
        <v>931</v>
      </c>
      <c r="AA46" s="73">
        <f t="shared" si="3"/>
        <v>1.1508034610630409</v>
      </c>
      <c r="AB46" s="130">
        <v>36</v>
      </c>
      <c r="AC46" s="74">
        <f t="shared" si="1"/>
        <v>5.142857142857143</v>
      </c>
      <c r="AD46" s="130"/>
      <c r="AE46" s="130">
        <v>37</v>
      </c>
      <c r="AF46" s="134">
        <f t="shared" si="2"/>
        <v>4.573547589616811</v>
      </c>
      <c r="AG46" s="130"/>
      <c r="AH46" s="132">
        <v>5250</v>
      </c>
      <c r="AI46" s="135"/>
      <c r="AJ46" s="130"/>
      <c r="AK46" s="136"/>
      <c r="AL46" s="130"/>
      <c r="AM46" s="137">
        <v>1</v>
      </c>
      <c r="AN46" s="76">
        <v>25</v>
      </c>
      <c r="AO46" s="130">
        <v>1</v>
      </c>
      <c r="AP46" s="130"/>
      <c r="AQ46" s="130"/>
      <c r="AR46" s="130">
        <v>20</v>
      </c>
      <c r="AS46" s="130">
        <v>4</v>
      </c>
      <c r="AT46" s="130"/>
      <c r="AU46" s="130"/>
      <c r="AV46" s="130"/>
      <c r="AW46" s="132"/>
      <c r="AX46" s="129">
        <v>5</v>
      </c>
      <c r="AY46" s="130"/>
      <c r="AZ46" s="132">
        <v>12</v>
      </c>
      <c r="BB46" s="139"/>
      <c r="BC46" s="139"/>
      <c r="BD46" s="139"/>
      <c r="BE46" s="139"/>
    </row>
    <row r="47" spans="1:57" s="138" customFormat="1" ht="19.5" customHeight="1">
      <c r="A47" s="72" t="s">
        <v>75</v>
      </c>
      <c r="B47" s="129">
        <v>269</v>
      </c>
      <c r="C47" s="130">
        <v>67</v>
      </c>
      <c r="D47" s="130">
        <v>2</v>
      </c>
      <c r="E47" s="130">
        <v>30</v>
      </c>
      <c r="F47" s="130"/>
      <c r="G47" s="130">
        <v>141</v>
      </c>
      <c r="H47" s="130"/>
      <c r="I47" s="130"/>
      <c r="J47" s="130"/>
      <c r="K47" s="130">
        <v>61</v>
      </c>
      <c r="L47" s="131">
        <v>1191</v>
      </c>
      <c r="M47" s="75">
        <v>1363</v>
      </c>
      <c r="N47" s="130">
        <v>79</v>
      </c>
      <c r="O47" s="130">
        <v>1107</v>
      </c>
      <c r="P47" s="132">
        <v>267</v>
      </c>
      <c r="Q47" s="129"/>
      <c r="R47" s="130"/>
      <c r="S47" s="130"/>
      <c r="T47" s="130"/>
      <c r="U47" s="130"/>
      <c r="V47" s="130">
        <v>0</v>
      </c>
      <c r="W47" s="130">
        <v>15</v>
      </c>
      <c r="X47" s="132">
        <v>140</v>
      </c>
      <c r="Y47" s="133"/>
      <c r="Z47" s="129">
        <v>2995</v>
      </c>
      <c r="AA47" s="73">
        <f t="shared" si="3"/>
        <v>2.5146935348446684</v>
      </c>
      <c r="AB47" s="130">
        <v>67</v>
      </c>
      <c r="AC47" s="74">
        <f t="shared" si="1"/>
        <v>4.466666666666667</v>
      </c>
      <c r="AD47" s="130"/>
      <c r="AE47" s="130">
        <v>74</v>
      </c>
      <c r="AF47" s="134">
        <f t="shared" si="2"/>
        <v>6.2132661628883294</v>
      </c>
      <c r="AG47" s="130"/>
      <c r="AH47" s="132">
        <v>12400</v>
      </c>
      <c r="AI47" s="135"/>
      <c r="AJ47" s="130"/>
      <c r="AK47" s="136"/>
      <c r="AL47" s="130"/>
      <c r="AM47" s="137">
        <v>1</v>
      </c>
      <c r="AN47" s="76"/>
      <c r="AO47" s="130"/>
      <c r="AP47" s="130"/>
      <c r="AQ47" s="130"/>
      <c r="AR47" s="130"/>
      <c r="AS47" s="130"/>
      <c r="AT47" s="130">
        <v>3</v>
      </c>
      <c r="AU47" s="130"/>
      <c r="AV47" s="130">
        <v>1</v>
      </c>
      <c r="AW47" s="132"/>
      <c r="AX47" s="129">
        <v>9</v>
      </c>
      <c r="AY47" s="130"/>
      <c r="AZ47" s="132">
        <v>36</v>
      </c>
      <c r="BB47" s="139"/>
      <c r="BC47" s="139"/>
      <c r="BD47" s="139"/>
      <c r="BE47" s="139"/>
    </row>
    <row r="48" spans="1:57" s="138" customFormat="1" ht="19.5" customHeight="1">
      <c r="A48" s="72" t="s">
        <v>76</v>
      </c>
      <c r="B48" s="129">
        <v>41</v>
      </c>
      <c r="C48" s="130">
        <v>9</v>
      </c>
      <c r="D48" s="130"/>
      <c r="E48" s="130">
        <v>6</v>
      </c>
      <c r="F48" s="130"/>
      <c r="G48" s="130">
        <v>22</v>
      </c>
      <c r="H48" s="130"/>
      <c r="I48" s="130">
        <v>1</v>
      </c>
      <c r="J48" s="130"/>
      <c r="K48" s="130">
        <v>31</v>
      </c>
      <c r="L48" s="131">
        <v>314</v>
      </c>
      <c r="M48" s="75">
        <v>361</v>
      </c>
      <c r="N48" s="130">
        <v>22</v>
      </c>
      <c r="O48" s="130">
        <v>339</v>
      </c>
      <c r="P48" s="132"/>
      <c r="Q48" s="129"/>
      <c r="R48" s="130"/>
      <c r="S48" s="130"/>
      <c r="T48" s="130"/>
      <c r="U48" s="130"/>
      <c r="V48" s="130">
        <v>0</v>
      </c>
      <c r="W48" s="130">
        <v>9</v>
      </c>
      <c r="X48" s="132">
        <v>29</v>
      </c>
      <c r="Y48" s="133"/>
      <c r="Z48" s="129">
        <v>435</v>
      </c>
      <c r="AA48" s="73">
        <f t="shared" si="3"/>
        <v>1.3853503184713376</v>
      </c>
      <c r="AB48" s="130">
        <v>9</v>
      </c>
      <c r="AC48" s="74">
        <f t="shared" si="1"/>
        <v>1</v>
      </c>
      <c r="AD48" s="130"/>
      <c r="AE48" s="130">
        <v>28</v>
      </c>
      <c r="AF48" s="134">
        <f t="shared" si="2"/>
        <v>8.9171974522293</v>
      </c>
      <c r="AG48" s="130"/>
      <c r="AH48" s="132">
        <v>2900</v>
      </c>
      <c r="AI48" s="135"/>
      <c r="AJ48" s="130"/>
      <c r="AK48" s="136"/>
      <c r="AL48" s="130"/>
      <c r="AM48" s="137"/>
      <c r="AN48" s="76">
        <v>11</v>
      </c>
      <c r="AO48" s="130"/>
      <c r="AP48" s="130">
        <v>1</v>
      </c>
      <c r="AQ48" s="130"/>
      <c r="AR48" s="130">
        <v>9</v>
      </c>
      <c r="AS48" s="130"/>
      <c r="AT48" s="130">
        <v>1</v>
      </c>
      <c r="AU48" s="130">
        <v>12</v>
      </c>
      <c r="AV48" s="130">
        <v>2</v>
      </c>
      <c r="AW48" s="132"/>
      <c r="AX48" s="129">
        <v>1</v>
      </c>
      <c r="AY48" s="130"/>
      <c r="AZ48" s="187">
        <v>5</v>
      </c>
      <c r="BB48" s="139"/>
      <c r="BC48" s="139"/>
      <c r="BD48" s="139"/>
      <c r="BE48" s="139"/>
    </row>
    <row r="49" spans="1:57" ht="19.5" customHeight="1" thickBot="1">
      <c r="A49" s="19" t="s">
        <v>35</v>
      </c>
      <c r="B49" s="20"/>
      <c r="C49" s="21"/>
      <c r="D49" s="21"/>
      <c r="E49" s="21"/>
      <c r="F49" s="21"/>
      <c r="G49" s="21"/>
      <c r="H49" s="21"/>
      <c r="I49" s="21"/>
      <c r="J49" s="21"/>
      <c r="K49" s="21">
        <v>0</v>
      </c>
      <c r="L49" s="77">
        <v>0</v>
      </c>
      <c r="M49" s="75">
        <f>SUM(N49:P49)</f>
        <v>0</v>
      </c>
      <c r="N49" s="21">
        <v>0</v>
      </c>
      <c r="O49" s="21">
        <v>0</v>
      </c>
      <c r="P49" s="23"/>
      <c r="Q49" s="20"/>
      <c r="R49" s="21"/>
      <c r="S49" s="21"/>
      <c r="T49" s="21"/>
      <c r="U49" s="21"/>
      <c r="V49" s="21">
        <v>0</v>
      </c>
      <c r="W49" s="21">
        <v>11</v>
      </c>
      <c r="X49" s="23">
        <v>348</v>
      </c>
      <c r="Y49" s="78"/>
      <c r="Z49" s="20"/>
      <c r="AA49" s="79">
        <f>Z49/41</f>
        <v>0</v>
      </c>
      <c r="AB49" s="21"/>
      <c r="AC49" s="80">
        <f>AB49/41</f>
        <v>0</v>
      </c>
      <c r="AD49" s="21"/>
      <c r="AE49" s="21"/>
      <c r="AF49" s="107"/>
      <c r="AG49" s="21"/>
      <c r="AH49" s="23"/>
      <c r="AI49" s="81"/>
      <c r="AJ49" s="21"/>
      <c r="AK49" s="99">
        <v>1</v>
      </c>
      <c r="AL49" s="21"/>
      <c r="AM49" s="22"/>
      <c r="AN49" s="82"/>
      <c r="AO49" s="21"/>
      <c r="AP49" s="21"/>
      <c r="AQ49" s="21"/>
      <c r="AR49" s="21"/>
      <c r="AS49" s="21"/>
      <c r="AT49" s="21"/>
      <c r="AU49" s="21"/>
      <c r="AV49" s="21"/>
      <c r="AW49" s="23"/>
      <c r="AX49" s="24"/>
      <c r="AY49" s="25"/>
      <c r="AZ49" s="26"/>
      <c r="BB49" s="84"/>
      <c r="BC49" s="84"/>
      <c r="BD49" s="84"/>
      <c r="BE49" s="84"/>
    </row>
    <row r="50" spans="1:52" s="87" customFormat="1" ht="21" customHeight="1" thickBot="1">
      <c r="A50" s="27" t="s">
        <v>86</v>
      </c>
      <c r="B50" s="28">
        <v>2300</v>
      </c>
      <c r="C50" s="70">
        <f>C59</f>
        <v>766.6666666666666</v>
      </c>
      <c r="D50" s="29"/>
      <c r="E50" s="29">
        <v>17</v>
      </c>
      <c r="F50" s="29">
        <v>124</v>
      </c>
      <c r="G50" s="70">
        <v>165</v>
      </c>
      <c r="H50" s="29"/>
      <c r="I50" s="29"/>
      <c r="J50" s="29"/>
      <c r="K50" s="29"/>
      <c r="L50" s="85">
        <v>15437</v>
      </c>
      <c r="M50" s="86"/>
      <c r="N50" s="29">
        <v>1288</v>
      </c>
      <c r="O50" s="29"/>
      <c r="P50" s="31"/>
      <c r="Q50" s="28"/>
      <c r="R50" s="29"/>
      <c r="S50" s="29"/>
      <c r="T50" s="29"/>
      <c r="U50" s="29"/>
      <c r="V50" s="29">
        <v>0</v>
      </c>
      <c r="W50" s="29"/>
      <c r="X50" s="31"/>
      <c r="Y50" s="32"/>
      <c r="Z50" s="28"/>
      <c r="AA50" s="33"/>
      <c r="AB50" s="29"/>
      <c r="AC50" s="34"/>
      <c r="AD50" s="29"/>
      <c r="AE50" s="29"/>
      <c r="AF50" s="108">
        <f t="shared" si="2"/>
        <v>0</v>
      </c>
      <c r="AG50" s="29"/>
      <c r="AH50" s="31"/>
      <c r="AI50" s="35">
        <v>11</v>
      </c>
      <c r="AJ50" s="29">
        <v>24</v>
      </c>
      <c r="AK50" s="100"/>
      <c r="AL50" s="36"/>
      <c r="AM50" s="30"/>
      <c r="AN50" s="28"/>
      <c r="AO50" s="29"/>
      <c r="AP50" s="29"/>
      <c r="AQ50" s="29"/>
      <c r="AR50" s="29"/>
      <c r="AS50" s="29"/>
      <c r="AT50" s="29"/>
      <c r="AU50" s="29"/>
      <c r="AV50" s="29"/>
      <c r="AW50" s="31"/>
      <c r="AX50" s="35">
        <v>6</v>
      </c>
      <c r="AY50" s="29"/>
      <c r="AZ50" s="37"/>
    </row>
    <row r="51" spans="1:52" ht="24.75" customHeight="1" thickBot="1">
      <c r="A51" s="38" t="s">
        <v>39</v>
      </c>
      <c r="B51" s="39">
        <f aca="true" t="shared" si="4" ref="B51:G51">SUM(B6:B50)</f>
        <v>8948</v>
      </c>
      <c r="C51" s="40">
        <f t="shared" si="4"/>
        <v>1950.6666666666665</v>
      </c>
      <c r="D51" s="40">
        <f t="shared" si="4"/>
        <v>82</v>
      </c>
      <c r="E51" s="40">
        <f t="shared" si="4"/>
        <v>792</v>
      </c>
      <c r="F51" s="40">
        <f t="shared" si="4"/>
        <v>327</v>
      </c>
      <c r="G51" s="40">
        <f t="shared" si="4"/>
        <v>4139</v>
      </c>
      <c r="H51" s="40">
        <f>SUM(H6:H50)</f>
        <v>0</v>
      </c>
      <c r="I51" s="40">
        <f aca="true" t="shared" si="5" ref="I51:Z51">SUM(I6:I50)</f>
        <v>18</v>
      </c>
      <c r="J51" s="40">
        <f t="shared" si="5"/>
        <v>488</v>
      </c>
      <c r="K51" s="40">
        <f t="shared" si="5"/>
        <v>740</v>
      </c>
      <c r="L51" s="88">
        <v>52863</v>
      </c>
      <c r="M51" s="89">
        <f t="shared" si="5"/>
        <v>60609</v>
      </c>
      <c r="N51" s="34">
        <f t="shared" si="5"/>
        <v>6297</v>
      </c>
      <c r="O51" s="34">
        <v>38677</v>
      </c>
      <c r="P51" s="42">
        <v>15635</v>
      </c>
      <c r="Q51" s="39">
        <f t="shared" si="5"/>
        <v>0</v>
      </c>
      <c r="R51" s="40">
        <f t="shared" si="5"/>
        <v>0</v>
      </c>
      <c r="S51" s="40">
        <f t="shared" si="5"/>
        <v>0</v>
      </c>
      <c r="T51" s="40">
        <f t="shared" si="5"/>
        <v>0</v>
      </c>
      <c r="U51" s="40">
        <f t="shared" si="5"/>
        <v>0</v>
      </c>
      <c r="V51" s="40">
        <f t="shared" si="5"/>
        <v>0</v>
      </c>
      <c r="W51" s="40">
        <f t="shared" si="5"/>
        <v>429</v>
      </c>
      <c r="X51" s="43">
        <f t="shared" si="5"/>
        <v>4198</v>
      </c>
      <c r="Y51" s="44"/>
      <c r="Z51" s="39">
        <f t="shared" si="5"/>
        <v>64320</v>
      </c>
      <c r="AA51" s="45">
        <f>Z51/L51</f>
        <v>1.2167300380228137</v>
      </c>
      <c r="AB51" s="46">
        <f>SUM(AB6:AB50)</f>
        <v>1219</v>
      </c>
      <c r="AC51" s="47">
        <f>AB51/W51</f>
        <v>2.8414918414918415</v>
      </c>
      <c r="AD51" s="40">
        <f aca="true" t="shared" si="6" ref="AD51:AM51">SUM(AD6:AD50)</f>
        <v>19</v>
      </c>
      <c r="AE51" s="40">
        <f t="shared" si="6"/>
        <v>2862</v>
      </c>
      <c r="AF51" s="109">
        <f t="shared" si="2"/>
        <v>5.41399466545599</v>
      </c>
      <c r="AG51" s="40">
        <f t="shared" si="6"/>
        <v>8</v>
      </c>
      <c r="AH51" s="43">
        <f t="shared" si="6"/>
        <v>371450</v>
      </c>
      <c r="AI51" s="48">
        <f t="shared" si="6"/>
        <v>435</v>
      </c>
      <c r="AJ51" s="40">
        <f t="shared" si="6"/>
        <v>43</v>
      </c>
      <c r="AK51" s="101">
        <f t="shared" si="6"/>
        <v>22</v>
      </c>
      <c r="AL51" s="40">
        <f t="shared" si="6"/>
        <v>3</v>
      </c>
      <c r="AM51" s="41">
        <f t="shared" si="6"/>
        <v>48</v>
      </c>
      <c r="AN51" s="39">
        <f>SUM(AO51:AS51)</f>
        <v>1456</v>
      </c>
      <c r="AO51" s="40">
        <f aca="true" t="shared" si="7" ref="AO51:AZ51">SUM(AO6:AO50)</f>
        <v>236</v>
      </c>
      <c r="AP51" s="40">
        <f t="shared" si="7"/>
        <v>26</v>
      </c>
      <c r="AQ51" s="40">
        <f t="shared" si="7"/>
        <v>2</v>
      </c>
      <c r="AR51" s="40">
        <f t="shared" si="7"/>
        <v>1014</v>
      </c>
      <c r="AS51" s="40">
        <f t="shared" si="7"/>
        <v>178</v>
      </c>
      <c r="AT51" s="40">
        <f t="shared" si="7"/>
        <v>112</v>
      </c>
      <c r="AU51" s="40">
        <f t="shared" si="7"/>
        <v>884</v>
      </c>
      <c r="AV51" s="40">
        <f t="shared" si="7"/>
        <v>32</v>
      </c>
      <c r="AW51" s="43">
        <f t="shared" si="7"/>
        <v>5</v>
      </c>
      <c r="AX51" s="48">
        <f t="shared" si="7"/>
        <v>246</v>
      </c>
      <c r="AY51" s="40">
        <f t="shared" si="7"/>
        <v>307</v>
      </c>
      <c r="AZ51" s="43">
        <f t="shared" si="7"/>
        <v>1256</v>
      </c>
    </row>
    <row r="52" spans="1:53" s="91" customFormat="1" ht="19.5" customHeight="1" thickBot="1">
      <c r="A52" s="49"/>
      <c r="B52" s="50"/>
      <c r="C52" s="50"/>
      <c r="D52" s="50"/>
      <c r="E52" s="50"/>
      <c r="F52" s="50"/>
      <c r="G52" s="50"/>
      <c r="H52" s="50"/>
      <c r="I52" s="50"/>
      <c r="J52" s="405" t="s">
        <v>90</v>
      </c>
      <c r="K52" s="405"/>
      <c r="L52" s="405"/>
      <c r="M52" s="51">
        <f>M51+X51</f>
        <v>64807</v>
      </c>
      <c r="N52" s="51"/>
      <c r="O52" s="51"/>
      <c r="P52" s="51"/>
      <c r="Q52" s="50"/>
      <c r="R52" s="50"/>
      <c r="S52" s="50"/>
      <c r="T52" s="50"/>
      <c r="U52" s="50"/>
      <c r="V52" s="50"/>
      <c r="W52" s="50"/>
      <c r="X52" s="50"/>
      <c r="Y52" s="406">
        <f>SUM(Z51:AB51)</f>
        <v>65540.21673003802</v>
      </c>
      <c r="Z52" s="406"/>
      <c r="AA52" s="52"/>
      <c r="AB52" s="53">
        <f>Z51/43</f>
        <v>1495.8139534883721</v>
      </c>
      <c r="AC52" s="54"/>
      <c r="AD52" s="55">
        <f>AB51/43</f>
        <v>28.348837209302324</v>
      </c>
      <c r="AE52" s="52">
        <f>SUM(AE51:AG51)</f>
        <v>2875.413994665456</v>
      </c>
      <c r="AF52" s="110"/>
      <c r="AG52" s="55"/>
      <c r="AH52" s="55"/>
      <c r="AI52" s="50"/>
      <c r="AJ52" s="50"/>
      <c r="AK52" s="102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90"/>
    </row>
    <row r="53" spans="1:52" ht="16.5" customHeight="1">
      <c r="A53" s="56" t="s">
        <v>92</v>
      </c>
      <c r="B53" s="57">
        <f>B51-B54</f>
        <v>614</v>
      </c>
      <c r="C53" s="71">
        <f aca="true" t="shared" si="8" ref="C53:AZ53">C51-C54</f>
        <v>75.66666666666652</v>
      </c>
      <c r="D53" s="57">
        <f t="shared" si="8"/>
        <v>2</v>
      </c>
      <c r="E53" s="57">
        <f t="shared" si="8"/>
        <v>69</v>
      </c>
      <c r="F53" s="57">
        <f t="shared" si="8"/>
        <v>203</v>
      </c>
      <c r="G53" s="57">
        <f t="shared" si="8"/>
        <v>396</v>
      </c>
      <c r="H53" s="58">
        <f t="shared" si="8"/>
        <v>0</v>
      </c>
      <c r="I53" s="57">
        <f t="shared" si="8"/>
        <v>-10</v>
      </c>
      <c r="J53" s="57">
        <f t="shared" si="8"/>
        <v>96</v>
      </c>
      <c r="K53" s="57">
        <f t="shared" si="8"/>
        <v>-1694</v>
      </c>
      <c r="L53" s="92">
        <f t="shared" si="8"/>
        <v>1607</v>
      </c>
      <c r="M53" s="93">
        <f t="shared" si="8"/>
        <v>3151</v>
      </c>
      <c r="N53" s="57">
        <f t="shared" si="8"/>
        <v>-1458</v>
      </c>
      <c r="O53" s="57">
        <f t="shared" si="8"/>
        <v>4114</v>
      </c>
      <c r="P53" s="59">
        <f t="shared" si="8"/>
        <v>496</v>
      </c>
      <c r="Q53" s="60"/>
      <c r="R53" s="57">
        <f t="shared" si="8"/>
        <v>0</v>
      </c>
      <c r="S53" s="57"/>
      <c r="T53" s="57">
        <f t="shared" si="8"/>
        <v>0</v>
      </c>
      <c r="U53" s="57"/>
      <c r="V53" s="57">
        <f t="shared" si="8"/>
        <v>0</v>
      </c>
      <c r="W53" s="57">
        <f t="shared" si="8"/>
        <v>-7</v>
      </c>
      <c r="X53" s="59">
        <f t="shared" si="8"/>
        <v>-181</v>
      </c>
      <c r="Y53" s="61">
        <f t="shared" si="8"/>
        <v>-1</v>
      </c>
      <c r="Z53" s="60">
        <f t="shared" si="8"/>
        <v>15079</v>
      </c>
      <c r="AA53" s="57"/>
      <c r="AB53" s="62">
        <f t="shared" si="8"/>
        <v>33</v>
      </c>
      <c r="AC53" s="57"/>
      <c r="AD53" s="57">
        <f t="shared" si="8"/>
        <v>5</v>
      </c>
      <c r="AE53" s="57">
        <f t="shared" si="8"/>
        <v>717</v>
      </c>
      <c r="AF53" s="111">
        <f t="shared" si="2"/>
        <v>44.61729931549471</v>
      </c>
      <c r="AG53" s="57">
        <f t="shared" si="8"/>
        <v>1</v>
      </c>
      <c r="AH53" s="59">
        <f t="shared" si="8"/>
        <v>68966</v>
      </c>
      <c r="AI53" s="94">
        <f t="shared" si="8"/>
        <v>237</v>
      </c>
      <c r="AJ53" s="57">
        <f t="shared" si="8"/>
        <v>2</v>
      </c>
      <c r="AK53" s="103">
        <f t="shared" si="8"/>
        <v>4</v>
      </c>
      <c r="AL53" s="57">
        <f t="shared" si="8"/>
        <v>0</v>
      </c>
      <c r="AM53" s="57">
        <f t="shared" si="8"/>
        <v>33</v>
      </c>
      <c r="AN53" s="57">
        <f t="shared" si="8"/>
        <v>161</v>
      </c>
      <c r="AO53" s="57">
        <f t="shared" si="8"/>
        <v>86</v>
      </c>
      <c r="AP53" s="57">
        <f t="shared" si="8"/>
        <v>-1</v>
      </c>
      <c r="AQ53" s="57">
        <f t="shared" si="8"/>
        <v>2</v>
      </c>
      <c r="AR53" s="57">
        <f t="shared" si="8"/>
        <v>61</v>
      </c>
      <c r="AS53" s="57">
        <f t="shared" si="8"/>
        <v>13</v>
      </c>
      <c r="AT53" s="57">
        <f t="shared" si="8"/>
        <v>33</v>
      </c>
      <c r="AU53" s="57">
        <f t="shared" si="8"/>
        <v>-521</v>
      </c>
      <c r="AV53" s="57">
        <f t="shared" si="8"/>
        <v>5</v>
      </c>
      <c r="AW53" s="57">
        <f t="shared" si="8"/>
        <v>-1</v>
      </c>
      <c r="AX53" s="57">
        <f t="shared" si="8"/>
        <v>8</v>
      </c>
      <c r="AY53" s="57">
        <f t="shared" si="8"/>
        <v>108</v>
      </c>
      <c r="AZ53" s="59">
        <f t="shared" si="8"/>
        <v>-3</v>
      </c>
    </row>
    <row r="54" spans="1:52" ht="16.5" customHeight="1" thickBot="1">
      <c r="A54" s="63">
        <v>2011</v>
      </c>
      <c r="B54" s="64">
        <v>8334</v>
      </c>
      <c r="C54" s="64">
        <v>1875</v>
      </c>
      <c r="D54" s="64">
        <v>80</v>
      </c>
      <c r="E54" s="64">
        <v>723</v>
      </c>
      <c r="F54" s="64">
        <v>124</v>
      </c>
      <c r="G54" s="64">
        <v>3743</v>
      </c>
      <c r="H54" s="64"/>
      <c r="I54" s="64">
        <v>28</v>
      </c>
      <c r="J54" s="64">
        <v>392</v>
      </c>
      <c r="K54" s="64">
        <v>2434</v>
      </c>
      <c r="L54" s="95">
        <v>51256</v>
      </c>
      <c r="M54" s="65">
        <v>57458</v>
      </c>
      <c r="N54" s="64">
        <v>7755</v>
      </c>
      <c r="O54" s="64">
        <v>34563</v>
      </c>
      <c r="P54" s="66">
        <v>15139</v>
      </c>
      <c r="Q54" s="65"/>
      <c r="R54" s="64"/>
      <c r="S54" s="64"/>
      <c r="T54" s="64"/>
      <c r="U54" s="64"/>
      <c r="V54" s="64"/>
      <c r="W54" s="64">
        <v>436</v>
      </c>
      <c r="X54" s="66">
        <v>4379</v>
      </c>
      <c r="Y54" s="67">
        <v>1</v>
      </c>
      <c r="Z54" s="65">
        <v>49241</v>
      </c>
      <c r="AA54" s="68">
        <f>Z54/L54</f>
        <v>0.9606875292648666</v>
      </c>
      <c r="AB54" s="64">
        <v>1186</v>
      </c>
      <c r="AC54" s="69">
        <f>AB54/W54</f>
        <v>2.720183486238532</v>
      </c>
      <c r="AD54" s="64">
        <v>14</v>
      </c>
      <c r="AE54" s="64">
        <v>2145</v>
      </c>
      <c r="AF54" s="112">
        <f t="shared" si="2"/>
        <v>4.184875916965819</v>
      </c>
      <c r="AG54" s="64">
        <v>7</v>
      </c>
      <c r="AH54" s="66">
        <v>302484</v>
      </c>
      <c r="AI54" s="96">
        <v>198</v>
      </c>
      <c r="AJ54" s="64">
        <v>41</v>
      </c>
      <c r="AK54" s="104">
        <v>18</v>
      </c>
      <c r="AL54" s="64">
        <v>3</v>
      </c>
      <c r="AM54" s="64">
        <v>15</v>
      </c>
      <c r="AN54" s="64">
        <v>1295</v>
      </c>
      <c r="AO54" s="64">
        <v>150</v>
      </c>
      <c r="AP54" s="64">
        <v>27</v>
      </c>
      <c r="AQ54" s="64"/>
      <c r="AR54" s="64">
        <v>953</v>
      </c>
      <c r="AS54" s="64">
        <v>165</v>
      </c>
      <c r="AT54" s="64">
        <v>79</v>
      </c>
      <c r="AU54" s="64">
        <v>1405</v>
      </c>
      <c r="AV54" s="64">
        <v>27</v>
      </c>
      <c r="AW54" s="64">
        <v>6</v>
      </c>
      <c r="AX54" s="64">
        <v>238</v>
      </c>
      <c r="AY54" s="64">
        <v>199</v>
      </c>
      <c r="AZ54" s="66">
        <v>1259</v>
      </c>
    </row>
    <row r="55" spans="1:52" s="90" customFormat="1" ht="16.5" customHeight="1">
      <c r="A55" s="114"/>
      <c r="B55" s="115"/>
      <c r="C55" s="116"/>
      <c r="D55" s="115"/>
      <c r="E55" s="115"/>
      <c r="F55" s="115"/>
      <c r="G55" s="116"/>
      <c r="H55" s="115"/>
      <c r="I55" s="115"/>
      <c r="J55" s="115"/>
      <c r="K55" s="115"/>
      <c r="L55" s="115"/>
      <c r="M55" s="115"/>
      <c r="N55" s="115"/>
      <c r="O55" s="115"/>
      <c r="P55" s="117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8"/>
      <c r="AG55" s="115"/>
      <c r="AH55" s="115"/>
      <c r="AI55" s="115"/>
      <c r="AJ55" s="115"/>
      <c r="AK55" s="119"/>
      <c r="AL55" s="115"/>
      <c r="AM55" s="115"/>
      <c r="AN55" s="115"/>
      <c r="AO55" s="115"/>
      <c r="AP55" s="115"/>
      <c r="AQ55" s="115"/>
      <c r="AR55" s="115"/>
      <c r="AS55" s="115"/>
      <c r="AT55" s="115"/>
      <c r="AU55" s="115"/>
      <c r="AV55" s="115"/>
      <c r="AW55" s="115"/>
      <c r="AX55" s="115"/>
      <c r="AY55" s="115"/>
      <c r="AZ55" s="115"/>
    </row>
    <row r="56" spans="8:18" ht="16.5" customHeight="1"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3"/>
    </row>
    <row r="57" spans="8:18" ht="16.5" customHeight="1" thickBot="1">
      <c r="H57" s="122">
        <f>D57*E57</f>
        <v>0</v>
      </c>
      <c r="I57" s="122"/>
      <c r="J57" s="122"/>
      <c r="K57" s="122"/>
      <c r="L57" s="122"/>
      <c r="M57" s="122"/>
      <c r="N57" s="122">
        <v>46151</v>
      </c>
      <c r="O57" s="122"/>
      <c r="P57" s="126">
        <v>13427</v>
      </c>
      <c r="Q57" s="123"/>
      <c r="R57" s="123"/>
    </row>
    <row r="58" spans="3:18" ht="16.5" customHeight="1" thickBot="1">
      <c r="C58" s="127">
        <f>B50</f>
        <v>2300</v>
      </c>
      <c r="D58" s="121">
        <v>3</v>
      </c>
      <c r="E58" s="128">
        <f>C58/D58</f>
        <v>766.6666666666666</v>
      </c>
      <c r="F58" s="121">
        <f>F50</f>
        <v>124</v>
      </c>
      <c r="G58" s="121">
        <v>198</v>
      </c>
      <c r="H58" s="122">
        <f>F58*G58</f>
        <v>24552</v>
      </c>
      <c r="I58" s="122"/>
      <c r="J58" s="122"/>
      <c r="K58" s="122"/>
      <c r="L58" s="122"/>
      <c r="M58" s="122"/>
      <c r="N58" s="122">
        <v>308</v>
      </c>
      <c r="O58" s="122"/>
      <c r="P58" s="122">
        <v>1.1</v>
      </c>
      <c r="Q58" s="122"/>
      <c r="R58" s="123"/>
    </row>
    <row r="59" spans="3:18" ht="16.5" customHeight="1">
      <c r="C59" s="128">
        <f>E58</f>
        <v>766.6666666666666</v>
      </c>
      <c r="F59" s="121">
        <f>D50</f>
        <v>0</v>
      </c>
      <c r="G59" s="121">
        <v>36</v>
      </c>
      <c r="H59" s="122">
        <f>F59*G59</f>
        <v>0</v>
      </c>
      <c r="I59" s="122"/>
      <c r="J59" s="122"/>
      <c r="K59" s="122"/>
      <c r="L59" s="122"/>
      <c r="M59" s="122"/>
      <c r="N59" s="122">
        <v>2013</v>
      </c>
      <c r="O59" s="122"/>
      <c r="P59" s="122"/>
      <c r="Q59" s="122"/>
      <c r="R59" s="123"/>
    </row>
    <row r="60" spans="6:18" ht="16.5" customHeight="1">
      <c r="F60" s="128">
        <f>G50</f>
        <v>165</v>
      </c>
      <c r="G60" s="121">
        <v>108</v>
      </c>
      <c r="H60" s="122">
        <f>F60*G60</f>
        <v>17820</v>
      </c>
      <c r="I60" s="122"/>
      <c r="J60" s="122"/>
      <c r="K60" s="122"/>
      <c r="L60" s="122"/>
      <c r="M60" s="122"/>
      <c r="N60" s="122">
        <v>1287</v>
      </c>
      <c r="O60" s="122"/>
      <c r="P60" s="122"/>
      <c r="Q60" s="122"/>
      <c r="R60" s="123"/>
    </row>
    <row r="61" spans="6:18" ht="16.5" customHeight="1">
      <c r="F61" s="121">
        <f>E50</f>
        <v>17</v>
      </c>
      <c r="G61" s="121">
        <v>90</v>
      </c>
      <c r="H61" s="122">
        <f>F61*G61</f>
        <v>1530</v>
      </c>
      <c r="I61" s="122"/>
      <c r="J61" s="122"/>
      <c r="K61" s="122"/>
      <c r="L61" s="122"/>
      <c r="M61" s="122"/>
      <c r="N61" s="122">
        <f>SUM(N57:N60)</f>
        <v>49759</v>
      </c>
      <c r="O61" s="122"/>
      <c r="P61" s="122">
        <f>P57*P58</f>
        <v>14769.7</v>
      </c>
      <c r="Q61" s="122"/>
      <c r="R61" s="123"/>
    </row>
    <row r="62" spans="3:18" ht="16.5" customHeight="1">
      <c r="C62" s="128">
        <f>C58-C59</f>
        <v>1533.3333333333335</v>
      </c>
      <c r="H62" s="122">
        <f>SUM(H57:H61)</f>
        <v>43902</v>
      </c>
      <c r="I62" s="122"/>
      <c r="J62" s="122"/>
      <c r="K62" s="122"/>
      <c r="L62" s="122"/>
      <c r="M62" s="122"/>
      <c r="N62" s="122">
        <v>789</v>
      </c>
      <c r="O62" s="122"/>
      <c r="P62" s="122"/>
      <c r="Q62" s="122"/>
      <c r="R62" s="123"/>
    </row>
    <row r="63" spans="8:18" ht="16.5" customHeight="1">
      <c r="H63" s="122"/>
      <c r="I63" s="122"/>
      <c r="J63" s="122"/>
      <c r="K63" s="122"/>
      <c r="L63" s="122"/>
      <c r="M63" s="122"/>
      <c r="N63" s="122">
        <f>N61-N62</f>
        <v>48970</v>
      </c>
      <c r="O63" s="122"/>
      <c r="P63" s="122"/>
      <c r="Q63" s="122"/>
      <c r="R63" s="123"/>
    </row>
    <row r="64" spans="8:18" ht="16.5" customHeight="1"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3"/>
    </row>
    <row r="65" spans="8:18" ht="16.5" customHeight="1"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3"/>
    </row>
    <row r="66" spans="8:18" ht="16.5" customHeight="1"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</row>
    <row r="67" spans="8:18" ht="16.5" customHeight="1"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</row>
  </sheetData>
  <sheetProtection formatCells="0" formatColumns="0" formatRows="0" insertColumns="0" insertRows="0" insertHyperlinks="0" deleteColumns="0" deleteRows="0" sort="0" autoFilter="0" pivotTables="0"/>
  <mergeCells count="47">
    <mergeCell ref="AW3:AW4"/>
    <mergeCell ref="J52:L52"/>
    <mergeCell ref="Y52:Z52"/>
    <mergeCell ref="AD3:AD4"/>
    <mergeCell ref="AE3:AH3"/>
    <mergeCell ref="AN3:AN4"/>
    <mergeCell ref="AO3:AO4"/>
    <mergeCell ref="AP3:AP4"/>
    <mergeCell ref="AQ3:AQ4"/>
    <mergeCell ref="R3:T3"/>
    <mergeCell ref="U3:U4"/>
    <mergeCell ref="V3:V4"/>
    <mergeCell ref="W3:W4"/>
    <mergeCell ref="X3:X4"/>
    <mergeCell ref="Z3:AC3"/>
    <mergeCell ref="J3:J4"/>
    <mergeCell ref="K3:K4"/>
    <mergeCell ref="L3:L4"/>
    <mergeCell ref="M3:M4"/>
    <mergeCell ref="N3:P3"/>
    <mergeCell ref="Q3:Q4"/>
    <mergeCell ref="B3:B4"/>
    <mergeCell ref="C3:C4"/>
    <mergeCell ref="D3:F3"/>
    <mergeCell ref="G3:G4"/>
    <mergeCell ref="H3:H4"/>
    <mergeCell ref="I3:I4"/>
    <mergeCell ref="AM2:AM4"/>
    <mergeCell ref="AN2:AW2"/>
    <mergeCell ref="AX2:AX4"/>
    <mergeCell ref="AY2:AY4"/>
    <mergeCell ref="AZ2:AZ4"/>
    <mergeCell ref="AR3:AR4"/>
    <mergeCell ref="AS3:AS4"/>
    <mergeCell ref="AT3:AT4"/>
    <mergeCell ref="AU3:AU4"/>
    <mergeCell ref="AV3:AV4"/>
    <mergeCell ref="A1:AZ1"/>
    <mergeCell ref="A2:A4"/>
    <mergeCell ref="B2:P2"/>
    <mergeCell ref="Q2:X2"/>
    <mergeCell ref="Y2:Y4"/>
    <mergeCell ref="Z2:AH2"/>
    <mergeCell ref="AI2:AI4"/>
    <mergeCell ref="AJ2:AJ4"/>
    <mergeCell ref="AK2:AK4"/>
    <mergeCell ref="AL2:AL4"/>
  </mergeCells>
  <printOptions horizontalCentered="1" verticalCentered="1"/>
  <pageMargins left="0.17" right="0.16" top="0.31496062992125984" bottom="0.35433070866141736" header="0.1968503937007874" footer="0.35433070866141736"/>
  <pageSetup fitToWidth="2" horizontalDpi="600" verticalDpi="600" orientation="landscape" pageOrder="overThenDown" paperSize="9" scale="4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E68"/>
  <sheetViews>
    <sheetView showZeros="0" view="pageBreakPreview" zoomScale="85" zoomScaleNormal="4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M4" sqref="M4:M5"/>
    </sheetView>
  </sheetViews>
  <sheetFormatPr defaultColWidth="8.796875" defaultRowHeight="16.5" customHeight="1"/>
  <cols>
    <col min="1" max="1" width="18.5" style="120" customWidth="1"/>
    <col min="2" max="2" width="8.09765625" style="121" customWidth="1"/>
    <col min="3" max="3" width="6.59765625" style="121" customWidth="1"/>
    <col min="4" max="4" width="5.59765625" style="121" customWidth="1"/>
    <col min="5" max="5" width="8.19921875" style="121" customWidth="1"/>
    <col min="6" max="6" width="6.3984375" style="121" customWidth="1"/>
    <col min="7" max="7" width="6" style="121" customWidth="1"/>
    <col min="8" max="8" width="8.8984375" style="121" customWidth="1"/>
    <col min="9" max="9" width="5.8984375" style="121" customWidth="1"/>
    <col min="10" max="10" width="5.59765625" style="121" customWidth="1"/>
    <col min="11" max="11" width="7.69921875" style="121" customWidth="1"/>
    <col min="12" max="12" width="7.19921875" style="121" customWidth="1"/>
    <col min="13" max="13" width="8.59765625" style="121" customWidth="1"/>
    <col min="14" max="14" width="6.59765625" style="121" bestFit="1" customWidth="1"/>
    <col min="15" max="15" width="7.69921875" style="121" customWidth="1"/>
    <col min="16" max="16" width="6.19921875" style="121" customWidth="1"/>
    <col min="17" max="17" width="5.59765625" style="121" customWidth="1"/>
    <col min="18" max="18" width="4.09765625" style="121" customWidth="1"/>
    <col min="19" max="19" width="3.09765625" style="121" customWidth="1"/>
    <col min="20" max="20" width="4.5" style="121" customWidth="1"/>
    <col min="21" max="21" width="6.19921875" style="121" customWidth="1"/>
    <col min="22" max="22" width="3.59765625" style="121" customWidth="1"/>
    <col min="23" max="23" width="5" style="121" customWidth="1"/>
    <col min="24" max="25" width="6.5" style="121" customWidth="1"/>
    <col min="26" max="26" width="6.8984375" style="121" customWidth="1"/>
    <col min="27" max="27" width="6.5" style="121" customWidth="1"/>
    <col min="28" max="31" width="5.59765625" style="121" customWidth="1"/>
    <col min="32" max="32" width="5.59765625" style="124" customWidth="1"/>
    <col min="33" max="33" width="5.59765625" style="121" customWidth="1"/>
    <col min="34" max="34" width="7.59765625" style="121" customWidth="1"/>
    <col min="35" max="35" width="5.59765625" style="121" customWidth="1"/>
    <col min="36" max="36" width="6.59765625" style="121" customWidth="1"/>
    <col min="37" max="37" width="5.59765625" style="125" customWidth="1"/>
    <col min="38" max="39" width="5.59765625" style="121" customWidth="1"/>
    <col min="40" max="40" width="5.09765625" style="121" customWidth="1"/>
    <col min="41" max="41" width="6.09765625" style="121" customWidth="1"/>
    <col min="42" max="42" width="3.5" style="121" customWidth="1"/>
    <col min="43" max="43" width="2.59765625" style="121" customWidth="1"/>
    <col min="44" max="44" width="5.3984375" style="121" customWidth="1"/>
    <col min="45" max="45" width="4.3984375" style="121" customWidth="1"/>
    <col min="46" max="46" width="4.8984375" style="121" customWidth="1"/>
    <col min="47" max="47" width="5.69921875" style="121" customWidth="1"/>
    <col min="48" max="48" width="4.5" style="121" customWidth="1"/>
    <col min="49" max="49" width="4.19921875" style="121" customWidth="1"/>
    <col min="50" max="51" width="4.8984375" style="121" customWidth="1"/>
    <col min="52" max="52" width="6" style="121" customWidth="1"/>
    <col min="53" max="53" width="0.8984375" style="83" hidden="1" customWidth="1"/>
    <col min="54" max="16384" width="9" style="83" customWidth="1"/>
  </cols>
  <sheetData>
    <row r="1" spans="1:52" ht="16.5" customHeight="1">
      <c r="A1" s="421"/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421"/>
      <c r="S1" s="421"/>
      <c r="T1" s="421"/>
      <c r="U1" s="421"/>
      <c r="V1" s="421"/>
      <c r="W1" s="421"/>
      <c r="X1" s="421"/>
      <c r="Y1" s="421"/>
      <c r="Z1" s="421"/>
      <c r="AA1" s="421"/>
      <c r="AB1" s="421"/>
      <c r="AC1" s="421"/>
      <c r="AD1" s="421"/>
      <c r="AE1" s="421"/>
      <c r="AF1" s="421"/>
      <c r="AG1" s="421"/>
      <c r="AH1" s="421"/>
      <c r="AI1" s="421"/>
      <c r="AJ1" s="421"/>
      <c r="AK1" s="421"/>
      <c r="AL1" s="421"/>
      <c r="AM1" s="421"/>
      <c r="AN1" s="421"/>
      <c r="AO1" s="421"/>
      <c r="AP1" s="421"/>
      <c r="AQ1" s="421"/>
      <c r="AR1" s="421"/>
      <c r="AS1" s="421"/>
      <c r="AT1" s="421"/>
      <c r="AU1" s="421"/>
      <c r="AV1" s="421"/>
      <c r="AW1" s="421"/>
      <c r="AX1" s="421"/>
      <c r="AY1" s="421"/>
      <c r="AZ1" s="421"/>
    </row>
    <row r="2" spans="1:52" s="252" customFormat="1" ht="22.5" customHeight="1" thickBot="1">
      <c r="A2" s="397" t="s">
        <v>103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  <c r="W2" s="397"/>
      <c r="X2" s="397"/>
      <c r="Y2" s="397"/>
      <c r="Z2" s="397"/>
      <c r="AA2" s="397"/>
      <c r="AB2" s="397"/>
      <c r="AC2" s="397"/>
      <c r="AD2" s="397"/>
      <c r="AE2" s="397"/>
      <c r="AF2" s="397"/>
      <c r="AG2" s="397"/>
      <c r="AH2" s="397"/>
      <c r="AI2" s="397"/>
      <c r="AJ2" s="397"/>
      <c r="AK2" s="397"/>
      <c r="AL2" s="397"/>
      <c r="AM2" s="397"/>
      <c r="AN2" s="397"/>
      <c r="AO2" s="397"/>
      <c r="AP2" s="397"/>
      <c r="AQ2" s="397"/>
      <c r="AR2" s="397"/>
      <c r="AS2" s="397"/>
      <c r="AT2" s="397"/>
      <c r="AU2" s="397"/>
      <c r="AV2" s="397"/>
      <c r="AW2" s="397"/>
      <c r="AX2" s="397"/>
      <c r="AY2" s="397"/>
      <c r="AZ2" s="397"/>
    </row>
    <row r="3" spans="1:53" s="254" customFormat="1" ht="31.5" customHeight="1" thickBot="1">
      <c r="A3" s="374" t="s">
        <v>102</v>
      </c>
      <c r="B3" s="398" t="s">
        <v>0</v>
      </c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400"/>
      <c r="Q3" s="385" t="s">
        <v>1</v>
      </c>
      <c r="R3" s="387"/>
      <c r="S3" s="387"/>
      <c r="T3" s="387"/>
      <c r="U3" s="387"/>
      <c r="V3" s="387"/>
      <c r="W3" s="387"/>
      <c r="X3" s="388"/>
      <c r="Y3" s="418" t="s">
        <v>85</v>
      </c>
      <c r="Z3" s="385" t="s">
        <v>2</v>
      </c>
      <c r="AA3" s="386"/>
      <c r="AB3" s="387"/>
      <c r="AC3" s="387"/>
      <c r="AD3" s="387"/>
      <c r="AE3" s="387"/>
      <c r="AF3" s="387"/>
      <c r="AG3" s="387"/>
      <c r="AH3" s="388"/>
      <c r="AI3" s="410" t="s">
        <v>3</v>
      </c>
      <c r="AJ3" s="404" t="s">
        <v>82</v>
      </c>
      <c r="AK3" s="415" t="s">
        <v>81</v>
      </c>
      <c r="AL3" s="391" t="s">
        <v>4</v>
      </c>
      <c r="AM3" s="392" t="s">
        <v>42</v>
      </c>
      <c r="AN3" s="385" t="s">
        <v>5</v>
      </c>
      <c r="AO3" s="387"/>
      <c r="AP3" s="387"/>
      <c r="AQ3" s="387"/>
      <c r="AR3" s="387"/>
      <c r="AS3" s="387"/>
      <c r="AT3" s="387"/>
      <c r="AU3" s="387"/>
      <c r="AV3" s="387"/>
      <c r="AW3" s="388"/>
      <c r="AX3" s="371" t="s">
        <v>6</v>
      </c>
      <c r="AY3" s="391" t="s">
        <v>83</v>
      </c>
      <c r="AZ3" s="368" t="s">
        <v>7</v>
      </c>
      <c r="BA3" s="253"/>
    </row>
    <row r="4" spans="1:53" s="254" customFormat="1" ht="29.25" customHeight="1">
      <c r="A4" s="375"/>
      <c r="B4" s="403" t="s">
        <v>8</v>
      </c>
      <c r="C4" s="401" t="s">
        <v>9</v>
      </c>
      <c r="D4" s="402" t="s">
        <v>10</v>
      </c>
      <c r="E4" s="402"/>
      <c r="F4" s="402"/>
      <c r="G4" s="401" t="s">
        <v>40</v>
      </c>
      <c r="H4" s="401" t="s">
        <v>11</v>
      </c>
      <c r="I4" s="401" t="s">
        <v>12</v>
      </c>
      <c r="J4" s="413" t="s">
        <v>13</v>
      </c>
      <c r="K4" s="413" t="s">
        <v>84</v>
      </c>
      <c r="L4" s="379" t="s">
        <v>14</v>
      </c>
      <c r="M4" s="381" t="s">
        <v>89</v>
      </c>
      <c r="N4" s="407" t="s">
        <v>88</v>
      </c>
      <c r="O4" s="408"/>
      <c r="P4" s="409"/>
      <c r="Q4" s="372"/>
      <c r="R4" s="383" t="s">
        <v>10</v>
      </c>
      <c r="S4" s="383"/>
      <c r="T4" s="383"/>
      <c r="U4" s="389" t="s">
        <v>11</v>
      </c>
      <c r="V4" s="389" t="s">
        <v>12</v>
      </c>
      <c r="W4" s="389" t="s">
        <v>36</v>
      </c>
      <c r="X4" s="369" t="s">
        <v>18</v>
      </c>
      <c r="Y4" s="419"/>
      <c r="Z4" s="376" t="s">
        <v>19</v>
      </c>
      <c r="AA4" s="377"/>
      <c r="AB4" s="377"/>
      <c r="AC4" s="378"/>
      <c r="AD4" s="389" t="s">
        <v>20</v>
      </c>
      <c r="AE4" s="383" t="s">
        <v>21</v>
      </c>
      <c r="AF4" s="383"/>
      <c r="AG4" s="383"/>
      <c r="AH4" s="384"/>
      <c r="AI4" s="411"/>
      <c r="AJ4" s="389"/>
      <c r="AK4" s="416"/>
      <c r="AL4" s="389"/>
      <c r="AM4" s="393"/>
      <c r="AN4" s="395" t="s">
        <v>37</v>
      </c>
      <c r="AO4" s="389" t="s">
        <v>15</v>
      </c>
      <c r="AP4" s="389" t="s">
        <v>22</v>
      </c>
      <c r="AQ4" s="389" t="s">
        <v>23</v>
      </c>
      <c r="AR4" s="389" t="s">
        <v>16</v>
      </c>
      <c r="AS4" s="389" t="s">
        <v>17</v>
      </c>
      <c r="AT4" s="389" t="s">
        <v>77</v>
      </c>
      <c r="AU4" s="389" t="s">
        <v>24</v>
      </c>
      <c r="AV4" s="389" t="s">
        <v>25</v>
      </c>
      <c r="AW4" s="369" t="s">
        <v>26</v>
      </c>
      <c r="AX4" s="372"/>
      <c r="AY4" s="389"/>
      <c r="AZ4" s="369"/>
      <c r="BA4" s="253"/>
    </row>
    <row r="5" spans="1:53" s="254" customFormat="1" ht="120.75" customHeight="1" thickBot="1">
      <c r="A5" s="375"/>
      <c r="B5" s="373"/>
      <c r="C5" s="390"/>
      <c r="D5" s="9" t="s">
        <v>15</v>
      </c>
      <c r="E5" s="9" t="s">
        <v>16</v>
      </c>
      <c r="F5" s="9" t="s">
        <v>17</v>
      </c>
      <c r="G5" s="390"/>
      <c r="H5" s="390"/>
      <c r="I5" s="390"/>
      <c r="J5" s="414"/>
      <c r="K5" s="414"/>
      <c r="L5" s="380"/>
      <c r="M5" s="382"/>
      <c r="N5" s="9" t="s">
        <v>15</v>
      </c>
      <c r="O5" s="9" t="s">
        <v>16</v>
      </c>
      <c r="P5" s="10" t="s">
        <v>17</v>
      </c>
      <c r="Q5" s="373"/>
      <c r="R5" s="9" t="s">
        <v>15</v>
      </c>
      <c r="S5" s="9" t="s">
        <v>16</v>
      </c>
      <c r="T5" s="9" t="s">
        <v>17</v>
      </c>
      <c r="U5" s="390"/>
      <c r="V5" s="390"/>
      <c r="W5" s="390"/>
      <c r="X5" s="370"/>
      <c r="Y5" s="420"/>
      <c r="Z5" s="8" t="s">
        <v>27</v>
      </c>
      <c r="AA5" s="11" t="s">
        <v>87</v>
      </c>
      <c r="AB5" s="9" t="s">
        <v>28</v>
      </c>
      <c r="AC5" s="9" t="s">
        <v>87</v>
      </c>
      <c r="AD5" s="390"/>
      <c r="AE5" s="9" t="s">
        <v>29</v>
      </c>
      <c r="AF5" s="97" t="s">
        <v>87</v>
      </c>
      <c r="AG5" s="9" t="s">
        <v>30</v>
      </c>
      <c r="AH5" s="10" t="s">
        <v>41</v>
      </c>
      <c r="AI5" s="412"/>
      <c r="AJ5" s="390"/>
      <c r="AK5" s="417"/>
      <c r="AL5" s="390"/>
      <c r="AM5" s="394"/>
      <c r="AN5" s="396"/>
      <c r="AO5" s="390"/>
      <c r="AP5" s="390"/>
      <c r="AQ5" s="390"/>
      <c r="AR5" s="390"/>
      <c r="AS5" s="390"/>
      <c r="AT5" s="390"/>
      <c r="AU5" s="390"/>
      <c r="AV5" s="390"/>
      <c r="AW5" s="370"/>
      <c r="AX5" s="373"/>
      <c r="AY5" s="390"/>
      <c r="AZ5" s="370"/>
      <c r="BA5" s="253"/>
    </row>
    <row r="6" spans="1:52" s="255" customFormat="1" ht="13.5" customHeight="1" thickBot="1">
      <c r="A6" s="12">
        <v>0</v>
      </c>
      <c r="B6" s="13">
        <v>1</v>
      </c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14">
        <v>7</v>
      </c>
      <c r="I6" s="14">
        <v>8</v>
      </c>
      <c r="J6" s="14">
        <v>9</v>
      </c>
      <c r="K6" s="14">
        <v>10</v>
      </c>
      <c r="L6" s="15">
        <v>11</v>
      </c>
      <c r="M6" s="13">
        <v>12</v>
      </c>
      <c r="N6" s="14">
        <v>13</v>
      </c>
      <c r="O6" s="14">
        <v>14</v>
      </c>
      <c r="P6" s="16">
        <v>15</v>
      </c>
      <c r="Q6" s="13">
        <v>16</v>
      </c>
      <c r="R6" s="14">
        <v>17</v>
      </c>
      <c r="S6" s="14">
        <v>18</v>
      </c>
      <c r="T6" s="14">
        <v>19</v>
      </c>
      <c r="U6" s="14">
        <v>20</v>
      </c>
      <c r="V6" s="14">
        <v>21</v>
      </c>
      <c r="W6" s="14">
        <v>22</v>
      </c>
      <c r="X6" s="16">
        <v>23</v>
      </c>
      <c r="Y6" s="17">
        <v>25</v>
      </c>
      <c r="Z6" s="13">
        <v>26</v>
      </c>
      <c r="AA6" s="18"/>
      <c r="AB6" s="14">
        <v>27</v>
      </c>
      <c r="AC6" s="14"/>
      <c r="AD6" s="14">
        <v>28</v>
      </c>
      <c r="AE6" s="14">
        <v>29</v>
      </c>
      <c r="AF6" s="106"/>
      <c r="AG6" s="14">
        <v>30</v>
      </c>
      <c r="AH6" s="16">
        <v>31</v>
      </c>
      <c r="AI6" s="18">
        <v>32</v>
      </c>
      <c r="AJ6" s="14">
        <v>33</v>
      </c>
      <c r="AK6" s="98">
        <v>34</v>
      </c>
      <c r="AL6" s="14">
        <v>35</v>
      </c>
      <c r="AM6" s="15">
        <v>36</v>
      </c>
      <c r="AN6" s="13">
        <v>37</v>
      </c>
      <c r="AO6" s="14">
        <v>38</v>
      </c>
      <c r="AP6" s="14">
        <v>39</v>
      </c>
      <c r="AQ6" s="14">
        <v>40</v>
      </c>
      <c r="AR6" s="14">
        <v>41</v>
      </c>
      <c r="AS6" s="14">
        <v>42</v>
      </c>
      <c r="AT6" s="14">
        <v>43</v>
      </c>
      <c r="AU6" s="14">
        <v>44</v>
      </c>
      <c r="AV6" s="14">
        <v>45</v>
      </c>
      <c r="AW6" s="16">
        <v>46</v>
      </c>
      <c r="AX6" s="13">
        <v>47</v>
      </c>
      <c r="AY6" s="14">
        <v>48</v>
      </c>
      <c r="AZ6" s="16">
        <v>45</v>
      </c>
    </row>
    <row r="7" spans="1:57" s="256" customFormat="1" ht="19.5" customHeight="1">
      <c r="A7" s="144" t="s">
        <v>43</v>
      </c>
      <c r="B7" s="145">
        <v>80</v>
      </c>
      <c r="C7" s="146">
        <v>10</v>
      </c>
      <c r="D7" s="146"/>
      <c r="E7" s="146">
        <v>9</v>
      </c>
      <c r="F7" s="146"/>
      <c r="G7" s="146">
        <v>30</v>
      </c>
      <c r="H7" s="146"/>
      <c r="I7" s="146"/>
      <c r="J7" s="146"/>
      <c r="K7" s="146">
        <v>0</v>
      </c>
      <c r="L7" s="147">
        <v>0</v>
      </c>
      <c r="M7" s="148">
        <f>SUM(N7:P7)</f>
        <v>0</v>
      </c>
      <c r="N7" s="146">
        <v>0</v>
      </c>
      <c r="O7" s="146">
        <v>0</v>
      </c>
      <c r="P7" s="149"/>
      <c r="Q7" s="145">
        <v>2</v>
      </c>
      <c r="R7" s="146"/>
      <c r="S7" s="146"/>
      <c r="T7" s="146">
        <v>12</v>
      </c>
      <c r="U7" s="146"/>
      <c r="V7" s="146">
        <v>0</v>
      </c>
      <c r="W7" s="146">
        <v>2</v>
      </c>
      <c r="X7" s="149">
        <v>102</v>
      </c>
      <c r="Y7" s="150"/>
      <c r="Z7" s="145">
        <v>32</v>
      </c>
      <c r="AA7" s="151">
        <v>34</v>
      </c>
      <c r="AB7" s="146">
        <v>1</v>
      </c>
      <c r="AC7" s="152"/>
      <c r="AD7" s="146"/>
      <c r="AE7" s="146">
        <v>11</v>
      </c>
      <c r="AF7" s="153"/>
      <c r="AG7" s="146"/>
      <c r="AH7" s="149">
        <v>1300</v>
      </c>
      <c r="AI7" s="154"/>
      <c r="AJ7" s="146">
        <v>0</v>
      </c>
      <c r="AK7" s="155"/>
      <c r="AL7" s="146"/>
      <c r="AM7" s="147"/>
      <c r="AN7" s="156">
        <v>2</v>
      </c>
      <c r="AO7" s="146">
        <v>1</v>
      </c>
      <c r="AP7" s="146"/>
      <c r="AQ7" s="146"/>
      <c r="AR7" s="146"/>
      <c r="AS7" s="146">
        <v>1</v>
      </c>
      <c r="AT7" s="146"/>
      <c r="AU7" s="146"/>
      <c r="AV7" s="146"/>
      <c r="AW7" s="149"/>
      <c r="AX7" s="145">
        <v>6</v>
      </c>
      <c r="AY7" s="146"/>
      <c r="AZ7" s="149">
        <v>21</v>
      </c>
      <c r="BB7" s="257"/>
      <c r="BC7" s="257"/>
      <c r="BD7" s="257"/>
      <c r="BE7" s="257"/>
    </row>
    <row r="8" spans="1:57" s="256" customFormat="1" ht="19.5" customHeight="1">
      <c r="A8" s="72" t="s">
        <v>31</v>
      </c>
      <c r="B8" s="161">
        <v>295</v>
      </c>
      <c r="C8" s="162">
        <v>43</v>
      </c>
      <c r="D8" s="162">
        <v>5</v>
      </c>
      <c r="E8" s="162">
        <v>83</v>
      </c>
      <c r="F8" s="162"/>
      <c r="G8" s="162">
        <v>158</v>
      </c>
      <c r="H8" s="162"/>
      <c r="I8" s="162"/>
      <c r="J8" s="162">
        <v>75</v>
      </c>
      <c r="K8" s="162">
        <v>15</v>
      </c>
      <c r="L8" s="163">
        <v>2776</v>
      </c>
      <c r="M8" s="75">
        <v>3137</v>
      </c>
      <c r="N8" s="162">
        <v>382</v>
      </c>
      <c r="O8" s="162">
        <v>1317</v>
      </c>
      <c r="P8" s="164">
        <v>1438</v>
      </c>
      <c r="Q8" s="161"/>
      <c r="R8" s="162"/>
      <c r="S8" s="162"/>
      <c r="T8" s="162"/>
      <c r="U8" s="162"/>
      <c r="V8" s="162">
        <v>0</v>
      </c>
      <c r="W8" s="162">
        <v>10</v>
      </c>
      <c r="X8" s="164">
        <v>271</v>
      </c>
      <c r="Y8" s="165"/>
      <c r="Z8" s="161">
        <v>3197</v>
      </c>
      <c r="AA8" s="73">
        <f aca="true" t="shared" si="0" ref="AA8:AA20">Z8/L8</f>
        <v>1.151657060518732</v>
      </c>
      <c r="AB8" s="162">
        <v>16</v>
      </c>
      <c r="AC8" s="74">
        <f>AB8/W8</f>
        <v>1.6</v>
      </c>
      <c r="AD8" s="162"/>
      <c r="AE8" s="162">
        <v>209</v>
      </c>
      <c r="AF8" s="166">
        <f>AE8/L8*100</f>
        <v>7.528818443804035</v>
      </c>
      <c r="AG8" s="162">
        <v>2</v>
      </c>
      <c r="AH8" s="164">
        <v>19600</v>
      </c>
      <c r="AI8" s="167">
        <v>64</v>
      </c>
      <c r="AJ8" s="162">
        <v>1</v>
      </c>
      <c r="AK8" s="168">
        <v>1</v>
      </c>
      <c r="AL8" s="162"/>
      <c r="AM8" s="169"/>
      <c r="AN8" s="76">
        <v>76</v>
      </c>
      <c r="AO8" s="162">
        <v>50</v>
      </c>
      <c r="AP8" s="162"/>
      <c r="AQ8" s="162"/>
      <c r="AR8" s="162">
        <v>12</v>
      </c>
      <c r="AS8" s="162">
        <v>12</v>
      </c>
      <c r="AT8" s="162">
        <v>2</v>
      </c>
      <c r="AU8" s="162"/>
      <c r="AV8" s="162"/>
      <c r="AW8" s="164"/>
      <c r="AX8" s="161">
        <v>2</v>
      </c>
      <c r="AY8" s="162">
        <v>48</v>
      </c>
      <c r="AZ8" s="164">
        <v>37</v>
      </c>
      <c r="BB8" s="257"/>
      <c r="BC8" s="257"/>
      <c r="BD8" s="257"/>
      <c r="BE8" s="257"/>
    </row>
    <row r="9" spans="1:57" s="256" customFormat="1" ht="19.5" customHeight="1">
      <c r="A9" s="72" t="s">
        <v>38</v>
      </c>
      <c r="B9" s="161">
        <v>473</v>
      </c>
      <c r="C9" s="162">
        <v>49</v>
      </c>
      <c r="D9" s="162">
        <v>3</v>
      </c>
      <c r="E9" s="162">
        <v>46</v>
      </c>
      <c r="F9" s="162"/>
      <c r="G9" s="162">
        <v>348</v>
      </c>
      <c r="H9" s="162"/>
      <c r="I9" s="162">
        <v>3</v>
      </c>
      <c r="J9" s="162">
        <v>56</v>
      </c>
      <c r="K9" s="162">
        <v>49</v>
      </c>
      <c r="L9" s="163">
        <v>3019</v>
      </c>
      <c r="M9" s="75">
        <v>3616</v>
      </c>
      <c r="N9" s="162">
        <v>432</v>
      </c>
      <c r="O9" s="162">
        <v>1526</v>
      </c>
      <c r="P9" s="164">
        <v>1658</v>
      </c>
      <c r="Q9" s="161"/>
      <c r="R9" s="162"/>
      <c r="S9" s="162"/>
      <c r="T9" s="162"/>
      <c r="U9" s="162"/>
      <c r="V9" s="162">
        <v>0</v>
      </c>
      <c r="W9" s="162">
        <v>14</v>
      </c>
      <c r="X9" s="164">
        <v>476</v>
      </c>
      <c r="Y9" s="165"/>
      <c r="Z9" s="161">
        <v>2134</v>
      </c>
      <c r="AA9" s="73">
        <f t="shared" si="0"/>
        <v>0.7068565750248427</v>
      </c>
      <c r="AB9" s="162">
        <v>28</v>
      </c>
      <c r="AC9" s="74">
        <f aca="true" t="shared" si="1" ref="AC9:AC49">AB9/W9</f>
        <v>2</v>
      </c>
      <c r="AD9" s="162">
        <v>2</v>
      </c>
      <c r="AE9" s="162">
        <v>206</v>
      </c>
      <c r="AF9" s="166">
        <f aca="true" t="shared" si="2" ref="AF9:AF55">AE9/L9*100</f>
        <v>6.823451473998013</v>
      </c>
      <c r="AG9" s="162"/>
      <c r="AH9" s="164">
        <v>17400</v>
      </c>
      <c r="AI9" s="167">
        <v>30</v>
      </c>
      <c r="AJ9" s="162">
        <v>3</v>
      </c>
      <c r="AK9" s="168">
        <v>3</v>
      </c>
      <c r="AL9" s="162"/>
      <c r="AM9" s="169">
        <v>1</v>
      </c>
      <c r="AN9" s="76">
        <v>70</v>
      </c>
      <c r="AO9" s="162">
        <v>19</v>
      </c>
      <c r="AP9" s="162">
        <v>9</v>
      </c>
      <c r="AQ9" s="162"/>
      <c r="AR9" s="162">
        <v>21</v>
      </c>
      <c r="AS9" s="162">
        <v>12</v>
      </c>
      <c r="AT9" s="162"/>
      <c r="AU9" s="162"/>
      <c r="AV9" s="162"/>
      <c r="AW9" s="164"/>
      <c r="AX9" s="161">
        <v>21</v>
      </c>
      <c r="AY9" s="162">
        <v>26</v>
      </c>
      <c r="AZ9" s="164">
        <v>52</v>
      </c>
      <c r="BB9" s="257"/>
      <c r="BC9" s="257"/>
      <c r="BD9" s="257"/>
      <c r="BE9" s="257"/>
    </row>
    <row r="10" spans="1:57" s="256" customFormat="1" ht="19.5" customHeight="1">
      <c r="A10" s="72" t="s">
        <v>34</v>
      </c>
      <c r="B10" s="161">
        <v>301</v>
      </c>
      <c r="C10" s="162">
        <v>36</v>
      </c>
      <c r="D10" s="162">
        <v>1</v>
      </c>
      <c r="E10" s="162">
        <v>12</v>
      </c>
      <c r="F10" s="162"/>
      <c r="G10" s="162">
        <v>264</v>
      </c>
      <c r="H10" s="162"/>
      <c r="I10" s="162">
        <v>3</v>
      </c>
      <c r="J10" s="162">
        <v>59</v>
      </c>
      <c r="K10" s="162">
        <v>40</v>
      </c>
      <c r="L10" s="163">
        <v>4191</v>
      </c>
      <c r="M10" s="75">
        <v>5193</v>
      </c>
      <c r="N10" s="162">
        <v>535</v>
      </c>
      <c r="O10" s="162">
        <v>2076</v>
      </c>
      <c r="P10" s="164">
        <v>2582</v>
      </c>
      <c r="Q10" s="161"/>
      <c r="R10" s="162"/>
      <c r="S10" s="162"/>
      <c r="T10" s="162"/>
      <c r="U10" s="162"/>
      <c r="V10" s="162">
        <v>0</v>
      </c>
      <c r="W10" s="162">
        <v>15</v>
      </c>
      <c r="X10" s="164">
        <v>340</v>
      </c>
      <c r="Y10" s="165"/>
      <c r="Z10" s="161">
        <v>4942</v>
      </c>
      <c r="AA10" s="73">
        <f t="shared" si="0"/>
        <v>1.1791935099021713</v>
      </c>
      <c r="AB10" s="162">
        <v>20</v>
      </c>
      <c r="AC10" s="74">
        <f t="shared" si="1"/>
        <v>1.3333333333333333</v>
      </c>
      <c r="AD10" s="162"/>
      <c r="AE10" s="162">
        <v>208</v>
      </c>
      <c r="AF10" s="166">
        <f t="shared" si="2"/>
        <v>4.963015986638034</v>
      </c>
      <c r="AG10" s="162"/>
      <c r="AH10" s="164">
        <v>21150</v>
      </c>
      <c r="AI10" s="167">
        <v>67</v>
      </c>
      <c r="AJ10" s="162">
        <v>8</v>
      </c>
      <c r="AK10" s="168">
        <v>8</v>
      </c>
      <c r="AL10" s="162"/>
      <c r="AM10" s="169">
        <v>2</v>
      </c>
      <c r="AN10" s="76">
        <v>38</v>
      </c>
      <c r="AO10" s="162">
        <v>27</v>
      </c>
      <c r="AP10" s="162"/>
      <c r="AQ10" s="162"/>
      <c r="AR10" s="162">
        <v>6</v>
      </c>
      <c r="AS10" s="162">
        <v>5</v>
      </c>
      <c r="AT10" s="162">
        <v>5</v>
      </c>
      <c r="AU10" s="162"/>
      <c r="AV10" s="162"/>
      <c r="AW10" s="164"/>
      <c r="AX10" s="161">
        <v>7</v>
      </c>
      <c r="AY10" s="162">
        <v>68</v>
      </c>
      <c r="AZ10" s="164">
        <v>38</v>
      </c>
      <c r="BB10" s="257"/>
      <c r="BC10" s="257"/>
      <c r="BD10" s="257"/>
      <c r="BE10" s="257"/>
    </row>
    <row r="11" spans="1:57" s="256" customFormat="1" ht="19.5" customHeight="1">
      <c r="A11" s="72" t="s">
        <v>32</v>
      </c>
      <c r="B11" s="161">
        <v>241</v>
      </c>
      <c r="C11" s="162">
        <v>32</v>
      </c>
      <c r="D11" s="162">
        <v>7</v>
      </c>
      <c r="E11" s="162">
        <v>25</v>
      </c>
      <c r="F11" s="162"/>
      <c r="G11" s="162">
        <v>218</v>
      </c>
      <c r="H11" s="162"/>
      <c r="I11" s="162">
        <v>2</v>
      </c>
      <c r="J11" s="162">
        <v>74</v>
      </c>
      <c r="K11" s="162">
        <v>66</v>
      </c>
      <c r="L11" s="163">
        <v>4411</v>
      </c>
      <c r="M11" s="75">
        <v>4761</v>
      </c>
      <c r="N11" s="162">
        <v>455</v>
      </c>
      <c r="O11" s="162">
        <v>1823</v>
      </c>
      <c r="P11" s="164">
        <v>2483</v>
      </c>
      <c r="Q11" s="161"/>
      <c r="R11" s="162"/>
      <c r="S11" s="162"/>
      <c r="T11" s="162"/>
      <c r="U11" s="162"/>
      <c r="V11" s="162">
        <v>0</v>
      </c>
      <c r="W11" s="162">
        <v>11</v>
      </c>
      <c r="X11" s="164">
        <v>166</v>
      </c>
      <c r="Y11" s="165"/>
      <c r="Z11" s="161">
        <v>4217</v>
      </c>
      <c r="AA11" s="73">
        <f t="shared" si="0"/>
        <v>0.9560190433008389</v>
      </c>
      <c r="AB11" s="162">
        <v>12</v>
      </c>
      <c r="AC11" s="74">
        <f t="shared" si="1"/>
        <v>1.0909090909090908</v>
      </c>
      <c r="AD11" s="162"/>
      <c r="AE11" s="162">
        <v>181</v>
      </c>
      <c r="AF11" s="166">
        <f t="shared" si="2"/>
        <v>4.103377918839265</v>
      </c>
      <c r="AG11" s="162"/>
      <c r="AH11" s="164">
        <v>16500</v>
      </c>
      <c r="AI11" s="167">
        <v>83</v>
      </c>
      <c r="AJ11" s="162">
        <v>2</v>
      </c>
      <c r="AK11" s="168">
        <v>2</v>
      </c>
      <c r="AL11" s="162"/>
      <c r="AM11" s="169">
        <v>1</v>
      </c>
      <c r="AN11" s="76">
        <v>67</v>
      </c>
      <c r="AO11" s="162">
        <v>29</v>
      </c>
      <c r="AP11" s="162">
        <v>4</v>
      </c>
      <c r="AQ11" s="162"/>
      <c r="AR11" s="162">
        <v>17</v>
      </c>
      <c r="AS11" s="162">
        <v>17</v>
      </c>
      <c r="AT11" s="162">
        <v>4</v>
      </c>
      <c r="AU11" s="162"/>
      <c r="AV11" s="162"/>
      <c r="AW11" s="164"/>
      <c r="AX11" s="161">
        <v>4</v>
      </c>
      <c r="AY11" s="162">
        <v>112</v>
      </c>
      <c r="AZ11" s="164">
        <v>35</v>
      </c>
      <c r="BB11" s="257"/>
      <c r="BC11" s="257"/>
      <c r="BD11" s="257"/>
      <c r="BE11" s="257"/>
    </row>
    <row r="12" spans="1:57" s="256" customFormat="1" ht="19.5" customHeight="1" thickBot="1">
      <c r="A12" s="170" t="s">
        <v>33</v>
      </c>
      <c r="B12" s="171">
        <v>329</v>
      </c>
      <c r="C12" s="172">
        <v>45</v>
      </c>
      <c r="D12" s="172">
        <v>10</v>
      </c>
      <c r="E12" s="172">
        <v>35</v>
      </c>
      <c r="F12" s="172"/>
      <c r="G12" s="172">
        <v>185</v>
      </c>
      <c r="H12" s="172"/>
      <c r="I12" s="172">
        <v>2</v>
      </c>
      <c r="J12" s="172">
        <v>84</v>
      </c>
      <c r="K12" s="172">
        <v>60</v>
      </c>
      <c r="L12" s="173">
        <v>3346</v>
      </c>
      <c r="M12" s="174">
        <v>4442</v>
      </c>
      <c r="N12" s="172">
        <v>402</v>
      </c>
      <c r="O12" s="172">
        <v>1707</v>
      </c>
      <c r="P12" s="175">
        <v>2333</v>
      </c>
      <c r="Q12" s="171"/>
      <c r="R12" s="172"/>
      <c r="S12" s="172"/>
      <c r="T12" s="172"/>
      <c r="U12" s="172"/>
      <c r="V12" s="172">
        <v>0</v>
      </c>
      <c r="W12" s="172">
        <v>8</v>
      </c>
      <c r="X12" s="175">
        <v>244</v>
      </c>
      <c r="Y12" s="176"/>
      <c r="Z12" s="171">
        <v>4626</v>
      </c>
      <c r="AA12" s="177">
        <f t="shared" si="0"/>
        <v>1.3825463239689182</v>
      </c>
      <c r="AB12" s="172">
        <v>35</v>
      </c>
      <c r="AC12" s="178">
        <f t="shared" si="1"/>
        <v>4.375</v>
      </c>
      <c r="AD12" s="172"/>
      <c r="AE12" s="172">
        <v>190</v>
      </c>
      <c r="AF12" s="179">
        <f t="shared" si="2"/>
        <v>5.678421996413628</v>
      </c>
      <c r="AG12" s="172"/>
      <c r="AH12" s="175">
        <v>15700</v>
      </c>
      <c r="AI12" s="180">
        <v>89</v>
      </c>
      <c r="AJ12" s="172">
        <v>1</v>
      </c>
      <c r="AK12" s="181"/>
      <c r="AL12" s="172"/>
      <c r="AM12" s="182">
        <v>1</v>
      </c>
      <c r="AN12" s="183">
        <v>158</v>
      </c>
      <c r="AO12" s="172">
        <v>73</v>
      </c>
      <c r="AP12" s="172">
        <v>1</v>
      </c>
      <c r="AQ12" s="172"/>
      <c r="AR12" s="172">
        <v>51</v>
      </c>
      <c r="AS12" s="172">
        <v>33</v>
      </c>
      <c r="AT12" s="172">
        <v>2</v>
      </c>
      <c r="AU12" s="172">
        <v>39</v>
      </c>
      <c r="AV12" s="172"/>
      <c r="AW12" s="175"/>
      <c r="AX12" s="171">
        <v>8</v>
      </c>
      <c r="AY12" s="172">
        <v>89</v>
      </c>
      <c r="AZ12" s="175">
        <v>45</v>
      </c>
      <c r="BB12" s="257"/>
      <c r="BC12" s="257"/>
      <c r="BD12" s="257"/>
      <c r="BE12" s="257"/>
    </row>
    <row r="13" spans="1:57" s="256" customFormat="1" ht="19.5" customHeight="1" thickTop="1">
      <c r="A13" s="144" t="s">
        <v>47</v>
      </c>
      <c r="B13" s="145">
        <v>220</v>
      </c>
      <c r="C13" s="146">
        <v>46</v>
      </c>
      <c r="D13" s="146">
        <v>4</v>
      </c>
      <c r="E13" s="146">
        <v>42</v>
      </c>
      <c r="F13" s="146"/>
      <c r="G13" s="146">
        <v>117</v>
      </c>
      <c r="H13" s="146"/>
      <c r="I13" s="146"/>
      <c r="J13" s="146">
        <v>2</v>
      </c>
      <c r="K13" s="146">
        <v>11</v>
      </c>
      <c r="L13" s="157">
        <v>976</v>
      </c>
      <c r="M13" s="75">
        <v>1002</v>
      </c>
      <c r="N13" s="146">
        <v>115</v>
      </c>
      <c r="O13" s="146">
        <v>887</v>
      </c>
      <c r="P13" s="149"/>
      <c r="Q13" s="145"/>
      <c r="R13" s="146"/>
      <c r="S13" s="146"/>
      <c r="T13" s="146"/>
      <c r="U13" s="146"/>
      <c r="V13" s="146">
        <v>0</v>
      </c>
      <c r="W13" s="146">
        <v>8</v>
      </c>
      <c r="X13" s="149">
        <v>51</v>
      </c>
      <c r="Y13" s="150">
        <v>1</v>
      </c>
      <c r="Z13" s="145">
        <v>1668</v>
      </c>
      <c r="AA13" s="158">
        <f t="shared" si="0"/>
        <v>1.709016393442623</v>
      </c>
      <c r="AB13" s="146">
        <v>19</v>
      </c>
      <c r="AC13" s="159">
        <v>3</v>
      </c>
      <c r="AD13" s="146"/>
      <c r="AE13" s="146">
        <v>118</v>
      </c>
      <c r="AF13" s="160">
        <f t="shared" si="2"/>
        <v>12.09016393442623</v>
      </c>
      <c r="AG13" s="146"/>
      <c r="AH13" s="149">
        <v>10900</v>
      </c>
      <c r="AI13" s="154">
        <v>2</v>
      </c>
      <c r="AJ13" s="146"/>
      <c r="AK13" s="155"/>
      <c r="AL13" s="146"/>
      <c r="AM13" s="147">
        <v>2</v>
      </c>
      <c r="AN13" s="156">
        <v>107</v>
      </c>
      <c r="AO13" s="146">
        <v>7</v>
      </c>
      <c r="AP13" s="146">
        <v>3</v>
      </c>
      <c r="AQ13" s="146"/>
      <c r="AR13" s="146">
        <v>84</v>
      </c>
      <c r="AS13" s="146">
        <v>13</v>
      </c>
      <c r="AT13" s="146"/>
      <c r="AU13" s="146">
        <v>106</v>
      </c>
      <c r="AV13" s="146">
        <v>5</v>
      </c>
      <c r="AW13" s="149">
        <v>2</v>
      </c>
      <c r="AX13" s="145">
        <v>5</v>
      </c>
      <c r="AY13" s="146"/>
      <c r="AZ13" s="149">
        <v>15</v>
      </c>
      <c r="BB13" s="257"/>
      <c r="BC13" s="257"/>
      <c r="BD13" s="257"/>
      <c r="BE13" s="257"/>
    </row>
    <row r="14" spans="1:57" s="258" customFormat="1" ht="19.5" customHeight="1">
      <c r="A14" s="72" t="s">
        <v>48</v>
      </c>
      <c r="B14" s="129">
        <v>246</v>
      </c>
      <c r="C14" s="130">
        <v>53</v>
      </c>
      <c r="D14" s="130">
        <v>3</v>
      </c>
      <c r="E14" s="130">
        <v>50</v>
      </c>
      <c r="F14" s="130"/>
      <c r="G14" s="130">
        <v>196</v>
      </c>
      <c r="H14" s="130"/>
      <c r="I14" s="130"/>
      <c r="J14" s="130">
        <v>26</v>
      </c>
      <c r="K14" s="130">
        <v>6</v>
      </c>
      <c r="L14" s="131">
        <v>1366</v>
      </c>
      <c r="M14" s="75">
        <v>1713</v>
      </c>
      <c r="N14" s="130">
        <v>181</v>
      </c>
      <c r="O14" s="130">
        <v>986</v>
      </c>
      <c r="P14" s="132">
        <v>545</v>
      </c>
      <c r="Q14" s="129"/>
      <c r="R14" s="130"/>
      <c r="S14" s="130"/>
      <c r="T14" s="130"/>
      <c r="U14" s="130"/>
      <c r="V14" s="130"/>
      <c r="W14" s="130">
        <v>21</v>
      </c>
      <c r="X14" s="132">
        <v>294</v>
      </c>
      <c r="Y14" s="133"/>
      <c r="Z14" s="129">
        <v>1651</v>
      </c>
      <c r="AA14" s="73">
        <f t="shared" si="0"/>
        <v>1.2086383601756954</v>
      </c>
      <c r="AB14" s="130">
        <v>77</v>
      </c>
      <c r="AC14" s="74">
        <v>4</v>
      </c>
      <c r="AD14" s="130">
        <v>1</v>
      </c>
      <c r="AE14" s="130">
        <v>114</v>
      </c>
      <c r="AF14" s="134">
        <f t="shared" si="2"/>
        <v>8.345534407027818</v>
      </c>
      <c r="AG14" s="130"/>
      <c r="AH14" s="132">
        <v>11400</v>
      </c>
      <c r="AI14" s="135">
        <v>3</v>
      </c>
      <c r="AJ14" s="130"/>
      <c r="AK14" s="136"/>
      <c r="AL14" s="130"/>
      <c r="AM14" s="137">
        <v>2</v>
      </c>
      <c r="AN14" s="76">
        <v>63</v>
      </c>
      <c r="AO14" s="130">
        <v>10</v>
      </c>
      <c r="AP14" s="130">
        <v>2</v>
      </c>
      <c r="AQ14" s="130"/>
      <c r="AR14" s="130">
        <v>28</v>
      </c>
      <c r="AS14" s="130">
        <v>19</v>
      </c>
      <c r="AT14" s="130">
        <v>4</v>
      </c>
      <c r="AU14" s="130">
        <v>28</v>
      </c>
      <c r="AV14" s="130">
        <v>0</v>
      </c>
      <c r="AW14" s="132"/>
      <c r="AX14" s="129">
        <v>11</v>
      </c>
      <c r="AY14" s="130"/>
      <c r="AZ14" s="132">
        <v>167</v>
      </c>
      <c r="BB14" s="259"/>
      <c r="BC14" s="259"/>
      <c r="BD14" s="259"/>
      <c r="BE14" s="259"/>
    </row>
    <row r="15" spans="1:57" s="258" customFormat="1" ht="19.5" customHeight="1">
      <c r="A15" s="72" t="s">
        <v>44</v>
      </c>
      <c r="B15" s="129">
        <v>65</v>
      </c>
      <c r="C15" s="130">
        <v>5</v>
      </c>
      <c r="D15" s="130">
        <v>1</v>
      </c>
      <c r="E15" s="130">
        <v>2</v>
      </c>
      <c r="F15" s="130"/>
      <c r="G15" s="130">
        <v>30</v>
      </c>
      <c r="H15" s="130"/>
      <c r="I15" s="130"/>
      <c r="J15" s="130">
        <v>2</v>
      </c>
      <c r="K15" s="130">
        <v>15</v>
      </c>
      <c r="L15" s="131">
        <v>381</v>
      </c>
      <c r="M15" s="75">
        <v>410</v>
      </c>
      <c r="N15" s="130">
        <v>30</v>
      </c>
      <c r="O15" s="130">
        <v>324</v>
      </c>
      <c r="P15" s="132">
        <v>54</v>
      </c>
      <c r="Q15" s="129"/>
      <c r="R15" s="130"/>
      <c r="S15" s="130"/>
      <c r="T15" s="130"/>
      <c r="U15" s="130"/>
      <c r="V15" s="130">
        <v>0</v>
      </c>
      <c r="W15" s="130">
        <v>7</v>
      </c>
      <c r="X15" s="132">
        <v>19</v>
      </c>
      <c r="Y15" s="133"/>
      <c r="Z15" s="129">
        <v>1066</v>
      </c>
      <c r="AA15" s="73">
        <f t="shared" si="0"/>
        <v>2.797900262467192</v>
      </c>
      <c r="AB15" s="130">
        <v>20</v>
      </c>
      <c r="AC15" s="74">
        <f t="shared" si="1"/>
        <v>2.857142857142857</v>
      </c>
      <c r="AD15" s="130"/>
      <c r="AE15" s="130">
        <v>30</v>
      </c>
      <c r="AF15" s="134">
        <f t="shared" si="2"/>
        <v>7.874015748031496</v>
      </c>
      <c r="AG15" s="130"/>
      <c r="AH15" s="132">
        <v>3550</v>
      </c>
      <c r="AI15" s="135"/>
      <c r="AJ15" s="130"/>
      <c r="AK15" s="136"/>
      <c r="AL15" s="130"/>
      <c r="AM15" s="137">
        <v>1</v>
      </c>
      <c r="AN15" s="76">
        <v>7</v>
      </c>
      <c r="AO15" s="130">
        <v>1</v>
      </c>
      <c r="AP15" s="130"/>
      <c r="AQ15" s="130"/>
      <c r="AR15" s="130">
        <v>6</v>
      </c>
      <c r="AS15" s="130"/>
      <c r="AT15" s="130">
        <v>1</v>
      </c>
      <c r="AU15" s="130"/>
      <c r="AV15" s="130">
        <v>1</v>
      </c>
      <c r="AW15" s="132"/>
      <c r="AX15" s="129">
        <v>6</v>
      </c>
      <c r="AY15" s="130"/>
      <c r="AZ15" s="132">
        <v>14</v>
      </c>
      <c r="BB15" s="259"/>
      <c r="BC15" s="259"/>
      <c r="BD15" s="259"/>
      <c r="BE15" s="259"/>
    </row>
    <row r="16" spans="1:57" s="258" customFormat="1" ht="19.5" customHeight="1">
      <c r="A16" s="72" t="s">
        <v>49</v>
      </c>
      <c r="B16" s="129">
        <v>134</v>
      </c>
      <c r="C16" s="130">
        <v>27</v>
      </c>
      <c r="D16" s="130"/>
      <c r="E16" s="130">
        <v>11</v>
      </c>
      <c r="F16" s="130"/>
      <c r="G16" s="130">
        <v>43</v>
      </c>
      <c r="H16" s="130"/>
      <c r="I16" s="130"/>
      <c r="J16" s="130"/>
      <c r="K16" s="130">
        <v>6</v>
      </c>
      <c r="L16" s="131">
        <v>349</v>
      </c>
      <c r="M16" s="75">
        <v>474</v>
      </c>
      <c r="N16" s="130">
        <v>64</v>
      </c>
      <c r="O16" s="130">
        <v>410</v>
      </c>
      <c r="P16" s="132">
        <v>226</v>
      </c>
      <c r="Q16" s="129"/>
      <c r="R16" s="130"/>
      <c r="S16" s="130"/>
      <c r="T16" s="130"/>
      <c r="U16" s="130"/>
      <c r="V16" s="130">
        <v>0</v>
      </c>
      <c r="W16" s="130">
        <v>0</v>
      </c>
      <c r="X16" s="132">
        <v>0</v>
      </c>
      <c r="Y16" s="133"/>
      <c r="Z16" s="129">
        <v>475</v>
      </c>
      <c r="AA16" s="73">
        <f t="shared" si="0"/>
        <v>1.3610315186246418</v>
      </c>
      <c r="AB16" s="130"/>
      <c r="AC16" s="74"/>
      <c r="AD16" s="130"/>
      <c r="AE16" s="130">
        <v>33</v>
      </c>
      <c r="AF16" s="134">
        <f t="shared" si="2"/>
        <v>9.455587392550143</v>
      </c>
      <c r="AG16" s="130"/>
      <c r="AH16" s="132">
        <v>3300</v>
      </c>
      <c r="AI16" s="135">
        <v>7</v>
      </c>
      <c r="AJ16" s="130"/>
      <c r="AK16" s="136"/>
      <c r="AL16" s="130"/>
      <c r="AM16" s="137">
        <v>1</v>
      </c>
      <c r="AN16" s="76">
        <v>42</v>
      </c>
      <c r="AO16" s="130">
        <v>2</v>
      </c>
      <c r="AP16" s="130"/>
      <c r="AQ16" s="130"/>
      <c r="AR16" s="130">
        <v>32</v>
      </c>
      <c r="AS16" s="130">
        <v>14</v>
      </c>
      <c r="AT16" s="130"/>
      <c r="AU16" s="130">
        <v>16</v>
      </c>
      <c r="AV16" s="130">
        <v>1</v>
      </c>
      <c r="AW16" s="132"/>
      <c r="AX16" s="129">
        <v>6</v>
      </c>
      <c r="AY16" s="130"/>
      <c r="AZ16" s="132"/>
      <c r="BB16" s="259"/>
      <c r="BC16" s="259"/>
      <c r="BD16" s="259"/>
      <c r="BE16" s="259"/>
    </row>
    <row r="17" spans="1:57" s="258" customFormat="1" ht="19.5" customHeight="1">
      <c r="A17" s="72" t="s">
        <v>50</v>
      </c>
      <c r="B17" s="129">
        <v>291</v>
      </c>
      <c r="C17" s="130">
        <v>57</v>
      </c>
      <c r="D17" s="130"/>
      <c r="E17" s="130">
        <v>40</v>
      </c>
      <c r="F17" s="130"/>
      <c r="G17" s="130">
        <v>59</v>
      </c>
      <c r="H17" s="130"/>
      <c r="I17" s="130">
        <v>3</v>
      </c>
      <c r="J17" s="130">
        <v>5</v>
      </c>
      <c r="K17" s="130">
        <v>9</v>
      </c>
      <c r="L17" s="131">
        <v>911</v>
      </c>
      <c r="M17" s="75">
        <v>1073</v>
      </c>
      <c r="N17" s="130">
        <v>57</v>
      </c>
      <c r="O17" s="130">
        <v>775</v>
      </c>
      <c r="P17" s="132">
        <v>241</v>
      </c>
      <c r="Q17" s="129"/>
      <c r="R17" s="130"/>
      <c r="S17" s="130"/>
      <c r="T17" s="130"/>
      <c r="U17" s="130"/>
      <c r="V17" s="130">
        <v>0</v>
      </c>
      <c r="W17" s="130">
        <v>9</v>
      </c>
      <c r="X17" s="132">
        <v>38</v>
      </c>
      <c r="Y17" s="133"/>
      <c r="Z17" s="129">
        <v>1834</v>
      </c>
      <c r="AA17" s="73">
        <f t="shared" si="0"/>
        <v>2.013172338090011</v>
      </c>
      <c r="AB17" s="130">
        <v>25</v>
      </c>
      <c r="AC17" s="74">
        <f t="shared" si="1"/>
        <v>2.7777777777777777</v>
      </c>
      <c r="AD17" s="130"/>
      <c r="AE17" s="130">
        <v>71</v>
      </c>
      <c r="AF17" s="134">
        <f t="shared" si="2"/>
        <v>7.793633369923161</v>
      </c>
      <c r="AG17" s="130"/>
      <c r="AH17" s="132">
        <v>7800</v>
      </c>
      <c r="AI17" s="135"/>
      <c r="AJ17" s="130"/>
      <c r="AK17" s="136">
        <v>2</v>
      </c>
      <c r="AL17" s="130"/>
      <c r="AM17" s="137">
        <v>2</v>
      </c>
      <c r="AN17" s="76">
        <v>27</v>
      </c>
      <c r="AO17" s="130">
        <v>4</v>
      </c>
      <c r="AP17" s="130"/>
      <c r="AQ17" s="130"/>
      <c r="AR17" s="130">
        <v>13</v>
      </c>
      <c r="AS17" s="130">
        <v>6</v>
      </c>
      <c r="AT17" s="130">
        <v>6</v>
      </c>
      <c r="AU17" s="130">
        <v>2</v>
      </c>
      <c r="AV17" s="130"/>
      <c r="AW17" s="132"/>
      <c r="AX17" s="129">
        <v>16</v>
      </c>
      <c r="AY17" s="130"/>
      <c r="AZ17" s="132">
        <v>14</v>
      </c>
      <c r="BB17" s="259"/>
      <c r="BC17" s="259"/>
      <c r="BD17" s="259"/>
      <c r="BE17" s="259"/>
    </row>
    <row r="18" spans="1:57" s="258" customFormat="1" ht="19.5" customHeight="1">
      <c r="A18" s="72" t="s">
        <v>51</v>
      </c>
      <c r="B18" s="129">
        <v>381</v>
      </c>
      <c r="C18" s="130">
        <v>92</v>
      </c>
      <c r="D18" s="130">
        <v>4</v>
      </c>
      <c r="E18" s="130">
        <v>18</v>
      </c>
      <c r="F18" s="130"/>
      <c r="G18" s="130">
        <v>178</v>
      </c>
      <c r="H18" s="130"/>
      <c r="I18" s="130"/>
      <c r="J18" s="130"/>
      <c r="K18" s="130">
        <v>11</v>
      </c>
      <c r="L18" s="131">
        <v>2036</v>
      </c>
      <c r="M18" s="75">
        <v>2339</v>
      </c>
      <c r="N18" s="130">
        <v>140</v>
      </c>
      <c r="O18" s="130">
        <v>1847</v>
      </c>
      <c r="P18" s="132">
        <v>352</v>
      </c>
      <c r="Q18" s="129"/>
      <c r="R18" s="130"/>
      <c r="S18" s="130"/>
      <c r="T18" s="130"/>
      <c r="U18" s="130"/>
      <c r="V18" s="130">
        <v>0</v>
      </c>
      <c r="W18" s="130">
        <v>19</v>
      </c>
      <c r="X18" s="132">
        <v>148</v>
      </c>
      <c r="Y18" s="133"/>
      <c r="Z18" s="129">
        <v>3251</v>
      </c>
      <c r="AA18" s="73">
        <v>14</v>
      </c>
      <c r="AB18" s="130">
        <v>98</v>
      </c>
      <c r="AC18" s="74">
        <f t="shared" si="1"/>
        <v>5.157894736842105</v>
      </c>
      <c r="AD18" s="130">
        <v>3</v>
      </c>
      <c r="AE18" s="130">
        <v>118</v>
      </c>
      <c r="AF18" s="134">
        <f t="shared" si="2"/>
        <v>5.7956777996070725</v>
      </c>
      <c r="AG18" s="130"/>
      <c r="AH18" s="132">
        <v>25250</v>
      </c>
      <c r="AI18" s="135">
        <v>6</v>
      </c>
      <c r="AJ18" s="130">
        <v>3</v>
      </c>
      <c r="AK18" s="136">
        <v>2</v>
      </c>
      <c r="AL18" s="130">
        <v>3</v>
      </c>
      <c r="AM18" s="137">
        <v>2</v>
      </c>
      <c r="AN18" s="76">
        <v>75</v>
      </c>
      <c r="AO18" s="130">
        <v>3</v>
      </c>
      <c r="AP18" s="130"/>
      <c r="AQ18" s="130">
        <v>2</v>
      </c>
      <c r="AR18" s="130">
        <v>54</v>
      </c>
      <c r="AS18" s="130">
        <v>3</v>
      </c>
      <c r="AT18" s="130">
        <v>7</v>
      </c>
      <c r="AU18" s="130"/>
      <c r="AV18" s="130"/>
      <c r="AW18" s="132"/>
      <c r="AX18" s="129">
        <v>8</v>
      </c>
      <c r="AY18" s="130"/>
      <c r="AZ18" s="132">
        <v>111</v>
      </c>
      <c r="BB18" s="259"/>
      <c r="BC18" s="259"/>
      <c r="BD18" s="259"/>
      <c r="BE18" s="259"/>
    </row>
    <row r="19" spans="1:57" s="258" customFormat="1" ht="19.5" customHeight="1">
      <c r="A19" s="72" t="s">
        <v>52</v>
      </c>
      <c r="B19" s="129">
        <v>168</v>
      </c>
      <c r="C19" s="130">
        <v>16</v>
      </c>
      <c r="D19" s="130"/>
      <c r="E19" s="130">
        <v>9</v>
      </c>
      <c r="F19" s="130"/>
      <c r="G19" s="130">
        <v>98</v>
      </c>
      <c r="H19" s="130"/>
      <c r="I19" s="130"/>
      <c r="J19" s="130">
        <v>3</v>
      </c>
      <c r="K19" s="130">
        <v>6</v>
      </c>
      <c r="L19" s="131">
        <v>978</v>
      </c>
      <c r="M19" s="75">
        <v>1091</v>
      </c>
      <c r="N19" s="130">
        <v>109</v>
      </c>
      <c r="O19" s="130">
        <v>855</v>
      </c>
      <c r="P19" s="132">
        <v>128</v>
      </c>
      <c r="Q19" s="129"/>
      <c r="R19" s="130"/>
      <c r="S19" s="130"/>
      <c r="T19" s="130"/>
      <c r="U19" s="130"/>
      <c r="V19" s="130">
        <v>0</v>
      </c>
      <c r="W19" s="130">
        <v>7</v>
      </c>
      <c r="X19" s="132">
        <v>66</v>
      </c>
      <c r="Y19" s="133"/>
      <c r="Z19" s="129">
        <v>1450</v>
      </c>
      <c r="AA19" s="73">
        <f t="shared" si="0"/>
        <v>1.4826175869120655</v>
      </c>
      <c r="AB19" s="130">
        <v>40</v>
      </c>
      <c r="AC19" s="74">
        <v>5</v>
      </c>
      <c r="AD19" s="130"/>
      <c r="AE19" s="130">
        <v>60</v>
      </c>
      <c r="AF19" s="134">
        <f t="shared" si="2"/>
        <v>6.134969325153374</v>
      </c>
      <c r="AG19" s="130"/>
      <c r="AH19" s="132">
        <v>20800</v>
      </c>
      <c r="AI19" s="135">
        <v>2</v>
      </c>
      <c r="AJ19" s="130"/>
      <c r="AK19" s="136"/>
      <c r="AL19" s="130"/>
      <c r="AM19" s="137">
        <v>1</v>
      </c>
      <c r="AN19" s="76">
        <v>63</v>
      </c>
      <c r="AO19" s="130">
        <v>4</v>
      </c>
      <c r="AP19" s="130"/>
      <c r="AQ19" s="130"/>
      <c r="AR19" s="130">
        <v>55</v>
      </c>
      <c r="AS19" s="130">
        <v>4</v>
      </c>
      <c r="AT19" s="130">
        <v>3</v>
      </c>
      <c r="AU19" s="130">
        <v>4</v>
      </c>
      <c r="AV19" s="130"/>
      <c r="AW19" s="132"/>
      <c r="AX19" s="129">
        <v>10</v>
      </c>
      <c r="AY19" s="130"/>
      <c r="AZ19" s="132">
        <v>10</v>
      </c>
      <c r="BB19" s="259"/>
      <c r="BC19" s="259"/>
      <c r="BD19" s="259"/>
      <c r="BE19" s="259"/>
    </row>
    <row r="20" spans="1:57" s="258" customFormat="1" ht="19.5" customHeight="1">
      <c r="A20" s="72" t="s">
        <v>53</v>
      </c>
      <c r="B20" s="129">
        <v>172</v>
      </c>
      <c r="C20" s="130">
        <v>36</v>
      </c>
      <c r="D20" s="130"/>
      <c r="E20" s="130">
        <v>2</v>
      </c>
      <c r="F20" s="130"/>
      <c r="G20" s="130">
        <v>90</v>
      </c>
      <c r="H20" s="130"/>
      <c r="I20" s="130"/>
      <c r="J20" s="130">
        <v>2</v>
      </c>
      <c r="K20" s="130">
        <v>10</v>
      </c>
      <c r="L20" s="131">
        <v>1060</v>
      </c>
      <c r="M20" s="75">
        <v>1212</v>
      </c>
      <c r="N20" s="130">
        <v>92</v>
      </c>
      <c r="O20" s="130">
        <v>1007</v>
      </c>
      <c r="P20" s="132">
        <v>113</v>
      </c>
      <c r="Q20" s="129"/>
      <c r="R20" s="130"/>
      <c r="S20" s="130"/>
      <c r="T20" s="130"/>
      <c r="U20" s="130"/>
      <c r="V20" s="130">
        <v>0</v>
      </c>
      <c r="W20" s="130">
        <v>10</v>
      </c>
      <c r="X20" s="132">
        <v>25</v>
      </c>
      <c r="Y20" s="133"/>
      <c r="Z20" s="129">
        <v>734</v>
      </c>
      <c r="AA20" s="73">
        <f t="shared" si="0"/>
        <v>0.6924528301886792</v>
      </c>
      <c r="AB20" s="130">
        <v>18</v>
      </c>
      <c r="AC20" s="74">
        <f t="shared" si="1"/>
        <v>1.8</v>
      </c>
      <c r="AD20" s="130"/>
      <c r="AE20" s="130">
        <v>100</v>
      </c>
      <c r="AF20" s="134">
        <f t="shared" si="2"/>
        <v>9.433962264150944</v>
      </c>
      <c r="AG20" s="130"/>
      <c r="AH20" s="132">
        <v>300</v>
      </c>
      <c r="AI20" s="135">
        <v>3</v>
      </c>
      <c r="AJ20" s="130"/>
      <c r="AK20" s="136"/>
      <c r="AL20" s="130"/>
      <c r="AM20" s="137">
        <v>2</v>
      </c>
      <c r="AN20" s="76">
        <v>80</v>
      </c>
      <c r="AO20" s="130">
        <v>1</v>
      </c>
      <c r="AP20" s="130"/>
      <c r="AQ20" s="130"/>
      <c r="AR20" s="130">
        <v>65</v>
      </c>
      <c r="AS20" s="130"/>
      <c r="AT20" s="130">
        <v>2</v>
      </c>
      <c r="AU20" s="130">
        <v>2</v>
      </c>
      <c r="AV20" s="130"/>
      <c r="AW20" s="132"/>
      <c r="AX20" s="129">
        <v>11</v>
      </c>
      <c r="AY20" s="130"/>
      <c r="AZ20" s="132">
        <v>31</v>
      </c>
      <c r="BB20" s="259"/>
      <c r="BC20" s="259"/>
      <c r="BD20" s="259"/>
      <c r="BE20" s="259"/>
    </row>
    <row r="21" spans="1:57" s="258" customFormat="1" ht="19.5" customHeight="1">
      <c r="A21" s="72" t="s">
        <v>54</v>
      </c>
      <c r="B21" s="129">
        <v>174</v>
      </c>
      <c r="C21" s="130">
        <v>30</v>
      </c>
      <c r="D21" s="130"/>
      <c r="E21" s="130">
        <v>74</v>
      </c>
      <c r="F21" s="130"/>
      <c r="G21" s="130">
        <v>89</v>
      </c>
      <c r="H21" s="130"/>
      <c r="I21" s="130"/>
      <c r="J21" s="130">
        <v>16</v>
      </c>
      <c r="K21" s="130">
        <v>63</v>
      </c>
      <c r="L21" s="131">
        <v>1059</v>
      </c>
      <c r="M21" s="75">
        <v>1260</v>
      </c>
      <c r="N21" s="130">
        <v>70</v>
      </c>
      <c r="O21" s="130">
        <v>1190</v>
      </c>
      <c r="P21" s="132"/>
      <c r="Q21" s="129"/>
      <c r="R21" s="130"/>
      <c r="S21" s="130"/>
      <c r="T21" s="130"/>
      <c r="U21" s="130"/>
      <c r="V21" s="130">
        <v>0</v>
      </c>
      <c r="W21" s="130">
        <v>16</v>
      </c>
      <c r="X21" s="132">
        <v>79</v>
      </c>
      <c r="Y21" s="133">
        <v>1</v>
      </c>
      <c r="Z21" s="129">
        <v>1336</v>
      </c>
      <c r="AA21" s="73">
        <v>3</v>
      </c>
      <c r="AB21" s="130">
        <v>36</v>
      </c>
      <c r="AC21" s="74">
        <v>108</v>
      </c>
      <c r="AD21" s="130"/>
      <c r="AE21" s="130">
        <v>32</v>
      </c>
      <c r="AF21" s="134">
        <f t="shared" si="2"/>
        <v>3.0217186024551466</v>
      </c>
      <c r="AG21" s="130"/>
      <c r="AH21" s="132">
        <v>2200</v>
      </c>
      <c r="AI21" s="135">
        <v>4</v>
      </c>
      <c r="AJ21" s="130"/>
      <c r="AK21" s="136"/>
      <c r="AL21" s="130"/>
      <c r="AM21" s="137"/>
      <c r="AN21" s="76">
        <v>18</v>
      </c>
      <c r="AO21" s="130">
        <v>3</v>
      </c>
      <c r="AP21" s="130">
        <v>1</v>
      </c>
      <c r="AQ21" s="130"/>
      <c r="AR21" s="130">
        <v>13</v>
      </c>
      <c r="AS21" s="130">
        <v>1</v>
      </c>
      <c r="AT21" s="130">
        <v>1</v>
      </c>
      <c r="AU21" s="130">
        <v>357</v>
      </c>
      <c r="AV21" s="130"/>
      <c r="AW21" s="132"/>
      <c r="AX21" s="129">
        <v>5</v>
      </c>
      <c r="AY21" s="130">
        <v>1</v>
      </c>
      <c r="AZ21" s="132">
        <v>3</v>
      </c>
      <c r="BB21" s="259"/>
      <c r="BC21" s="259"/>
      <c r="BD21" s="259"/>
      <c r="BE21" s="259"/>
    </row>
    <row r="22" spans="1:57" s="258" customFormat="1" ht="19.5" customHeight="1">
      <c r="A22" s="72" t="s">
        <v>55</v>
      </c>
      <c r="B22" s="129">
        <v>87</v>
      </c>
      <c r="C22" s="130">
        <v>21</v>
      </c>
      <c r="D22" s="130">
        <v>0</v>
      </c>
      <c r="E22" s="130">
        <v>14</v>
      </c>
      <c r="F22" s="130"/>
      <c r="G22" s="130">
        <v>68</v>
      </c>
      <c r="H22" s="130"/>
      <c r="I22" s="130"/>
      <c r="J22" s="130">
        <v>1</v>
      </c>
      <c r="K22" s="130">
        <v>4</v>
      </c>
      <c r="L22" s="131">
        <v>643</v>
      </c>
      <c r="M22" s="75">
        <v>742</v>
      </c>
      <c r="N22" s="130">
        <v>34</v>
      </c>
      <c r="O22" s="130">
        <v>606</v>
      </c>
      <c r="P22" s="132">
        <v>104</v>
      </c>
      <c r="Q22" s="129"/>
      <c r="R22" s="130"/>
      <c r="S22" s="130"/>
      <c r="T22" s="130"/>
      <c r="U22" s="130"/>
      <c r="V22" s="130">
        <v>0</v>
      </c>
      <c r="W22" s="130">
        <v>11</v>
      </c>
      <c r="X22" s="132">
        <v>60</v>
      </c>
      <c r="Y22" s="133"/>
      <c r="Z22" s="129">
        <v>632</v>
      </c>
      <c r="AA22" s="73">
        <f aca="true" t="shared" si="3" ref="AA22:AA49">Z22/L22</f>
        <v>0.9828926905132193</v>
      </c>
      <c r="AB22" s="130">
        <v>61</v>
      </c>
      <c r="AC22" s="74">
        <f t="shared" si="1"/>
        <v>5.545454545454546</v>
      </c>
      <c r="AD22" s="130">
        <v>3</v>
      </c>
      <c r="AE22" s="130">
        <v>25</v>
      </c>
      <c r="AF22" s="134">
        <f t="shared" si="2"/>
        <v>3.8880248833592534</v>
      </c>
      <c r="AG22" s="130"/>
      <c r="AH22" s="132">
        <v>5800</v>
      </c>
      <c r="AI22" s="135">
        <v>1</v>
      </c>
      <c r="AJ22" s="130"/>
      <c r="AK22" s="136"/>
      <c r="AL22" s="130"/>
      <c r="AM22" s="137">
        <v>1</v>
      </c>
      <c r="AN22" s="76">
        <v>21</v>
      </c>
      <c r="AO22" s="130"/>
      <c r="AP22" s="130"/>
      <c r="AQ22" s="130"/>
      <c r="AR22" s="130">
        <v>19</v>
      </c>
      <c r="AS22" s="130">
        <v>3</v>
      </c>
      <c r="AT22" s="130">
        <v>2</v>
      </c>
      <c r="AU22" s="130">
        <v>76</v>
      </c>
      <c r="AV22" s="130">
        <v>1</v>
      </c>
      <c r="AW22" s="132">
        <v>1</v>
      </c>
      <c r="AX22" s="129">
        <v>4</v>
      </c>
      <c r="AY22" s="130"/>
      <c r="AZ22" s="132">
        <v>32</v>
      </c>
      <c r="BB22" s="259"/>
      <c r="BC22" s="259"/>
      <c r="BD22" s="259"/>
      <c r="BE22" s="259"/>
    </row>
    <row r="23" spans="1:57" s="258" customFormat="1" ht="19.5" customHeight="1">
      <c r="A23" s="72" t="s">
        <v>78</v>
      </c>
      <c r="B23" s="129">
        <v>75</v>
      </c>
      <c r="C23" s="130">
        <v>8</v>
      </c>
      <c r="D23" s="130">
        <v>2</v>
      </c>
      <c r="E23" s="130">
        <v>11</v>
      </c>
      <c r="F23" s="130"/>
      <c r="G23" s="130">
        <v>95</v>
      </c>
      <c r="H23" s="130"/>
      <c r="I23" s="130">
        <v>1</v>
      </c>
      <c r="J23" s="130"/>
      <c r="K23" s="130">
        <v>7</v>
      </c>
      <c r="L23" s="131">
        <v>1191</v>
      </c>
      <c r="M23" s="75">
        <v>1376</v>
      </c>
      <c r="N23" s="130">
        <v>57</v>
      </c>
      <c r="O23" s="130">
        <v>1226</v>
      </c>
      <c r="P23" s="132">
        <v>96</v>
      </c>
      <c r="Q23" s="129">
        <v>1</v>
      </c>
      <c r="R23" s="130"/>
      <c r="S23" s="130">
        <v>1</v>
      </c>
      <c r="T23" s="130"/>
      <c r="U23" s="130"/>
      <c r="V23" s="130">
        <v>0</v>
      </c>
      <c r="W23" s="130">
        <v>8</v>
      </c>
      <c r="X23" s="132">
        <v>40</v>
      </c>
      <c r="Y23" s="133"/>
      <c r="Z23" s="129">
        <v>337</v>
      </c>
      <c r="AA23" s="73">
        <f t="shared" si="3"/>
        <v>0.28295549958018473</v>
      </c>
      <c r="AB23" s="130">
        <v>13</v>
      </c>
      <c r="AC23" s="74">
        <f t="shared" si="1"/>
        <v>1.625</v>
      </c>
      <c r="AD23" s="130">
        <v>1</v>
      </c>
      <c r="AE23" s="130">
        <v>57</v>
      </c>
      <c r="AF23" s="134">
        <f t="shared" si="2"/>
        <v>4.785894206549118</v>
      </c>
      <c r="AG23" s="130"/>
      <c r="AH23" s="132">
        <v>6100</v>
      </c>
      <c r="AI23" s="135">
        <v>1</v>
      </c>
      <c r="AJ23" s="130">
        <v>1</v>
      </c>
      <c r="AK23" s="136">
        <v>0</v>
      </c>
      <c r="AL23" s="130">
        <v>0</v>
      </c>
      <c r="AM23" s="137">
        <v>1</v>
      </c>
      <c r="AN23" s="76">
        <v>16</v>
      </c>
      <c r="AO23" s="130">
        <v>1</v>
      </c>
      <c r="AP23" s="130"/>
      <c r="AQ23" s="130"/>
      <c r="AR23" s="130">
        <v>11</v>
      </c>
      <c r="AS23" s="130"/>
      <c r="AT23" s="130">
        <v>4</v>
      </c>
      <c r="AU23" s="130">
        <v>66</v>
      </c>
      <c r="AV23" s="130"/>
      <c r="AW23" s="132"/>
      <c r="AX23" s="129">
        <v>2</v>
      </c>
      <c r="AY23" s="130">
        <v>5</v>
      </c>
      <c r="AZ23" s="132">
        <v>9</v>
      </c>
      <c r="BB23" s="259"/>
      <c r="BC23" s="259"/>
      <c r="BD23" s="259"/>
      <c r="BE23" s="259"/>
    </row>
    <row r="24" spans="1:57" s="258" customFormat="1" ht="19.5" customHeight="1">
      <c r="A24" s="72" t="s">
        <v>80</v>
      </c>
      <c r="B24" s="129">
        <v>172</v>
      </c>
      <c r="C24" s="130">
        <v>39</v>
      </c>
      <c r="D24" s="130">
        <v>3</v>
      </c>
      <c r="E24" s="130">
        <v>36</v>
      </c>
      <c r="F24" s="130"/>
      <c r="G24" s="130">
        <v>104</v>
      </c>
      <c r="H24" s="130"/>
      <c r="I24" s="130"/>
      <c r="J24" s="130">
        <v>4</v>
      </c>
      <c r="K24" s="130">
        <v>14</v>
      </c>
      <c r="L24" s="131">
        <v>806</v>
      </c>
      <c r="M24" s="75">
        <v>928</v>
      </c>
      <c r="N24" s="130">
        <v>49</v>
      </c>
      <c r="O24" s="130">
        <v>879</v>
      </c>
      <c r="P24" s="132"/>
      <c r="Q24" s="129"/>
      <c r="R24" s="130"/>
      <c r="S24" s="130"/>
      <c r="T24" s="130"/>
      <c r="U24" s="130"/>
      <c r="V24" s="130">
        <v>0</v>
      </c>
      <c r="W24" s="130">
        <v>23</v>
      </c>
      <c r="X24" s="132">
        <v>122</v>
      </c>
      <c r="Y24" s="133"/>
      <c r="Z24" s="129">
        <v>168</v>
      </c>
      <c r="AA24" s="73">
        <f t="shared" si="3"/>
        <v>0.20843672456575682</v>
      </c>
      <c r="AB24" s="73">
        <v>133</v>
      </c>
      <c r="AC24" s="74">
        <f t="shared" si="1"/>
        <v>5.782608695652174</v>
      </c>
      <c r="AD24" s="130"/>
      <c r="AE24" s="130">
        <v>84</v>
      </c>
      <c r="AF24" s="134">
        <f t="shared" si="2"/>
        <v>10.421836228287841</v>
      </c>
      <c r="AG24" s="130"/>
      <c r="AH24" s="132">
        <v>10750</v>
      </c>
      <c r="AI24" s="135">
        <v>1</v>
      </c>
      <c r="AJ24" s="130"/>
      <c r="AK24" s="136"/>
      <c r="AL24" s="130"/>
      <c r="AM24" s="137"/>
      <c r="AN24" s="76">
        <v>60</v>
      </c>
      <c r="AO24" s="130"/>
      <c r="AP24" s="130"/>
      <c r="AQ24" s="130"/>
      <c r="AR24" s="130">
        <v>31</v>
      </c>
      <c r="AS24" s="130">
        <v>7</v>
      </c>
      <c r="AT24" s="130">
        <v>1</v>
      </c>
      <c r="AU24" s="130"/>
      <c r="AV24" s="130"/>
      <c r="AW24" s="132">
        <v>1</v>
      </c>
      <c r="AX24" s="129">
        <v>6</v>
      </c>
      <c r="AY24" s="130"/>
      <c r="AZ24" s="132">
        <v>69</v>
      </c>
      <c r="BB24" s="259"/>
      <c r="BC24" s="259"/>
      <c r="BD24" s="259"/>
      <c r="BE24" s="259"/>
    </row>
    <row r="25" spans="1:57" s="256" customFormat="1" ht="19.5" customHeight="1">
      <c r="A25" s="72" t="s">
        <v>56</v>
      </c>
      <c r="B25" s="161">
        <v>160</v>
      </c>
      <c r="C25" s="162">
        <v>31</v>
      </c>
      <c r="D25" s="162">
        <v>2</v>
      </c>
      <c r="E25" s="162">
        <v>29</v>
      </c>
      <c r="F25" s="162"/>
      <c r="G25" s="162">
        <v>124</v>
      </c>
      <c r="H25" s="162"/>
      <c r="I25" s="162"/>
      <c r="J25" s="162">
        <v>5</v>
      </c>
      <c r="K25" s="162">
        <v>1</v>
      </c>
      <c r="L25" s="163">
        <v>1009</v>
      </c>
      <c r="M25" s="75">
        <v>1094</v>
      </c>
      <c r="N25" s="162">
        <v>133</v>
      </c>
      <c r="O25" s="162">
        <v>876</v>
      </c>
      <c r="P25" s="164">
        <v>336</v>
      </c>
      <c r="Q25" s="161"/>
      <c r="R25" s="162"/>
      <c r="S25" s="162"/>
      <c r="T25" s="162"/>
      <c r="U25" s="162"/>
      <c r="V25" s="162">
        <v>0</v>
      </c>
      <c r="W25" s="162">
        <v>11</v>
      </c>
      <c r="X25" s="164">
        <v>51</v>
      </c>
      <c r="Y25" s="165"/>
      <c r="Z25" s="161">
        <v>6009</v>
      </c>
      <c r="AA25" s="73">
        <f t="shared" si="3"/>
        <v>5.955401387512389</v>
      </c>
      <c r="AB25" s="162">
        <v>67</v>
      </c>
      <c r="AC25" s="74">
        <f t="shared" si="1"/>
        <v>6.090909090909091</v>
      </c>
      <c r="AD25" s="162"/>
      <c r="AE25" s="162">
        <v>49</v>
      </c>
      <c r="AF25" s="166">
        <f t="shared" si="2"/>
        <v>4.856293359762141</v>
      </c>
      <c r="AG25" s="162"/>
      <c r="AH25" s="164">
        <v>11200</v>
      </c>
      <c r="AI25" s="167"/>
      <c r="AJ25" s="162"/>
      <c r="AK25" s="168"/>
      <c r="AL25" s="162"/>
      <c r="AM25" s="169">
        <v>4</v>
      </c>
      <c r="AN25" s="76">
        <v>20</v>
      </c>
      <c r="AO25" s="162">
        <v>1</v>
      </c>
      <c r="AP25" s="162"/>
      <c r="AQ25" s="162"/>
      <c r="AR25" s="162">
        <v>19</v>
      </c>
      <c r="AS25" s="162"/>
      <c r="AT25" s="162"/>
      <c r="AU25" s="162">
        <v>3</v>
      </c>
      <c r="AV25" s="162">
        <v>2</v>
      </c>
      <c r="AW25" s="164"/>
      <c r="AX25" s="161">
        <v>7</v>
      </c>
      <c r="AY25" s="162">
        <v>5</v>
      </c>
      <c r="AZ25" s="164">
        <v>5</v>
      </c>
      <c r="BB25" s="257"/>
      <c r="BC25" s="257"/>
      <c r="BD25" s="257"/>
      <c r="BE25" s="257"/>
    </row>
    <row r="26" spans="1:57" s="258" customFormat="1" ht="19.5" customHeight="1">
      <c r="A26" s="72" t="s">
        <v>57</v>
      </c>
      <c r="B26" s="129">
        <v>120</v>
      </c>
      <c r="C26" s="130">
        <v>23</v>
      </c>
      <c r="D26" s="130">
        <v>4</v>
      </c>
      <c r="E26" s="130">
        <v>21</v>
      </c>
      <c r="F26" s="130"/>
      <c r="G26" s="130">
        <v>53</v>
      </c>
      <c r="H26" s="130"/>
      <c r="I26" s="130">
        <v>2</v>
      </c>
      <c r="J26" s="130">
        <v>12</v>
      </c>
      <c r="K26" s="130">
        <v>12</v>
      </c>
      <c r="L26" s="131">
        <v>528</v>
      </c>
      <c r="M26" s="75">
        <v>639</v>
      </c>
      <c r="N26" s="130">
        <v>61</v>
      </c>
      <c r="O26" s="130">
        <v>502</v>
      </c>
      <c r="P26" s="132">
        <v>76</v>
      </c>
      <c r="Q26" s="129"/>
      <c r="R26" s="130"/>
      <c r="S26" s="130"/>
      <c r="T26" s="130"/>
      <c r="U26" s="130"/>
      <c r="V26" s="130">
        <v>0</v>
      </c>
      <c r="W26" s="130">
        <v>5</v>
      </c>
      <c r="X26" s="132">
        <v>16</v>
      </c>
      <c r="Y26" s="133"/>
      <c r="Z26" s="129">
        <v>1113</v>
      </c>
      <c r="AA26" s="73">
        <f t="shared" si="3"/>
        <v>2.1079545454545454</v>
      </c>
      <c r="AB26" s="130">
        <v>35</v>
      </c>
      <c r="AC26" s="74">
        <f t="shared" si="1"/>
        <v>7</v>
      </c>
      <c r="AD26" s="130"/>
      <c r="AE26" s="130">
        <v>69</v>
      </c>
      <c r="AF26" s="134">
        <f t="shared" si="2"/>
        <v>13.068181818181818</v>
      </c>
      <c r="AG26" s="130"/>
      <c r="AH26" s="132">
        <v>12100</v>
      </c>
      <c r="AI26" s="135">
        <v>7</v>
      </c>
      <c r="AJ26" s="130"/>
      <c r="AK26" s="136"/>
      <c r="AL26" s="130"/>
      <c r="AM26" s="137">
        <v>1</v>
      </c>
      <c r="AN26" s="76">
        <v>8</v>
      </c>
      <c r="AO26" s="130"/>
      <c r="AP26" s="130"/>
      <c r="AQ26" s="130"/>
      <c r="AR26" s="130">
        <v>8</v>
      </c>
      <c r="AS26" s="130"/>
      <c r="AT26" s="130">
        <v>1</v>
      </c>
      <c r="AU26" s="130"/>
      <c r="AV26" s="130"/>
      <c r="AW26" s="132"/>
      <c r="AX26" s="129">
        <v>7</v>
      </c>
      <c r="AY26" s="130"/>
      <c r="AZ26" s="132">
        <v>4</v>
      </c>
      <c r="BB26" s="259"/>
      <c r="BC26" s="259"/>
      <c r="BD26" s="259"/>
      <c r="BE26" s="259"/>
    </row>
    <row r="27" spans="1:57" s="258" customFormat="1" ht="19.5" customHeight="1">
      <c r="A27" s="72" t="s">
        <v>58</v>
      </c>
      <c r="B27" s="129">
        <v>140</v>
      </c>
      <c r="C27" s="130">
        <v>29</v>
      </c>
      <c r="D27" s="130"/>
      <c r="E27" s="130">
        <v>29</v>
      </c>
      <c r="F27" s="130"/>
      <c r="G27" s="130">
        <v>64</v>
      </c>
      <c r="H27" s="130"/>
      <c r="I27" s="130"/>
      <c r="J27" s="130">
        <v>14</v>
      </c>
      <c r="K27" s="130">
        <v>20</v>
      </c>
      <c r="L27" s="131">
        <v>993</v>
      </c>
      <c r="M27" s="75">
        <v>1105</v>
      </c>
      <c r="N27" s="130">
        <v>48</v>
      </c>
      <c r="O27" s="130">
        <v>839</v>
      </c>
      <c r="P27" s="132">
        <v>218</v>
      </c>
      <c r="Q27" s="129"/>
      <c r="R27" s="130"/>
      <c r="S27" s="130"/>
      <c r="T27" s="130"/>
      <c r="U27" s="130"/>
      <c r="V27" s="130"/>
      <c r="W27" s="130">
        <v>6</v>
      </c>
      <c r="X27" s="132">
        <v>30</v>
      </c>
      <c r="Y27" s="133"/>
      <c r="Z27" s="129">
        <v>868</v>
      </c>
      <c r="AA27" s="73">
        <v>0.9</v>
      </c>
      <c r="AB27" s="130">
        <v>29</v>
      </c>
      <c r="AC27" s="74">
        <f t="shared" si="1"/>
        <v>4.833333333333333</v>
      </c>
      <c r="AD27" s="130">
        <v>5</v>
      </c>
      <c r="AE27" s="130">
        <v>49</v>
      </c>
      <c r="AF27" s="134">
        <f t="shared" si="2"/>
        <v>4.934541792547835</v>
      </c>
      <c r="AG27" s="130">
        <v>5</v>
      </c>
      <c r="AH27" s="132">
        <v>8600</v>
      </c>
      <c r="AI27" s="135">
        <v>2</v>
      </c>
      <c r="AJ27" s="130"/>
      <c r="AK27" s="136">
        <v>1</v>
      </c>
      <c r="AL27" s="130"/>
      <c r="AM27" s="137"/>
      <c r="AN27" s="76">
        <v>20</v>
      </c>
      <c r="AO27" s="130"/>
      <c r="AP27" s="130">
        <v>2</v>
      </c>
      <c r="AQ27" s="130"/>
      <c r="AR27" s="130">
        <v>17</v>
      </c>
      <c r="AS27" s="130">
        <v>1</v>
      </c>
      <c r="AT27" s="130"/>
      <c r="AU27" s="130"/>
      <c r="AV27" s="130">
        <v>1</v>
      </c>
      <c r="AW27" s="132"/>
      <c r="AX27" s="129">
        <v>8</v>
      </c>
      <c r="AY27" s="130"/>
      <c r="AZ27" s="132">
        <v>24</v>
      </c>
      <c r="BB27" s="259"/>
      <c r="BC27" s="259"/>
      <c r="BD27" s="259"/>
      <c r="BE27" s="259"/>
    </row>
    <row r="28" spans="1:57" s="256" customFormat="1" ht="18.75" customHeight="1">
      <c r="A28" s="72" t="s">
        <v>59</v>
      </c>
      <c r="B28" s="161">
        <v>59</v>
      </c>
      <c r="C28" s="162">
        <v>15</v>
      </c>
      <c r="D28" s="162">
        <v>5</v>
      </c>
      <c r="E28" s="162">
        <v>8</v>
      </c>
      <c r="F28" s="162"/>
      <c r="G28" s="162">
        <v>25</v>
      </c>
      <c r="H28" s="162"/>
      <c r="I28" s="162"/>
      <c r="J28" s="162"/>
      <c r="K28" s="162">
        <v>3</v>
      </c>
      <c r="L28" s="163">
        <v>240</v>
      </c>
      <c r="M28" s="75">
        <v>270</v>
      </c>
      <c r="N28" s="162">
        <v>44</v>
      </c>
      <c r="O28" s="162">
        <v>226</v>
      </c>
      <c r="P28" s="164"/>
      <c r="Q28" s="161"/>
      <c r="R28" s="162"/>
      <c r="S28" s="162"/>
      <c r="T28" s="162"/>
      <c r="U28" s="162"/>
      <c r="V28" s="162">
        <v>0</v>
      </c>
      <c r="W28" s="162">
        <v>5</v>
      </c>
      <c r="X28" s="164">
        <v>15</v>
      </c>
      <c r="Y28" s="165"/>
      <c r="Z28" s="161">
        <v>501</v>
      </c>
      <c r="AA28" s="73">
        <f t="shared" si="3"/>
        <v>2.0875</v>
      </c>
      <c r="AB28" s="162">
        <v>26</v>
      </c>
      <c r="AC28" s="74">
        <f t="shared" si="1"/>
        <v>5.2</v>
      </c>
      <c r="AD28" s="162"/>
      <c r="AE28" s="162">
        <v>60</v>
      </c>
      <c r="AF28" s="166">
        <f t="shared" si="2"/>
        <v>25</v>
      </c>
      <c r="AG28" s="162"/>
      <c r="AH28" s="164"/>
      <c r="AI28" s="167"/>
      <c r="AJ28" s="162"/>
      <c r="AK28" s="168"/>
      <c r="AL28" s="162"/>
      <c r="AM28" s="169">
        <v>1</v>
      </c>
      <c r="AN28" s="76">
        <v>14</v>
      </c>
      <c r="AO28" s="162">
        <v>3</v>
      </c>
      <c r="AP28" s="162"/>
      <c r="AQ28" s="162"/>
      <c r="AR28" s="162">
        <v>11</v>
      </c>
      <c r="AS28" s="162"/>
      <c r="AT28" s="162"/>
      <c r="AU28" s="162">
        <v>422</v>
      </c>
      <c r="AV28" s="162"/>
      <c r="AW28" s="164"/>
      <c r="AX28" s="161">
        <v>7</v>
      </c>
      <c r="AY28" s="162"/>
      <c r="AZ28" s="164">
        <v>1</v>
      </c>
      <c r="BB28" s="257"/>
      <c r="BC28" s="257"/>
      <c r="BD28" s="257"/>
      <c r="BE28" s="257"/>
    </row>
    <row r="29" spans="1:57" s="258" customFormat="1" ht="19.5" customHeight="1">
      <c r="A29" s="72" t="s">
        <v>60</v>
      </c>
      <c r="B29" s="161">
        <v>164</v>
      </c>
      <c r="C29" s="162">
        <v>44</v>
      </c>
      <c r="D29" s="162"/>
      <c r="E29" s="162">
        <v>14</v>
      </c>
      <c r="F29" s="162"/>
      <c r="G29" s="162">
        <v>84</v>
      </c>
      <c r="H29" s="162"/>
      <c r="I29" s="162"/>
      <c r="J29" s="162">
        <v>8</v>
      </c>
      <c r="K29" s="162">
        <v>4</v>
      </c>
      <c r="L29" s="163">
        <v>852</v>
      </c>
      <c r="M29" s="75">
        <v>959</v>
      </c>
      <c r="N29" s="162">
        <v>54</v>
      </c>
      <c r="O29" s="162">
        <v>784</v>
      </c>
      <c r="P29" s="164">
        <v>121</v>
      </c>
      <c r="Q29" s="161"/>
      <c r="R29" s="162"/>
      <c r="S29" s="162"/>
      <c r="T29" s="162"/>
      <c r="U29" s="162"/>
      <c r="V29" s="162">
        <v>0</v>
      </c>
      <c r="W29" s="162">
        <v>11</v>
      </c>
      <c r="X29" s="164">
        <v>80</v>
      </c>
      <c r="Y29" s="165"/>
      <c r="Z29" s="161">
        <v>2406</v>
      </c>
      <c r="AA29" s="73">
        <f t="shared" si="3"/>
        <v>2.823943661971831</v>
      </c>
      <c r="AB29" s="162">
        <v>66</v>
      </c>
      <c r="AC29" s="74">
        <v>78</v>
      </c>
      <c r="AD29" s="162"/>
      <c r="AE29" s="162">
        <v>27</v>
      </c>
      <c r="AF29" s="166">
        <v>36</v>
      </c>
      <c r="AG29" s="162"/>
      <c r="AH29" s="164">
        <v>5000</v>
      </c>
      <c r="AI29" s="167">
        <v>25</v>
      </c>
      <c r="AJ29" s="162"/>
      <c r="AK29" s="168"/>
      <c r="AL29" s="162"/>
      <c r="AM29" s="169"/>
      <c r="AN29" s="76">
        <v>27</v>
      </c>
      <c r="AO29" s="162"/>
      <c r="AP29" s="162"/>
      <c r="AQ29" s="162"/>
      <c r="AR29" s="162">
        <v>24</v>
      </c>
      <c r="AS29" s="162">
        <v>3</v>
      </c>
      <c r="AT29" s="162">
        <v>1</v>
      </c>
      <c r="AU29" s="162"/>
      <c r="AV29" s="162"/>
      <c r="AW29" s="164"/>
      <c r="AX29" s="161">
        <v>3</v>
      </c>
      <c r="AY29" s="162"/>
      <c r="AZ29" s="164">
        <v>5</v>
      </c>
      <c r="BB29" s="259"/>
      <c r="BC29" s="259"/>
      <c r="BD29" s="259"/>
      <c r="BE29" s="259"/>
    </row>
    <row r="30" spans="1:57" s="258" customFormat="1" ht="19.5" customHeight="1">
      <c r="A30" s="72" t="s">
        <v>61</v>
      </c>
      <c r="B30" s="129">
        <v>241</v>
      </c>
      <c r="C30" s="130">
        <v>39</v>
      </c>
      <c r="D30" s="130">
        <v>1</v>
      </c>
      <c r="E30" s="130">
        <v>2</v>
      </c>
      <c r="F30" s="130"/>
      <c r="G30" s="130">
        <v>131</v>
      </c>
      <c r="H30" s="130"/>
      <c r="I30" s="130">
        <v>1</v>
      </c>
      <c r="J30" s="130">
        <v>40</v>
      </c>
      <c r="K30" s="130">
        <v>36</v>
      </c>
      <c r="L30" s="131">
        <v>1031</v>
      </c>
      <c r="M30" s="75">
        <v>1214</v>
      </c>
      <c r="N30" s="130">
        <v>87</v>
      </c>
      <c r="O30" s="130">
        <v>1018</v>
      </c>
      <c r="P30" s="132">
        <v>110</v>
      </c>
      <c r="Q30" s="129"/>
      <c r="R30" s="130"/>
      <c r="S30" s="130"/>
      <c r="T30" s="130"/>
      <c r="U30" s="130"/>
      <c r="V30" s="130">
        <v>0</v>
      </c>
      <c r="W30" s="130">
        <v>4</v>
      </c>
      <c r="X30" s="132">
        <v>27</v>
      </c>
      <c r="Y30" s="133"/>
      <c r="Z30" s="129">
        <v>1119</v>
      </c>
      <c r="AA30" s="73">
        <f t="shared" si="3"/>
        <v>1.0853540252182348</v>
      </c>
      <c r="AB30" s="130">
        <v>24</v>
      </c>
      <c r="AC30" s="74">
        <f t="shared" si="1"/>
        <v>6</v>
      </c>
      <c r="AD30" s="130"/>
      <c r="AE30" s="130">
        <v>50</v>
      </c>
      <c r="AF30" s="134">
        <f t="shared" si="2"/>
        <v>4.849660523763336</v>
      </c>
      <c r="AG30" s="130"/>
      <c r="AH30" s="132">
        <v>12200</v>
      </c>
      <c r="AI30" s="135">
        <v>1</v>
      </c>
      <c r="AJ30" s="130"/>
      <c r="AK30" s="136"/>
      <c r="AL30" s="130"/>
      <c r="AM30" s="137">
        <v>1</v>
      </c>
      <c r="AN30" s="76">
        <v>25</v>
      </c>
      <c r="AO30" s="130">
        <v>3</v>
      </c>
      <c r="AP30" s="130"/>
      <c r="AQ30" s="130"/>
      <c r="AR30" s="130">
        <v>17</v>
      </c>
      <c r="AS30" s="130">
        <v>3</v>
      </c>
      <c r="AT30" s="130">
        <v>1</v>
      </c>
      <c r="AU30" s="130"/>
      <c r="AV30" s="130"/>
      <c r="AW30" s="132"/>
      <c r="AX30" s="129">
        <v>2</v>
      </c>
      <c r="AY30" s="130"/>
      <c r="AZ30" s="132">
        <v>17</v>
      </c>
      <c r="BB30" s="259"/>
      <c r="BC30" s="259"/>
      <c r="BD30" s="259"/>
      <c r="BE30" s="259"/>
    </row>
    <row r="31" spans="1:57" s="258" customFormat="1" ht="19.5" customHeight="1">
      <c r="A31" s="72" t="s">
        <v>62</v>
      </c>
      <c r="B31" s="129">
        <v>187</v>
      </c>
      <c r="C31" s="130">
        <v>14</v>
      </c>
      <c r="D31" s="130"/>
      <c r="E31" s="130">
        <v>14</v>
      </c>
      <c r="F31" s="130"/>
      <c r="G31" s="130">
        <v>167</v>
      </c>
      <c r="H31" s="130"/>
      <c r="I31" s="130"/>
      <c r="J31" s="130">
        <v>4</v>
      </c>
      <c r="K31" s="130">
        <v>2</v>
      </c>
      <c r="L31" s="131">
        <v>1103</v>
      </c>
      <c r="M31" s="75">
        <v>1266</v>
      </c>
      <c r="N31" s="130">
        <v>66</v>
      </c>
      <c r="O31" s="130">
        <v>1038</v>
      </c>
      <c r="P31" s="132">
        <v>162</v>
      </c>
      <c r="Q31" s="129"/>
      <c r="R31" s="130"/>
      <c r="S31" s="130"/>
      <c r="T31" s="130"/>
      <c r="U31" s="130"/>
      <c r="V31" s="130">
        <v>0</v>
      </c>
      <c r="W31" s="130">
        <v>8</v>
      </c>
      <c r="X31" s="132">
        <v>34</v>
      </c>
      <c r="Y31" s="133"/>
      <c r="Z31" s="129">
        <v>247</v>
      </c>
      <c r="AA31" s="73">
        <f t="shared" si="3"/>
        <v>0.22393472348141433</v>
      </c>
      <c r="AB31" s="130">
        <v>19</v>
      </c>
      <c r="AC31" s="74">
        <f t="shared" si="1"/>
        <v>2.375</v>
      </c>
      <c r="AD31" s="130"/>
      <c r="AE31" s="130">
        <v>56</v>
      </c>
      <c r="AF31" s="134">
        <f t="shared" si="2"/>
        <v>5.077062556663645</v>
      </c>
      <c r="AG31" s="130"/>
      <c r="AH31" s="132">
        <v>12800</v>
      </c>
      <c r="AI31" s="135">
        <v>6</v>
      </c>
      <c r="AJ31" s="130"/>
      <c r="AK31" s="136"/>
      <c r="AL31" s="130"/>
      <c r="AM31" s="137">
        <v>1</v>
      </c>
      <c r="AN31" s="76">
        <v>21</v>
      </c>
      <c r="AO31" s="130"/>
      <c r="AP31" s="130"/>
      <c r="AQ31" s="130"/>
      <c r="AR31" s="130">
        <v>21</v>
      </c>
      <c r="AS31" s="130"/>
      <c r="AT31" s="130"/>
      <c r="AU31" s="130"/>
      <c r="AV31" s="130"/>
      <c r="AW31" s="132">
        <v>1</v>
      </c>
      <c r="AX31" s="129"/>
      <c r="AY31" s="130"/>
      <c r="AZ31" s="132">
        <v>33</v>
      </c>
      <c r="BB31" s="259"/>
      <c r="BC31" s="259"/>
      <c r="BD31" s="259"/>
      <c r="BE31" s="259"/>
    </row>
    <row r="32" spans="1:57" s="258" customFormat="1" ht="19.5" customHeight="1">
      <c r="A32" s="72" t="s">
        <v>63</v>
      </c>
      <c r="B32" s="129">
        <v>175</v>
      </c>
      <c r="C32" s="130">
        <v>19</v>
      </c>
      <c r="D32" s="130"/>
      <c r="E32" s="130">
        <v>19</v>
      </c>
      <c r="F32" s="130"/>
      <c r="G32" s="130">
        <v>138</v>
      </c>
      <c r="H32" s="130"/>
      <c r="I32" s="130">
        <v>1</v>
      </c>
      <c r="J32" s="130">
        <v>6</v>
      </c>
      <c r="K32" s="130">
        <v>3</v>
      </c>
      <c r="L32" s="131">
        <v>660</v>
      </c>
      <c r="M32" s="75">
        <v>722</v>
      </c>
      <c r="N32" s="130">
        <v>24</v>
      </c>
      <c r="O32" s="130">
        <v>646</v>
      </c>
      <c r="P32" s="132">
        <v>51</v>
      </c>
      <c r="Q32" s="129"/>
      <c r="R32" s="130"/>
      <c r="S32" s="130"/>
      <c r="T32" s="130"/>
      <c r="U32" s="130"/>
      <c r="V32" s="130">
        <v>0</v>
      </c>
      <c r="W32" s="130">
        <v>6</v>
      </c>
      <c r="X32" s="132">
        <v>89</v>
      </c>
      <c r="Y32" s="133"/>
      <c r="Z32" s="129">
        <v>1615</v>
      </c>
      <c r="AA32" s="73">
        <f t="shared" si="3"/>
        <v>2.446969696969697</v>
      </c>
      <c r="AB32" s="130">
        <v>50</v>
      </c>
      <c r="AC32" s="74">
        <f t="shared" si="1"/>
        <v>8.333333333333334</v>
      </c>
      <c r="AD32" s="130">
        <v>1</v>
      </c>
      <c r="AE32" s="130">
        <v>89</v>
      </c>
      <c r="AF32" s="134">
        <f t="shared" si="2"/>
        <v>13.484848484848486</v>
      </c>
      <c r="AG32" s="130"/>
      <c r="AH32" s="132">
        <v>4900</v>
      </c>
      <c r="AI32" s="135">
        <v>13</v>
      </c>
      <c r="AJ32" s="130">
        <v>1</v>
      </c>
      <c r="AK32" s="136"/>
      <c r="AL32" s="130"/>
      <c r="AM32" s="137">
        <v>1</v>
      </c>
      <c r="AN32" s="76"/>
      <c r="AO32" s="130"/>
      <c r="AP32" s="130"/>
      <c r="AQ32" s="130"/>
      <c r="AR32" s="130"/>
      <c r="AS32" s="130"/>
      <c r="AT32" s="130"/>
      <c r="AU32" s="130"/>
      <c r="AV32" s="130"/>
      <c r="AW32" s="132"/>
      <c r="AX32" s="129">
        <v>5</v>
      </c>
      <c r="AY32" s="130">
        <v>4</v>
      </c>
      <c r="AZ32" s="132">
        <v>25</v>
      </c>
      <c r="BB32" s="259"/>
      <c r="BC32" s="259"/>
      <c r="BD32" s="259"/>
      <c r="BE32" s="259"/>
    </row>
    <row r="33" spans="1:57" s="258" customFormat="1" ht="19.5" customHeight="1">
      <c r="A33" s="72" t="s">
        <v>64</v>
      </c>
      <c r="B33" s="129">
        <v>229</v>
      </c>
      <c r="C33" s="130">
        <v>82</v>
      </c>
      <c r="D33" s="130">
        <v>15</v>
      </c>
      <c r="E33" s="130">
        <v>63</v>
      </c>
      <c r="F33" s="130"/>
      <c r="G33" s="130">
        <v>140</v>
      </c>
      <c r="H33" s="130"/>
      <c r="I33" s="130">
        <v>1</v>
      </c>
      <c r="J33" s="130">
        <v>2</v>
      </c>
      <c r="K33" s="130">
        <v>29</v>
      </c>
      <c r="L33" s="131">
        <v>1927</v>
      </c>
      <c r="M33" s="75">
        <v>2253</v>
      </c>
      <c r="N33" s="130">
        <v>162</v>
      </c>
      <c r="O33" s="130">
        <v>1665</v>
      </c>
      <c r="P33" s="132">
        <v>423</v>
      </c>
      <c r="Q33" s="129"/>
      <c r="R33" s="130"/>
      <c r="S33" s="130"/>
      <c r="T33" s="130"/>
      <c r="U33" s="130"/>
      <c r="V33" s="130">
        <v>0</v>
      </c>
      <c r="W33" s="130">
        <v>15</v>
      </c>
      <c r="X33" s="132">
        <v>93</v>
      </c>
      <c r="Y33" s="133"/>
      <c r="Z33" s="129">
        <v>1789</v>
      </c>
      <c r="AA33" s="73">
        <f t="shared" si="3"/>
        <v>0.928386092371562</v>
      </c>
      <c r="AB33" s="130">
        <v>15</v>
      </c>
      <c r="AC33" s="74">
        <f t="shared" si="1"/>
        <v>1</v>
      </c>
      <c r="AD33" s="130"/>
      <c r="AE33" s="130">
        <v>59</v>
      </c>
      <c r="AF33" s="134">
        <f t="shared" si="2"/>
        <v>3.061754021795537</v>
      </c>
      <c r="AG33" s="130"/>
      <c r="AH33" s="132">
        <v>7550</v>
      </c>
      <c r="AI33" s="135"/>
      <c r="AJ33" s="130">
        <v>3</v>
      </c>
      <c r="AK33" s="136"/>
      <c r="AL33" s="130"/>
      <c r="AM33" s="137">
        <v>2</v>
      </c>
      <c r="AN33" s="76">
        <v>23</v>
      </c>
      <c r="AO33" s="130"/>
      <c r="AP33" s="130">
        <v>2</v>
      </c>
      <c r="AQ33" s="130"/>
      <c r="AR33" s="130">
        <v>21</v>
      </c>
      <c r="AS33" s="130"/>
      <c r="AT33" s="130">
        <v>10</v>
      </c>
      <c r="AU33" s="130">
        <v>8</v>
      </c>
      <c r="AV33" s="130">
        <v>2</v>
      </c>
      <c r="AW33" s="132"/>
      <c r="AX33" s="129">
        <v>7</v>
      </c>
      <c r="AY33" s="130"/>
      <c r="AZ33" s="132">
        <v>25</v>
      </c>
      <c r="BB33" s="259"/>
      <c r="BC33" s="259"/>
      <c r="BD33" s="259"/>
      <c r="BE33" s="259"/>
    </row>
    <row r="34" spans="1:57" s="256" customFormat="1" ht="19.5" customHeight="1">
      <c r="A34" s="72" t="s">
        <v>79</v>
      </c>
      <c r="B34" s="129">
        <v>200</v>
      </c>
      <c r="C34" s="130">
        <v>27</v>
      </c>
      <c r="D34" s="130"/>
      <c r="E34" s="130">
        <v>17</v>
      </c>
      <c r="F34" s="130"/>
      <c r="G34" s="130">
        <v>173</v>
      </c>
      <c r="H34" s="130"/>
      <c r="I34" s="130"/>
      <c r="J34" s="130"/>
      <c r="K34" s="130">
        <v>15</v>
      </c>
      <c r="L34" s="131">
        <v>1994</v>
      </c>
      <c r="M34" s="75">
        <v>2256</v>
      </c>
      <c r="N34" s="130">
        <v>200</v>
      </c>
      <c r="O34" s="130">
        <v>1515</v>
      </c>
      <c r="P34" s="132">
        <v>541</v>
      </c>
      <c r="Q34" s="129"/>
      <c r="R34" s="130"/>
      <c r="S34" s="130"/>
      <c r="T34" s="130"/>
      <c r="U34" s="130"/>
      <c r="V34" s="130">
        <v>0</v>
      </c>
      <c r="W34" s="130">
        <v>11</v>
      </c>
      <c r="X34" s="132">
        <v>35</v>
      </c>
      <c r="Y34" s="133"/>
      <c r="Z34" s="129">
        <v>2396</v>
      </c>
      <c r="AA34" s="73">
        <f t="shared" si="3"/>
        <v>1.20160481444333</v>
      </c>
      <c r="AB34" s="130">
        <v>10</v>
      </c>
      <c r="AC34" s="74">
        <f t="shared" si="1"/>
        <v>0.9090909090909091</v>
      </c>
      <c r="AD34" s="130"/>
      <c r="AE34" s="130">
        <v>45</v>
      </c>
      <c r="AF34" s="134">
        <f t="shared" si="2"/>
        <v>2.2567703109327986</v>
      </c>
      <c r="AG34" s="130"/>
      <c r="AH34" s="132">
        <v>13600</v>
      </c>
      <c r="AI34" s="135">
        <v>3</v>
      </c>
      <c r="AJ34" s="130">
        <v>2</v>
      </c>
      <c r="AK34" s="136">
        <v>3</v>
      </c>
      <c r="AL34" s="130"/>
      <c r="AM34" s="137">
        <v>1</v>
      </c>
      <c r="AN34" s="76">
        <v>49</v>
      </c>
      <c r="AO34" s="130">
        <v>1</v>
      </c>
      <c r="AP34" s="130"/>
      <c r="AQ34" s="130"/>
      <c r="AR34" s="130">
        <v>41</v>
      </c>
      <c r="AS34" s="130">
        <v>1</v>
      </c>
      <c r="AT34" s="130">
        <v>6</v>
      </c>
      <c r="AU34" s="130">
        <v>9</v>
      </c>
      <c r="AV34" s="130">
        <v>1</v>
      </c>
      <c r="AW34" s="132"/>
      <c r="AX34" s="129">
        <v>9</v>
      </c>
      <c r="AY34" s="130"/>
      <c r="AZ34" s="132">
        <v>12</v>
      </c>
      <c r="BB34" s="257"/>
      <c r="BC34" s="257"/>
      <c r="BD34" s="257"/>
      <c r="BE34" s="257"/>
    </row>
    <row r="35" spans="1:57" s="258" customFormat="1" ht="19.5" customHeight="1">
      <c r="A35" s="72" t="s">
        <v>65</v>
      </c>
      <c r="B35" s="161">
        <v>141</v>
      </c>
      <c r="C35" s="162">
        <v>33</v>
      </c>
      <c r="D35" s="162">
        <v>2</v>
      </c>
      <c r="E35" s="162">
        <v>18</v>
      </c>
      <c r="F35" s="162"/>
      <c r="G35" s="162">
        <v>69</v>
      </c>
      <c r="H35" s="162"/>
      <c r="I35" s="162">
        <v>1</v>
      </c>
      <c r="J35" s="162">
        <v>13</v>
      </c>
      <c r="K35" s="162">
        <v>13</v>
      </c>
      <c r="L35" s="184">
        <v>687</v>
      </c>
      <c r="M35" s="75">
        <v>744</v>
      </c>
      <c r="N35" s="185">
        <v>52</v>
      </c>
      <c r="O35" s="185">
        <v>690</v>
      </c>
      <c r="P35" s="186">
        <v>68</v>
      </c>
      <c r="Q35" s="161"/>
      <c r="R35" s="162"/>
      <c r="S35" s="162"/>
      <c r="T35" s="162"/>
      <c r="U35" s="162"/>
      <c r="V35" s="162">
        <v>0</v>
      </c>
      <c r="W35" s="162">
        <v>10</v>
      </c>
      <c r="X35" s="164">
        <v>49</v>
      </c>
      <c r="Y35" s="165"/>
      <c r="Z35" s="161">
        <v>1318</v>
      </c>
      <c r="AA35" s="73">
        <f t="shared" si="3"/>
        <v>1.918486171761281</v>
      </c>
      <c r="AB35" s="162">
        <v>20</v>
      </c>
      <c r="AC35" s="74">
        <f t="shared" si="1"/>
        <v>2</v>
      </c>
      <c r="AD35" s="162"/>
      <c r="AE35" s="162">
        <v>48</v>
      </c>
      <c r="AF35" s="166">
        <f t="shared" si="2"/>
        <v>6.986899563318777</v>
      </c>
      <c r="AG35" s="162"/>
      <c r="AH35" s="164">
        <v>3850</v>
      </c>
      <c r="AI35" s="167">
        <v>19</v>
      </c>
      <c r="AJ35" s="162"/>
      <c r="AK35" s="168"/>
      <c r="AL35" s="162"/>
      <c r="AM35" s="169">
        <v>5</v>
      </c>
      <c r="AN35" s="76">
        <v>38</v>
      </c>
      <c r="AO35" s="162">
        <v>3</v>
      </c>
      <c r="AP35" s="162"/>
      <c r="AQ35" s="162"/>
      <c r="AR35" s="162">
        <v>32</v>
      </c>
      <c r="AS35" s="162">
        <v>2</v>
      </c>
      <c r="AT35" s="162">
        <v>1</v>
      </c>
      <c r="AU35" s="162">
        <v>10</v>
      </c>
      <c r="AV35" s="162">
        <v>3</v>
      </c>
      <c r="AW35" s="164"/>
      <c r="AX35" s="161">
        <v>5</v>
      </c>
      <c r="AY35" s="162">
        <v>1</v>
      </c>
      <c r="AZ35" s="164">
        <v>17</v>
      </c>
      <c r="BB35" s="259"/>
      <c r="BC35" s="259"/>
      <c r="BD35" s="259"/>
      <c r="BE35" s="259"/>
    </row>
    <row r="36" spans="1:57" s="258" customFormat="1" ht="19.5" customHeight="1">
      <c r="A36" s="72" t="s">
        <v>66</v>
      </c>
      <c r="B36" s="129">
        <v>164</v>
      </c>
      <c r="C36" s="130">
        <v>56</v>
      </c>
      <c r="D36" s="130"/>
      <c r="E36" s="130">
        <v>15</v>
      </c>
      <c r="F36" s="130"/>
      <c r="G36" s="130">
        <v>105</v>
      </c>
      <c r="H36" s="130"/>
      <c r="I36" s="130"/>
      <c r="J36" s="130"/>
      <c r="K36" s="130">
        <v>7</v>
      </c>
      <c r="L36" s="131">
        <v>1052</v>
      </c>
      <c r="M36" s="75">
        <v>1343</v>
      </c>
      <c r="N36" s="130">
        <v>49</v>
      </c>
      <c r="O36" s="130">
        <v>1044</v>
      </c>
      <c r="P36" s="132">
        <v>337</v>
      </c>
      <c r="Q36" s="129"/>
      <c r="R36" s="130"/>
      <c r="S36" s="130"/>
      <c r="T36" s="130"/>
      <c r="U36" s="130"/>
      <c r="V36" s="130">
        <v>0</v>
      </c>
      <c r="W36" s="130">
        <v>8</v>
      </c>
      <c r="X36" s="132">
        <v>46</v>
      </c>
      <c r="Y36" s="133"/>
      <c r="Z36" s="129">
        <v>2051</v>
      </c>
      <c r="AA36" s="73">
        <f t="shared" si="3"/>
        <v>1.9496197718631179</v>
      </c>
      <c r="AB36" s="130">
        <v>48</v>
      </c>
      <c r="AC36" s="74">
        <f t="shared" si="1"/>
        <v>6</v>
      </c>
      <c r="AD36" s="130"/>
      <c r="AE36" s="130">
        <v>50</v>
      </c>
      <c r="AF36" s="134">
        <f t="shared" si="2"/>
        <v>4.752851711026616</v>
      </c>
      <c r="AG36" s="130"/>
      <c r="AH36" s="132"/>
      <c r="AI36" s="135">
        <v>6</v>
      </c>
      <c r="AJ36" s="130"/>
      <c r="AK36" s="136"/>
      <c r="AL36" s="130"/>
      <c r="AM36" s="137">
        <v>2</v>
      </c>
      <c r="AN36" s="76">
        <v>34</v>
      </c>
      <c r="AO36" s="130"/>
      <c r="AP36" s="130"/>
      <c r="AQ36" s="130"/>
      <c r="AR36" s="130">
        <v>25</v>
      </c>
      <c r="AS36" s="130">
        <v>1</v>
      </c>
      <c r="AT36" s="130">
        <v>6</v>
      </c>
      <c r="AU36" s="130"/>
      <c r="AV36" s="130">
        <v>1</v>
      </c>
      <c r="AW36" s="132"/>
      <c r="AX36" s="129">
        <v>3</v>
      </c>
      <c r="AY36" s="130"/>
      <c r="AZ36" s="132">
        <v>14</v>
      </c>
      <c r="BB36" s="259"/>
      <c r="BC36" s="259"/>
      <c r="BD36" s="259"/>
      <c r="BE36" s="259"/>
    </row>
    <row r="37" spans="1:57" s="258" customFormat="1" ht="19.5" customHeight="1">
      <c r="A37" s="72" t="s">
        <v>67</v>
      </c>
      <c r="B37" s="129">
        <v>160</v>
      </c>
      <c r="C37" s="130">
        <v>40</v>
      </c>
      <c r="D37" s="130">
        <v>2</v>
      </c>
      <c r="E37" s="130">
        <v>17</v>
      </c>
      <c r="F37" s="130"/>
      <c r="G37" s="130">
        <v>104</v>
      </c>
      <c r="H37" s="130"/>
      <c r="I37" s="130"/>
      <c r="J37" s="130"/>
      <c r="K37" s="130">
        <v>8</v>
      </c>
      <c r="L37" s="131">
        <v>734</v>
      </c>
      <c r="M37" s="75">
        <v>824</v>
      </c>
      <c r="N37" s="130">
        <v>45</v>
      </c>
      <c r="O37" s="130">
        <v>650</v>
      </c>
      <c r="P37" s="132">
        <v>129</v>
      </c>
      <c r="Q37" s="129"/>
      <c r="R37" s="130"/>
      <c r="S37" s="130"/>
      <c r="T37" s="130"/>
      <c r="U37" s="130"/>
      <c r="V37" s="130">
        <v>0</v>
      </c>
      <c r="W37" s="130">
        <v>7</v>
      </c>
      <c r="X37" s="132">
        <v>27</v>
      </c>
      <c r="Y37" s="133"/>
      <c r="Z37" s="129">
        <v>1114</v>
      </c>
      <c r="AA37" s="73">
        <f t="shared" si="3"/>
        <v>1.5177111716621254</v>
      </c>
      <c r="AB37" s="130">
        <v>42</v>
      </c>
      <c r="AC37" s="74">
        <f t="shared" si="1"/>
        <v>6</v>
      </c>
      <c r="AD37" s="130"/>
      <c r="AE37" s="130">
        <v>85</v>
      </c>
      <c r="AF37" s="134">
        <f>AC40</f>
        <v>2.5714285714285716</v>
      </c>
      <c r="AG37" s="130"/>
      <c r="AH37" s="132">
        <v>13100</v>
      </c>
      <c r="AI37" s="135">
        <v>1</v>
      </c>
      <c r="AJ37" s="130"/>
      <c r="AK37" s="136"/>
      <c r="AL37" s="130"/>
      <c r="AM37" s="137">
        <v>2</v>
      </c>
      <c r="AN37" s="76">
        <v>41</v>
      </c>
      <c r="AO37" s="130"/>
      <c r="AP37" s="130"/>
      <c r="AQ37" s="130"/>
      <c r="AR37" s="130">
        <v>39</v>
      </c>
      <c r="AS37" s="130">
        <v>2</v>
      </c>
      <c r="AT37" s="130">
        <v>10</v>
      </c>
      <c r="AU37" s="130">
        <v>11</v>
      </c>
      <c r="AV37" s="130"/>
      <c r="AW37" s="132"/>
      <c r="AX37" s="129">
        <v>13</v>
      </c>
      <c r="AY37" s="130">
        <v>2</v>
      </c>
      <c r="AZ37" s="132"/>
      <c r="BB37" s="259"/>
      <c r="BC37" s="259"/>
      <c r="BD37" s="259"/>
      <c r="BE37" s="259"/>
    </row>
    <row r="38" spans="1:57" s="258" customFormat="1" ht="19.5" customHeight="1">
      <c r="A38" s="72" t="s">
        <v>68</v>
      </c>
      <c r="B38" s="129">
        <v>290</v>
      </c>
      <c r="C38" s="130">
        <v>22</v>
      </c>
      <c r="D38" s="130">
        <v>6</v>
      </c>
      <c r="E38" s="130">
        <v>16</v>
      </c>
      <c r="F38" s="130"/>
      <c r="G38" s="130">
        <v>232</v>
      </c>
      <c r="H38" s="130"/>
      <c r="I38" s="130"/>
      <c r="J38" s="130">
        <v>3</v>
      </c>
      <c r="K38" s="130">
        <v>11</v>
      </c>
      <c r="L38" s="131">
        <v>1354</v>
      </c>
      <c r="M38" s="75">
        <v>1443</v>
      </c>
      <c r="N38" s="130">
        <v>175</v>
      </c>
      <c r="O38" s="130">
        <v>1268</v>
      </c>
      <c r="P38" s="132">
        <v>413</v>
      </c>
      <c r="Q38" s="129"/>
      <c r="R38" s="130"/>
      <c r="S38" s="130"/>
      <c r="T38" s="130"/>
      <c r="U38" s="130"/>
      <c r="V38" s="130">
        <v>0</v>
      </c>
      <c r="W38" s="130">
        <v>5</v>
      </c>
      <c r="X38" s="132">
        <v>97</v>
      </c>
      <c r="Y38" s="133"/>
      <c r="Z38" s="129">
        <v>2597</v>
      </c>
      <c r="AA38" s="73">
        <f t="shared" si="3"/>
        <v>1.9180206794682422</v>
      </c>
      <c r="AB38" s="130">
        <v>35</v>
      </c>
      <c r="AC38" s="74">
        <f t="shared" si="1"/>
        <v>7</v>
      </c>
      <c r="AD38" s="130"/>
      <c r="AE38" s="130">
        <v>108</v>
      </c>
      <c r="AF38" s="134">
        <f t="shared" si="2"/>
        <v>7.976366322008863</v>
      </c>
      <c r="AG38" s="130"/>
      <c r="AH38" s="132">
        <v>17100</v>
      </c>
      <c r="AI38" s="135">
        <v>8</v>
      </c>
      <c r="AJ38" s="130">
        <v>1</v>
      </c>
      <c r="AK38" s="136"/>
      <c r="AL38" s="130"/>
      <c r="AM38" s="137">
        <v>2</v>
      </c>
      <c r="AN38" s="76">
        <v>76</v>
      </c>
      <c r="AO38" s="130">
        <v>7</v>
      </c>
      <c r="AP38" s="130"/>
      <c r="AQ38" s="130"/>
      <c r="AR38" s="130">
        <v>60</v>
      </c>
      <c r="AS38" s="130">
        <v>9</v>
      </c>
      <c r="AT38" s="130">
        <v>4</v>
      </c>
      <c r="AU38" s="130">
        <v>118</v>
      </c>
      <c r="AV38" s="130">
        <v>10</v>
      </c>
      <c r="AW38" s="132">
        <v>8</v>
      </c>
      <c r="AX38" s="129">
        <v>10</v>
      </c>
      <c r="AY38" s="130">
        <v>37</v>
      </c>
      <c r="AZ38" s="132">
        <v>19</v>
      </c>
      <c r="BB38" s="259"/>
      <c r="BC38" s="259"/>
      <c r="BD38" s="259"/>
      <c r="BE38" s="259"/>
    </row>
    <row r="39" spans="1:57" s="258" customFormat="1" ht="19.5" customHeight="1">
      <c r="A39" s="72" t="s">
        <v>69</v>
      </c>
      <c r="B39" s="129">
        <v>119</v>
      </c>
      <c r="C39" s="130">
        <v>11</v>
      </c>
      <c r="D39" s="130">
        <v>3</v>
      </c>
      <c r="E39" s="130">
        <v>9</v>
      </c>
      <c r="F39" s="130"/>
      <c r="G39" s="130">
        <v>91</v>
      </c>
      <c r="H39" s="130"/>
      <c r="I39" s="130"/>
      <c r="J39" s="130">
        <v>3</v>
      </c>
      <c r="K39" s="130">
        <v>5</v>
      </c>
      <c r="L39" s="131">
        <v>482</v>
      </c>
      <c r="M39" s="75">
        <v>629</v>
      </c>
      <c r="N39" s="130">
        <v>41</v>
      </c>
      <c r="O39" s="130">
        <v>503</v>
      </c>
      <c r="P39" s="132">
        <v>85</v>
      </c>
      <c r="Q39" s="129"/>
      <c r="R39" s="130"/>
      <c r="S39" s="130"/>
      <c r="T39" s="130"/>
      <c r="U39" s="130"/>
      <c r="V39" s="130">
        <v>0</v>
      </c>
      <c r="W39" s="130">
        <v>10</v>
      </c>
      <c r="X39" s="132">
        <v>40</v>
      </c>
      <c r="Y39" s="133"/>
      <c r="Z39" s="129">
        <v>844</v>
      </c>
      <c r="AA39" s="73">
        <f t="shared" si="3"/>
        <v>1.7510373443983402</v>
      </c>
      <c r="AB39" s="130">
        <v>10</v>
      </c>
      <c r="AC39" s="74">
        <f t="shared" si="1"/>
        <v>1</v>
      </c>
      <c r="AD39" s="130"/>
      <c r="AE39" s="130">
        <v>45</v>
      </c>
      <c r="AF39" s="134">
        <f t="shared" si="2"/>
        <v>9.336099585062241</v>
      </c>
      <c r="AG39" s="130"/>
      <c r="AH39" s="132">
        <v>5500</v>
      </c>
      <c r="AI39" s="135">
        <v>2</v>
      </c>
      <c r="AJ39" s="130"/>
      <c r="AK39" s="136"/>
      <c r="AL39" s="130"/>
      <c r="AM39" s="137">
        <v>2</v>
      </c>
      <c r="AN39" s="76">
        <v>28</v>
      </c>
      <c r="AO39" s="130">
        <v>3</v>
      </c>
      <c r="AP39" s="130">
        <v>1</v>
      </c>
      <c r="AQ39" s="130"/>
      <c r="AR39" s="130">
        <v>17</v>
      </c>
      <c r="AS39" s="130">
        <v>1</v>
      </c>
      <c r="AT39" s="130">
        <v>2</v>
      </c>
      <c r="AU39" s="130">
        <v>9</v>
      </c>
      <c r="AV39" s="130"/>
      <c r="AW39" s="132"/>
      <c r="AX39" s="129">
        <v>6</v>
      </c>
      <c r="AY39" s="130"/>
      <c r="AZ39" s="132">
        <v>13</v>
      </c>
      <c r="BB39" s="259"/>
      <c r="BC39" s="259"/>
      <c r="BD39" s="259"/>
      <c r="BE39" s="259"/>
    </row>
    <row r="40" spans="1:57" s="258" customFormat="1" ht="19.5" customHeight="1">
      <c r="A40" s="72" t="s">
        <v>34</v>
      </c>
      <c r="B40" s="129">
        <v>96</v>
      </c>
      <c r="C40" s="130">
        <v>12</v>
      </c>
      <c r="D40" s="130">
        <v>2</v>
      </c>
      <c r="E40" s="130">
        <v>11</v>
      </c>
      <c r="F40" s="130"/>
      <c r="G40" s="130">
        <v>67</v>
      </c>
      <c r="H40" s="130"/>
      <c r="I40" s="130">
        <v>1</v>
      </c>
      <c r="J40" s="130">
        <v>12</v>
      </c>
      <c r="K40" s="130">
        <v>9</v>
      </c>
      <c r="L40" s="131">
        <v>674</v>
      </c>
      <c r="M40" s="75">
        <v>785</v>
      </c>
      <c r="N40" s="130">
        <v>48</v>
      </c>
      <c r="O40" s="130">
        <v>737</v>
      </c>
      <c r="P40" s="132">
        <v>69</v>
      </c>
      <c r="Q40" s="129"/>
      <c r="R40" s="130"/>
      <c r="S40" s="130"/>
      <c r="T40" s="130"/>
      <c r="U40" s="130"/>
      <c r="V40" s="130">
        <v>0</v>
      </c>
      <c r="W40" s="130">
        <v>7</v>
      </c>
      <c r="X40" s="132">
        <v>25</v>
      </c>
      <c r="Y40" s="133"/>
      <c r="Z40" s="129">
        <v>1192</v>
      </c>
      <c r="AA40" s="73">
        <f t="shared" si="3"/>
        <v>1.768545994065282</v>
      </c>
      <c r="AB40" s="130">
        <v>18</v>
      </c>
      <c r="AC40" s="74">
        <f t="shared" si="1"/>
        <v>2.5714285714285716</v>
      </c>
      <c r="AD40" s="130"/>
      <c r="AE40" s="130">
        <v>47</v>
      </c>
      <c r="AF40" s="134">
        <f>AE40/L40*100</f>
        <v>6.973293768545995</v>
      </c>
      <c r="AG40" s="130"/>
      <c r="AH40" s="132">
        <v>4600</v>
      </c>
      <c r="AI40" s="135">
        <v>9</v>
      </c>
      <c r="AJ40" s="130"/>
      <c r="AK40" s="136">
        <v>1</v>
      </c>
      <c r="AL40" s="130"/>
      <c r="AM40" s="137">
        <v>1</v>
      </c>
      <c r="AN40" s="76">
        <v>48</v>
      </c>
      <c r="AO40" s="130">
        <v>4</v>
      </c>
      <c r="AP40" s="130"/>
      <c r="AQ40" s="130"/>
      <c r="AR40" s="130">
        <v>38</v>
      </c>
      <c r="AS40" s="130">
        <v>3</v>
      </c>
      <c r="AT40" s="130">
        <v>4</v>
      </c>
      <c r="AU40" s="130">
        <v>91</v>
      </c>
      <c r="AV40" s="130"/>
      <c r="AW40" s="132"/>
      <c r="AX40" s="129">
        <v>3</v>
      </c>
      <c r="AY40" s="130"/>
      <c r="AZ40" s="132">
        <v>171</v>
      </c>
      <c r="BB40" s="259"/>
      <c r="BC40" s="259"/>
      <c r="BD40" s="259"/>
      <c r="BE40" s="259"/>
    </row>
    <row r="41" spans="1:57" s="258" customFormat="1" ht="19.5" customHeight="1">
      <c r="A41" s="72" t="s">
        <v>46</v>
      </c>
      <c r="B41" s="129">
        <v>164</v>
      </c>
      <c r="C41" s="130">
        <v>46</v>
      </c>
      <c r="D41" s="130">
        <v>1</v>
      </c>
      <c r="E41" s="130">
        <v>43</v>
      </c>
      <c r="F41" s="130"/>
      <c r="G41" s="130">
        <v>54</v>
      </c>
      <c r="H41" s="130"/>
      <c r="I41" s="130"/>
      <c r="J41" s="130">
        <v>7</v>
      </c>
      <c r="K41" s="130">
        <v>4</v>
      </c>
      <c r="L41" s="131">
        <v>703</v>
      </c>
      <c r="M41" s="75">
        <v>930</v>
      </c>
      <c r="N41" s="130">
        <v>67</v>
      </c>
      <c r="O41" s="130">
        <v>749</v>
      </c>
      <c r="P41" s="132">
        <v>114</v>
      </c>
      <c r="Q41" s="129"/>
      <c r="R41" s="130"/>
      <c r="S41" s="130"/>
      <c r="T41" s="130"/>
      <c r="U41" s="130"/>
      <c r="V41" s="130">
        <v>0</v>
      </c>
      <c r="W41" s="130">
        <v>7</v>
      </c>
      <c r="X41" s="132">
        <v>27</v>
      </c>
      <c r="Y41" s="133"/>
      <c r="Z41" s="129">
        <v>726</v>
      </c>
      <c r="AA41" s="73">
        <f t="shared" si="3"/>
        <v>1.0327169274537695</v>
      </c>
      <c r="AB41" s="130">
        <v>30</v>
      </c>
      <c r="AC41" s="74">
        <f t="shared" si="1"/>
        <v>4.285714285714286</v>
      </c>
      <c r="AD41" s="130"/>
      <c r="AE41" s="130">
        <v>52</v>
      </c>
      <c r="AF41" s="134">
        <f t="shared" si="2"/>
        <v>7.396870554765292</v>
      </c>
      <c r="AG41" s="130"/>
      <c r="AH41" s="132">
        <v>19000</v>
      </c>
      <c r="AI41" s="135">
        <v>1</v>
      </c>
      <c r="AJ41" s="130"/>
      <c r="AK41" s="136"/>
      <c r="AL41" s="130"/>
      <c r="AM41" s="137">
        <v>1</v>
      </c>
      <c r="AN41" s="76">
        <v>48</v>
      </c>
      <c r="AO41" s="130"/>
      <c r="AP41" s="130"/>
      <c r="AQ41" s="130"/>
      <c r="AR41" s="130">
        <v>41</v>
      </c>
      <c r="AS41" s="130">
        <v>2</v>
      </c>
      <c r="AT41" s="130">
        <v>5</v>
      </c>
      <c r="AU41" s="130">
        <v>704</v>
      </c>
      <c r="AV41" s="130">
        <v>2</v>
      </c>
      <c r="AW41" s="132"/>
      <c r="AX41" s="129">
        <v>4</v>
      </c>
      <c r="AY41" s="130"/>
      <c r="AZ41" s="132">
        <v>21</v>
      </c>
      <c r="BB41" s="259"/>
      <c r="BC41" s="259"/>
      <c r="BD41" s="259"/>
      <c r="BE41" s="259"/>
    </row>
    <row r="42" spans="1:57" s="258" customFormat="1" ht="19.5" customHeight="1">
      <c r="A42" s="72" t="s">
        <v>70</v>
      </c>
      <c r="B42" s="129">
        <v>68</v>
      </c>
      <c r="C42" s="130">
        <v>12</v>
      </c>
      <c r="D42" s="130"/>
      <c r="E42" s="130">
        <v>12</v>
      </c>
      <c r="F42" s="130"/>
      <c r="G42" s="130">
        <v>49</v>
      </c>
      <c r="H42" s="130"/>
      <c r="I42" s="130">
        <v>1</v>
      </c>
      <c r="J42" s="130">
        <v>2</v>
      </c>
      <c r="K42" s="130">
        <v>2</v>
      </c>
      <c r="L42" s="131">
        <v>482</v>
      </c>
      <c r="M42" s="75">
        <v>596</v>
      </c>
      <c r="N42" s="130">
        <v>21</v>
      </c>
      <c r="O42" s="130">
        <v>497</v>
      </c>
      <c r="P42" s="132">
        <v>78</v>
      </c>
      <c r="Q42" s="129"/>
      <c r="R42" s="130"/>
      <c r="S42" s="130"/>
      <c r="T42" s="130"/>
      <c r="U42" s="130"/>
      <c r="V42" s="130">
        <v>0</v>
      </c>
      <c r="W42" s="130">
        <v>6</v>
      </c>
      <c r="X42" s="132">
        <v>52</v>
      </c>
      <c r="Y42" s="133"/>
      <c r="Z42" s="129">
        <v>889</v>
      </c>
      <c r="AA42" s="73">
        <f t="shared" si="3"/>
        <v>1.8443983402489628</v>
      </c>
      <c r="AB42" s="130">
        <v>40</v>
      </c>
      <c r="AC42" s="74">
        <f t="shared" si="1"/>
        <v>6.666666666666667</v>
      </c>
      <c r="AD42" s="130">
        <v>2</v>
      </c>
      <c r="AE42" s="130">
        <v>67</v>
      </c>
      <c r="AF42" s="134">
        <f t="shared" si="2"/>
        <v>13.900414937759336</v>
      </c>
      <c r="AG42" s="130">
        <v>1</v>
      </c>
      <c r="AH42" s="132">
        <v>17400</v>
      </c>
      <c r="AI42" s="135">
        <v>1</v>
      </c>
      <c r="AJ42" s="130">
        <v>1</v>
      </c>
      <c r="AK42" s="136"/>
      <c r="AL42" s="130"/>
      <c r="AM42" s="137">
        <v>3</v>
      </c>
      <c r="AN42" s="76">
        <v>54</v>
      </c>
      <c r="AO42" s="130">
        <v>2</v>
      </c>
      <c r="AP42" s="130"/>
      <c r="AQ42" s="130"/>
      <c r="AR42" s="130">
        <v>43</v>
      </c>
      <c r="AS42" s="130">
        <v>9</v>
      </c>
      <c r="AT42" s="130">
        <v>4</v>
      </c>
      <c r="AU42" s="130">
        <v>64</v>
      </c>
      <c r="AV42" s="130"/>
      <c r="AW42" s="132"/>
      <c r="AX42" s="129">
        <v>4</v>
      </c>
      <c r="AY42" s="130"/>
      <c r="AZ42" s="132">
        <v>9</v>
      </c>
      <c r="BB42" s="259"/>
      <c r="BC42" s="259"/>
      <c r="BD42" s="259"/>
      <c r="BE42" s="259"/>
    </row>
    <row r="43" spans="1:57" s="258" customFormat="1" ht="19.5" customHeight="1">
      <c r="A43" s="72" t="s">
        <v>71</v>
      </c>
      <c r="B43" s="161">
        <v>209</v>
      </c>
      <c r="C43" s="162">
        <v>11</v>
      </c>
      <c r="D43" s="162"/>
      <c r="E43" s="162">
        <v>10</v>
      </c>
      <c r="F43" s="162"/>
      <c r="G43" s="162">
        <v>148</v>
      </c>
      <c r="H43" s="162"/>
      <c r="I43" s="162"/>
      <c r="J43" s="162">
        <v>2</v>
      </c>
      <c r="K43" s="162">
        <v>5</v>
      </c>
      <c r="L43" s="163">
        <v>1034</v>
      </c>
      <c r="M43" s="75">
        <v>1189</v>
      </c>
      <c r="N43" s="162">
        <v>88</v>
      </c>
      <c r="O43" s="162">
        <v>870</v>
      </c>
      <c r="P43" s="164">
        <v>230</v>
      </c>
      <c r="Q43" s="161"/>
      <c r="R43" s="162"/>
      <c r="S43" s="162"/>
      <c r="T43" s="162"/>
      <c r="U43" s="162"/>
      <c r="V43" s="162">
        <v>0</v>
      </c>
      <c r="W43" s="162">
        <v>12</v>
      </c>
      <c r="X43" s="164">
        <v>55</v>
      </c>
      <c r="Y43" s="165"/>
      <c r="Z43" s="161">
        <v>1214</v>
      </c>
      <c r="AA43" s="73">
        <f t="shared" si="3"/>
        <v>1.1740812379110253</v>
      </c>
      <c r="AB43" s="162">
        <v>49</v>
      </c>
      <c r="AC43" s="74">
        <f t="shared" si="1"/>
        <v>4.083333333333333</v>
      </c>
      <c r="AD43" s="162">
        <v>2</v>
      </c>
      <c r="AE43" s="162">
        <v>49</v>
      </c>
      <c r="AF43" s="166">
        <f t="shared" si="2"/>
        <v>4.738878143133462</v>
      </c>
      <c r="AG43" s="162">
        <v>1</v>
      </c>
      <c r="AH43" s="164">
        <v>7600</v>
      </c>
      <c r="AI43" s="167">
        <v>1</v>
      </c>
      <c r="AJ43" s="162"/>
      <c r="AK43" s="168"/>
      <c r="AL43" s="162"/>
      <c r="AM43" s="169">
        <v>3</v>
      </c>
      <c r="AN43" s="76">
        <v>63</v>
      </c>
      <c r="AO43" s="162">
        <v>3</v>
      </c>
      <c r="AP43" s="162">
        <v>1</v>
      </c>
      <c r="AQ43" s="162"/>
      <c r="AR43" s="162">
        <v>53</v>
      </c>
      <c r="AS43" s="162">
        <v>6</v>
      </c>
      <c r="AT43" s="162">
        <v>12</v>
      </c>
      <c r="AU43" s="162">
        <v>4</v>
      </c>
      <c r="AV43" s="162"/>
      <c r="AW43" s="164"/>
      <c r="AX43" s="161">
        <v>9</v>
      </c>
      <c r="AY43" s="162">
        <v>0</v>
      </c>
      <c r="AZ43" s="164">
        <v>57</v>
      </c>
      <c r="BB43" s="259"/>
      <c r="BC43" s="259"/>
      <c r="BD43" s="259"/>
      <c r="BE43" s="259"/>
    </row>
    <row r="44" spans="1:57" s="258" customFormat="1" ht="19.5" customHeight="1">
      <c r="A44" s="72" t="s">
        <v>72</v>
      </c>
      <c r="B44" s="129">
        <v>217</v>
      </c>
      <c r="C44" s="130">
        <v>13</v>
      </c>
      <c r="D44" s="130"/>
      <c r="E44" s="130">
        <v>13</v>
      </c>
      <c r="F44" s="130"/>
      <c r="G44" s="130">
        <v>88</v>
      </c>
      <c r="H44" s="130"/>
      <c r="I44" s="130"/>
      <c r="J44" s="130"/>
      <c r="K44" s="130">
        <v>14</v>
      </c>
      <c r="L44" s="131">
        <v>972</v>
      </c>
      <c r="M44" s="75">
        <v>1092</v>
      </c>
      <c r="N44" s="130">
        <v>47</v>
      </c>
      <c r="O44" s="130">
        <v>1045</v>
      </c>
      <c r="P44" s="132">
        <v>169</v>
      </c>
      <c r="Q44" s="129"/>
      <c r="R44" s="130"/>
      <c r="S44" s="130"/>
      <c r="T44" s="130"/>
      <c r="U44" s="130"/>
      <c r="V44" s="130">
        <v>0</v>
      </c>
      <c r="W44" s="130">
        <v>14</v>
      </c>
      <c r="X44" s="132">
        <v>76</v>
      </c>
      <c r="Y44" s="133"/>
      <c r="Z44" s="129">
        <v>922</v>
      </c>
      <c r="AA44" s="73">
        <f t="shared" si="3"/>
        <v>0.948559670781893</v>
      </c>
      <c r="AB44" s="130">
        <v>35</v>
      </c>
      <c r="AC44" s="74">
        <f t="shared" si="1"/>
        <v>2.5</v>
      </c>
      <c r="AD44" s="130"/>
      <c r="AE44" s="130">
        <v>51</v>
      </c>
      <c r="AF44" s="134">
        <f t="shared" si="2"/>
        <v>5.246913580246913</v>
      </c>
      <c r="AG44" s="130"/>
      <c r="AH44" s="132">
        <v>8300</v>
      </c>
      <c r="AI44" s="135">
        <v>7</v>
      </c>
      <c r="AJ44" s="130"/>
      <c r="AK44" s="136"/>
      <c r="AL44" s="130"/>
      <c r="AM44" s="137">
        <v>1</v>
      </c>
      <c r="AN44" s="76">
        <v>47</v>
      </c>
      <c r="AO44" s="130"/>
      <c r="AP44" s="130">
        <v>2</v>
      </c>
      <c r="AQ44" s="130"/>
      <c r="AR44" s="130">
        <v>16</v>
      </c>
      <c r="AS44" s="130"/>
      <c r="AT44" s="130">
        <v>12</v>
      </c>
      <c r="AU44" s="130">
        <v>35</v>
      </c>
      <c r="AV44" s="130">
        <v>7</v>
      </c>
      <c r="AW44" s="132"/>
      <c r="AX44" s="129">
        <v>3</v>
      </c>
      <c r="AY44" s="130">
        <v>4</v>
      </c>
      <c r="AZ44" s="132">
        <v>8</v>
      </c>
      <c r="BB44" s="259"/>
      <c r="BC44" s="259"/>
      <c r="BD44" s="259"/>
      <c r="BE44" s="259"/>
    </row>
    <row r="45" spans="1:57" s="256" customFormat="1" ht="19.5" customHeight="1">
      <c r="A45" s="72" t="s">
        <v>73</v>
      </c>
      <c r="B45" s="129">
        <v>236</v>
      </c>
      <c r="C45" s="130">
        <v>26</v>
      </c>
      <c r="D45" s="130">
        <v>3</v>
      </c>
      <c r="E45" s="130">
        <v>9</v>
      </c>
      <c r="F45" s="130"/>
      <c r="G45" s="130">
        <v>104</v>
      </c>
      <c r="H45" s="130"/>
      <c r="I45" s="130"/>
      <c r="J45" s="130">
        <v>5</v>
      </c>
      <c r="K45" s="130">
        <v>10</v>
      </c>
      <c r="L45" s="131">
        <v>1536</v>
      </c>
      <c r="M45" s="75">
        <v>1613</v>
      </c>
      <c r="N45" s="130">
        <v>176</v>
      </c>
      <c r="O45" s="130">
        <v>1067</v>
      </c>
      <c r="P45" s="132">
        <v>370</v>
      </c>
      <c r="Q45" s="129"/>
      <c r="R45" s="130"/>
      <c r="S45" s="130"/>
      <c r="T45" s="130"/>
      <c r="U45" s="130"/>
      <c r="V45" s="130">
        <v>0</v>
      </c>
      <c r="W45" s="130">
        <v>8</v>
      </c>
      <c r="X45" s="132">
        <v>99</v>
      </c>
      <c r="Y45" s="133"/>
      <c r="Z45" s="129">
        <v>1795</v>
      </c>
      <c r="AA45" s="73">
        <f t="shared" si="3"/>
        <v>1.1686197916666667</v>
      </c>
      <c r="AB45" s="130">
        <v>49</v>
      </c>
      <c r="AC45" s="74">
        <f>AB45/W45</f>
        <v>6.125</v>
      </c>
      <c r="AD45" s="130"/>
      <c r="AE45" s="130">
        <v>40</v>
      </c>
      <c r="AF45" s="134">
        <f>AE45/L45*100</f>
        <v>2.604166666666667</v>
      </c>
      <c r="AG45" s="130"/>
      <c r="AH45" s="132">
        <v>4600</v>
      </c>
      <c r="AI45" s="135"/>
      <c r="AJ45" s="130"/>
      <c r="AK45" s="136">
        <v>1</v>
      </c>
      <c r="AL45" s="130"/>
      <c r="AM45" s="137"/>
      <c r="AN45" s="76">
        <v>42</v>
      </c>
      <c r="AO45" s="130">
        <v>2</v>
      </c>
      <c r="AP45" s="130">
        <v>1</v>
      </c>
      <c r="AQ45" s="130"/>
      <c r="AR45" s="130">
        <v>34</v>
      </c>
      <c r="AS45" s="130">
        <v>4</v>
      </c>
      <c r="AT45" s="130">
        <v>1</v>
      </c>
      <c r="AU45" s="130">
        <v>25</v>
      </c>
      <c r="AV45" s="130"/>
      <c r="AW45" s="132"/>
      <c r="AX45" s="129">
        <v>7</v>
      </c>
      <c r="AY45" s="130"/>
      <c r="AZ45" s="132">
        <v>13</v>
      </c>
      <c r="BA45" s="258"/>
      <c r="BB45" s="259"/>
      <c r="BC45" s="259"/>
      <c r="BD45" s="257"/>
      <c r="BE45" s="257"/>
    </row>
    <row r="46" spans="1:57" s="260" customFormat="1" ht="19.5" customHeight="1">
      <c r="A46" s="72" t="s">
        <v>74</v>
      </c>
      <c r="B46" s="161">
        <v>116</v>
      </c>
      <c r="C46" s="162">
        <v>28</v>
      </c>
      <c r="D46" s="162"/>
      <c r="E46" s="162">
        <v>14</v>
      </c>
      <c r="F46" s="162"/>
      <c r="G46" s="162">
        <v>95</v>
      </c>
      <c r="H46" s="162"/>
      <c r="I46" s="162">
        <v>2</v>
      </c>
      <c r="J46" s="162"/>
      <c r="K46" s="162">
        <v>13</v>
      </c>
      <c r="L46" s="163">
        <v>643</v>
      </c>
      <c r="M46" s="75">
        <v>793</v>
      </c>
      <c r="N46" s="162">
        <v>35</v>
      </c>
      <c r="O46" s="162">
        <v>674</v>
      </c>
      <c r="P46" s="164">
        <v>84</v>
      </c>
      <c r="Q46" s="161"/>
      <c r="R46" s="162"/>
      <c r="S46" s="162"/>
      <c r="T46" s="162"/>
      <c r="U46" s="162"/>
      <c r="V46" s="162">
        <v>0</v>
      </c>
      <c r="W46" s="162">
        <v>8</v>
      </c>
      <c r="X46" s="164">
        <v>43</v>
      </c>
      <c r="Y46" s="165"/>
      <c r="Z46" s="161">
        <v>1010</v>
      </c>
      <c r="AA46" s="73">
        <f t="shared" si="3"/>
        <v>1.5707620528771384</v>
      </c>
      <c r="AB46" s="162">
        <v>8</v>
      </c>
      <c r="AC46" s="74">
        <f t="shared" si="1"/>
        <v>1</v>
      </c>
      <c r="AD46" s="162"/>
      <c r="AE46" s="162">
        <v>62</v>
      </c>
      <c r="AF46" s="166">
        <f t="shared" si="2"/>
        <v>9.642301710730948</v>
      </c>
      <c r="AG46" s="162"/>
      <c r="AH46" s="164">
        <v>6400</v>
      </c>
      <c r="AI46" s="167">
        <v>5</v>
      </c>
      <c r="AJ46" s="162">
        <v>1</v>
      </c>
      <c r="AK46" s="168"/>
      <c r="AL46" s="162"/>
      <c r="AM46" s="169">
        <v>1</v>
      </c>
      <c r="AN46" s="76">
        <v>15</v>
      </c>
      <c r="AO46" s="162"/>
      <c r="AP46" s="162">
        <v>1</v>
      </c>
      <c r="AQ46" s="162"/>
      <c r="AR46" s="162">
        <v>13</v>
      </c>
      <c r="AS46" s="162">
        <v>1</v>
      </c>
      <c r="AT46" s="162"/>
      <c r="AU46" s="162">
        <v>72</v>
      </c>
      <c r="AV46" s="162">
        <v>1</v>
      </c>
      <c r="AW46" s="164"/>
      <c r="AX46" s="161">
        <v>6</v>
      </c>
      <c r="AY46" s="162">
        <v>7</v>
      </c>
      <c r="AZ46" s="164">
        <v>16</v>
      </c>
      <c r="BB46" s="261"/>
      <c r="BC46" s="261"/>
      <c r="BD46" s="261"/>
      <c r="BE46" s="261"/>
    </row>
    <row r="47" spans="1:57" s="258" customFormat="1" ht="19.5" customHeight="1">
      <c r="A47" s="72" t="s">
        <v>45</v>
      </c>
      <c r="B47" s="129">
        <v>132</v>
      </c>
      <c r="C47" s="130">
        <v>37</v>
      </c>
      <c r="D47" s="130"/>
      <c r="E47" s="130">
        <v>22</v>
      </c>
      <c r="F47" s="130"/>
      <c r="G47" s="130">
        <v>57</v>
      </c>
      <c r="H47" s="130"/>
      <c r="I47" s="130"/>
      <c r="J47" s="130">
        <v>1</v>
      </c>
      <c r="K47" s="130">
        <v>5</v>
      </c>
      <c r="L47" s="131">
        <v>809</v>
      </c>
      <c r="M47" s="75">
        <v>962</v>
      </c>
      <c r="N47" s="130">
        <v>38</v>
      </c>
      <c r="O47" s="130">
        <v>717</v>
      </c>
      <c r="P47" s="132">
        <v>207</v>
      </c>
      <c r="Q47" s="129"/>
      <c r="R47" s="130"/>
      <c r="S47" s="130"/>
      <c r="T47" s="130"/>
      <c r="U47" s="130"/>
      <c r="V47" s="130">
        <v>0</v>
      </c>
      <c r="W47" s="130">
        <v>7</v>
      </c>
      <c r="X47" s="132">
        <v>44</v>
      </c>
      <c r="Y47" s="133"/>
      <c r="Z47" s="129">
        <v>1740</v>
      </c>
      <c r="AA47" s="73">
        <f t="shared" si="3"/>
        <v>2.150803461063041</v>
      </c>
      <c r="AB47" s="130">
        <v>43</v>
      </c>
      <c r="AC47" s="74">
        <f t="shared" si="1"/>
        <v>6.142857142857143</v>
      </c>
      <c r="AD47" s="130"/>
      <c r="AE47" s="130">
        <v>40</v>
      </c>
      <c r="AF47" s="134">
        <f t="shared" si="2"/>
        <v>4.944375772558715</v>
      </c>
      <c r="AG47" s="130"/>
      <c r="AH47" s="132">
        <v>5550</v>
      </c>
      <c r="AI47" s="135"/>
      <c r="AJ47" s="130"/>
      <c r="AK47" s="136"/>
      <c r="AL47" s="130"/>
      <c r="AM47" s="137">
        <v>1</v>
      </c>
      <c r="AN47" s="76">
        <v>27</v>
      </c>
      <c r="AO47" s="130">
        <v>1</v>
      </c>
      <c r="AP47" s="130"/>
      <c r="AQ47" s="130"/>
      <c r="AR47" s="130">
        <v>21</v>
      </c>
      <c r="AS47" s="130">
        <v>5</v>
      </c>
      <c r="AT47" s="130"/>
      <c r="AU47" s="130"/>
      <c r="AV47" s="130"/>
      <c r="AW47" s="132"/>
      <c r="AX47" s="129">
        <v>5</v>
      </c>
      <c r="AY47" s="130"/>
      <c r="AZ47" s="132">
        <v>12</v>
      </c>
      <c r="BB47" s="259"/>
      <c r="BC47" s="259"/>
      <c r="BD47" s="259"/>
      <c r="BE47" s="259"/>
    </row>
    <row r="48" spans="1:57" s="258" customFormat="1" ht="19.5" customHeight="1">
      <c r="A48" s="72" t="s">
        <v>75</v>
      </c>
      <c r="B48" s="129">
        <v>293</v>
      </c>
      <c r="C48" s="130">
        <v>72</v>
      </c>
      <c r="D48" s="130">
        <v>2</v>
      </c>
      <c r="E48" s="130">
        <v>37</v>
      </c>
      <c r="F48" s="130"/>
      <c r="G48" s="130">
        <v>158</v>
      </c>
      <c r="H48" s="130"/>
      <c r="I48" s="130"/>
      <c r="J48" s="130"/>
      <c r="K48" s="130">
        <v>10</v>
      </c>
      <c r="L48" s="131">
        <v>1206</v>
      </c>
      <c r="M48" s="75">
        <v>1460</v>
      </c>
      <c r="N48" s="130">
        <v>79</v>
      </c>
      <c r="O48" s="130">
        <v>1114</v>
      </c>
      <c r="P48" s="132">
        <v>267</v>
      </c>
      <c r="Q48" s="129"/>
      <c r="R48" s="130"/>
      <c r="S48" s="130"/>
      <c r="T48" s="130"/>
      <c r="U48" s="130"/>
      <c r="V48" s="130">
        <v>0</v>
      </c>
      <c r="W48" s="130">
        <v>15</v>
      </c>
      <c r="X48" s="132">
        <v>140</v>
      </c>
      <c r="Y48" s="133"/>
      <c r="Z48" s="129">
        <v>3022</v>
      </c>
      <c r="AA48" s="73">
        <f t="shared" si="3"/>
        <v>2.505804311774461</v>
      </c>
      <c r="AB48" s="130">
        <v>69</v>
      </c>
      <c r="AC48" s="74">
        <f t="shared" si="1"/>
        <v>4.6</v>
      </c>
      <c r="AD48" s="130"/>
      <c r="AE48" s="130">
        <v>78</v>
      </c>
      <c r="AF48" s="134">
        <f t="shared" si="2"/>
        <v>6.467661691542288</v>
      </c>
      <c r="AG48" s="130"/>
      <c r="AH48" s="132">
        <v>13800</v>
      </c>
      <c r="AI48" s="135"/>
      <c r="AJ48" s="130"/>
      <c r="AK48" s="136"/>
      <c r="AL48" s="130"/>
      <c r="AM48" s="137">
        <v>1</v>
      </c>
      <c r="AN48" s="76"/>
      <c r="AO48" s="130"/>
      <c r="AP48" s="130"/>
      <c r="AQ48" s="130"/>
      <c r="AR48" s="130"/>
      <c r="AS48" s="130"/>
      <c r="AT48" s="130">
        <v>3</v>
      </c>
      <c r="AU48" s="130"/>
      <c r="AV48" s="130">
        <v>1</v>
      </c>
      <c r="AW48" s="132"/>
      <c r="AX48" s="129">
        <v>9</v>
      </c>
      <c r="AY48" s="130"/>
      <c r="AZ48" s="132">
        <v>36</v>
      </c>
      <c r="BB48" s="259"/>
      <c r="BC48" s="259"/>
      <c r="BD48" s="259"/>
      <c r="BE48" s="259"/>
    </row>
    <row r="49" spans="1:57" s="258" customFormat="1" ht="19.5" customHeight="1">
      <c r="A49" s="72" t="s">
        <v>76</v>
      </c>
      <c r="B49" s="129">
        <v>41</v>
      </c>
      <c r="C49" s="130">
        <v>9</v>
      </c>
      <c r="D49" s="130"/>
      <c r="E49" s="130">
        <v>6</v>
      </c>
      <c r="F49" s="130"/>
      <c r="G49" s="130">
        <v>22</v>
      </c>
      <c r="H49" s="130"/>
      <c r="I49" s="130">
        <v>1</v>
      </c>
      <c r="J49" s="130"/>
      <c r="K49" s="130">
        <v>5</v>
      </c>
      <c r="L49" s="131">
        <v>314</v>
      </c>
      <c r="M49" s="75">
        <v>361</v>
      </c>
      <c r="N49" s="130">
        <v>22</v>
      </c>
      <c r="O49" s="130">
        <v>339</v>
      </c>
      <c r="P49" s="132"/>
      <c r="Q49" s="129"/>
      <c r="R49" s="130"/>
      <c r="S49" s="130"/>
      <c r="T49" s="130"/>
      <c r="U49" s="130"/>
      <c r="V49" s="130">
        <v>0</v>
      </c>
      <c r="W49" s="130">
        <v>9</v>
      </c>
      <c r="X49" s="132">
        <v>29</v>
      </c>
      <c r="Y49" s="133"/>
      <c r="Z49" s="129">
        <v>435</v>
      </c>
      <c r="AA49" s="73">
        <f t="shared" si="3"/>
        <v>1.3853503184713376</v>
      </c>
      <c r="AB49" s="130">
        <v>9</v>
      </c>
      <c r="AC49" s="74">
        <f t="shared" si="1"/>
        <v>1</v>
      </c>
      <c r="AD49" s="130"/>
      <c r="AE49" s="130">
        <v>28</v>
      </c>
      <c r="AF49" s="134">
        <f t="shared" si="2"/>
        <v>8.9171974522293</v>
      </c>
      <c r="AG49" s="130"/>
      <c r="AH49" s="132">
        <v>2900</v>
      </c>
      <c r="AI49" s="135"/>
      <c r="AJ49" s="130"/>
      <c r="AK49" s="136"/>
      <c r="AL49" s="130"/>
      <c r="AM49" s="137"/>
      <c r="AN49" s="76">
        <v>11</v>
      </c>
      <c r="AO49" s="130"/>
      <c r="AP49" s="130">
        <v>1</v>
      </c>
      <c r="AQ49" s="130"/>
      <c r="AR49" s="130">
        <v>9</v>
      </c>
      <c r="AS49" s="130"/>
      <c r="AT49" s="130">
        <v>1</v>
      </c>
      <c r="AU49" s="130">
        <v>12</v>
      </c>
      <c r="AV49" s="130">
        <v>2</v>
      </c>
      <c r="AW49" s="132"/>
      <c r="AX49" s="129">
        <v>1</v>
      </c>
      <c r="AY49" s="130"/>
      <c r="AZ49" s="187">
        <v>5</v>
      </c>
      <c r="BB49" s="259"/>
      <c r="BC49" s="259"/>
      <c r="BD49" s="259"/>
      <c r="BE49" s="259"/>
    </row>
    <row r="50" spans="1:57" ht="19.5" customHeight="1" thickBot="1">
      <c r="A50" s="19" t="s">
        <v>35</v>
      </c>
      <c r="B50" s="20"/>
      <c r="C50" s="21"/>
      <c r="D50" s="21"/>
      <c r="E50" s="21"/>
      <c r="F50" s="21"/>
      <c r="G50" s="21"/>
      <c r="H50" s="21"/>
      <c r="I50" s="21"/>
      <c r="J50" s="21"/>
      <c r="K50" s="21">
        <v>0</v>
      </c>
      <c r="L50" s="77">
        <v>0</v>
      </c>
      <c r="M50" s="75">
        <f>SUM(N50:P50)</f>
        <v>0</v>
      </c>
      <c r="N50" s="21">
        <v>0</v>
      </c>
      <c r="O50" s="21">
        <v>0</v>
      </c>
      <c r="P50" s="23"/>
      <c r="Q50" s="20"/>
      <c r="R50" s="21"/>
      <c r="S50" s="21"/>
      <c r="T50" s="21"/>
      <c r="U50" s="21"/>
      <c r="V50" s="21">
        <v>0</v>
      </c>
      <c r="W50" s="21">
        <v>11</v>
      </c>
      <c r="X50" s="23">
        <v>348</v>
      </c>
      <c r="Y50" s="78"/>
      <c r="Z50" s="20"/>
      <c r="AA50" s="79">
        <f>Z50/41</f>
        <v>0</v>
      </c>
      <c r="AB50" s="21"/>
      <c r="AC50" s="80">
        <f>AB50/41</f>
        <v>0</v>
      </c>
      <c r="AD50" s="21"/>
      <c r="AE50" s="21"/>
      <c r="AF50" s="107"/>
      <c r="AG50" s="21"/>
      <c r="AH50" s="23"/>
      <c r="AI50" s="81"/>
      <c r="AJ50" s="21"/>
      <c r="AK50" s="99">
        <v>1</v>
      </c>
      <c r="AL50" s="21"/>
      <c r="AM50" s="22"/>
      <c r="AN50" s="82"/>
      <c r="AO50" s="21"/>
      <c r="AP50" s="21"/>
      <c r="AQ50" s="21"/>
      <c r="AR50" s="21"/>
      <c r="AS50" s="21"/>
      <c r="AT50" s="21"/>
      <c r="AU50" s="21"/>
      <c r="AV50" s="21"/>
      <c r="AW50" s="23"/>
      <c r="AX50" s="24"/>
      <c r="AY50" s="25"/>
      <c r="AZ50" s="26"/>
      <c r="BB50" s="84"/>
      <c r="BC50" s="84"/>
      <c r="BD50" s="84"/>
      <c r="BE50" s="84"/>
    </row>
    <row r="51" spans="1:52" s="87" customFormat="1" ht="21" customHeight="1" thickBot="1">
      <c r="A51" s="27" t="s">
        <v>86</v>
      </c>
      <c r="B51" s="28">
        <v>2300</v>
      </c>
      <c r="C51" s="70">
        <f>C60</f>
        <v>766.6666666666666</v>
      </c>
      <c r="D51" s="29"/>
      <c r="E51" s="29">
        <v>17</v>
      </c>
      <c r="F51" s="29">
        <v>142</v>
      </c>
      <c r="G51" s="70">
        <v>165</v>
      </c>
      <c r="H51" s="29"/>
      <c r="I51" s="29"/>
      <c r="J51" s="29"/>
      <c r="K51" s="29"/>
      <c r="L51" s="85">
        <v>15437</v>
      </c>
      <c r="M51" s="86"/>
      <c r="N51" s="29"/>
      <c r="O51" s="29"/>
      <c r="P51" s="31"/>
      <c r="Q51" s="28"/>
      <c r="R51" s="29"/>
      <c r="S51" s="29"/>
      <c r="T51" s="29"/>
      <c r="U51" s="29"/>
      <c r="V51" s="29">
        <v>0</v>
      </c>
      <c r="W51" s="29"/>
      <c r="X51" s="31"/>
      <c r="Y51" s="32"/>
      <c r="Z51" s="28"/>
      <c r="AA51" s="33"/>
      <c r="AB51" s="29"/>
      <c r="AC51" s="34"/>
      <c r="AD51" s="29"/>
      <c r="AE51" s="29"/>
      <c r="AF51" s="108">
        <f t="shared" si="2"/>
        <v>0</v>
      </c>
      <c r="AG51" s="29"/>
      <c r="AH51" s="31"/>
      <c r="AI51" s="35">
        <v>29</v>
      </c>
      <c r="AJ51" s="29">
        <v>24</v>
      </c>
      <c r="AK51" s="100"/>
      <c r="AL51" s="36"/>
      <c r="AM51" s="30"/>
      <c r="AN51" s="28"/>
      <c r="AO51" s="29"/>
      <c r="AP51" s="29"/>
      <c r="AQ51" s="29"/>
      <c r="AR51" s="29"/>
      <c r="AS51" s="29"/>
      <c r="AT51" s="29"/>
      <c r="AU51" s="29"/>
      <c r="AV51" s="29"/>
      <c r="AW51" s="31"/>
      <c r="AX51" s="35">
        <v>6</v>
      </c>
      <c r="AY51" s="29"/>
      <c r="AZ51" s="37"/>
    </row>
    <row r="52" spans="1:52" ht="24.75" customHeight="1" thickBot="1">
      <c r="A52" s="38" t="s">
        <v>39</v>
      </c>
      <c r="B52" s="39">
        <f aca="true" t="shared" si="4" ref="B52:G52">SUM(B7:B51)</f>
        <v>10325</v>
      </c>
      <c r="C52" s="40">
        <f t="shared" si="4"/>
        <v>2162.6666666666665</v>
      </c>
      <c r="D52" s="40">
        <f t="shared" si="4"/>
        <v>91</v>
      </c>
      <c r="E52" s="40">
        <f t="shared" si="4"/>
        <v>1004</v>
      </c>
      <c r="F52" s="40">
        <f t="shared" si="4"/>
        <v>142</v>
      </c>
      <c r="G52" s="40">
        <f t="shared" si="4"/>
        <v>5077</v>
      </c>
      <c r="H52" s="40">
        <f>SUM(H7:H51)</f>
        <v>0</v>
      </c>
      <c r="I52" s="40">
        <f aca="true" t="shared" si="5" ref="I52:Z52">SUM(I7:I51)</f>
        <v>25</v>
      </c>
      <c r="J52" s="40">
        <f t="shared" si="5"/>
        <v>548</v>
      </c>
      <c r="K52" s="40">
        <f t="shared" si="5"/>
        <v>638</v>
      </c>
      <c r="L52" s="88">
        <v>52863</v>
      </c>
      <c r="M52" s="89">
        <v>60609</v>
      </c>
      <c r="N52" s="34">
        <v>6297</v>
      </c>
      <c r="O52" s="34">
        <v>38697</v>
      </c>
      <c r="P52" s="42">
        <v>15635</v>
      </c>
      <c r="Q52" s="39">
        <f t="shared" si="5"/>
        <v>3</v>
      </c>
      <c r="R52" s="40">
        <f t="shared" si="5"/>
        <v>0</v>
      </c>
      <c r="S52" s="40">
        <f t="shared" si="5"/>
        <v>1</v>
      </c>
      <c r="T52" s="40">
        <f t="shared" si="5"/>
        <v>12</v>
      </c>
      <c r="U52" s="40">
        <f t="shared" si="5"/>
        <v>0</v>
      </c>
      <c r="V52" s="40">
        <f t="shared" si="5"/>
        <v>0</v>
      </c>
      <c r="W52" s="40">
        <f t="shared" si="5"/>
        <v>425</v>
      </c>
      <c r="X52" s="43">
        <f t="shared" si="5"/>
        <v>4208</v>
      </c>
      <c r="Y52" s="44"/>
      <c r="Z52" s="39">
        <f t="shared" si="5"/>
        <v>72682</v>
      </c>
      <c r="AA52" s="45">
        <f>Z52/L52</f>
        <v>1.3749125096948716</v>
      </c>
      <c r="AB52" s="46">
        <f>SUM(AB7:AB51)</f>
        <v>1498</v>
      </c>
      <c r="AC52" s="47">
        <f>AB52/W52</f>
        <v>3.5247058823529414</v>
      </c>
      <c r="AD52" s="40">
        <f aca="true" t="shared" si="6" ref="AD52:AM52">SUM(AD7:AD51)</f>
        <v>20</v>
      </c>
      <c r="AE52" s="40">
        <f t="shared" si="6"/>
        <v>3250</v>
      </c>
      <c r="AF52" s="109">
        <f t="shared" si="2"/>
        <v>6.147967387397612</v>
      </c>
      <c r="AG52" s="40">
        <f t="shared" si="6"/>
        <v>9</v>
      </c>
      <c r="AH52" s="43">
        <f t="shared" si="6"/>
        <v>417450</v>
      </c>
      <c r="AI52" s="48">
        <f t="shared" si="6"/>
        <v>509</v>
      </c>
      <c r="AJ52" s="40">
        <f t="shared" si="6"/>
        <v>52</v>
      </c>
      <c r="AK52" s="101">
        <f t="shared" si="6"/>
        <v>25</v>
      </c>
      <c r="AL52" s="40">
        <f t="shared" si="6"/>
        <v>3</v>
      </c>
      <c r="AM52" s="41">
        <f t="shared" si="6"/>
        <v>57</v>
      </c>
      <c r="AN52" s="39">
        <f>SUM(AO52:AS52)</f>
        <v>1642</v>
      </c>
      <c r="AO52" s="40">
        <f aca="true" t="shared" si="7" ref="AO52:AZ52">SUM(AO7:AO51)</f>
        <v>268</v>
      </c>
      <c r="AP52" s="40">
        <f t="shared" si="7"/>
        <v>31</v>
      </c>
      <c r="AQ52" s="40">
        <f t="shared" si="7"/>
        <v>2</v>
      </c>
      <c r="AR52" s="40">
        <f t="shared" si="7"/>
        <v>1138</v>
      </c>
      <c r="AS52" s="40">
        <f t="shared" si="7"/>
        <v>203</v>
      </c>
      <c r="AT52" s="40">
        <f t="shared" si="7"/>
        <v>128</v>
      </c>
      <c r="AU52" s="40">
        <f t="shared" si="7"/>
        <v>2293</v>
      </c>
      <c r="AV52" s="40">
        <f t="shared" si="7"/>
        <v>41</v>
      </c>
      <c r="AW52" s="43">
        <f t="shared" si="7"/>
        <v>13</v>
      </c>
      <c r="AX52" s="48">
        <f t="shared" si="7"/>
        <v>287</v>
      </c>
      <c r="AY52" s="40">
        <f t="shared" si="7"/>
        <v>409</v>
      </c>
      <c r="AZ52" s="43">
        <f t="shared" si="7"/>
        <v>1265</v>
      </c>
    </row>
    <row r="53" spans="1:53" s="91" customFormat="1" ht="19.5" customHeight="1" thickBot="1">
      <c r="A53" s="49"/>
      <c r="B53" s="50"/>
      <c r="C53" s="50"/>
      <c r="D53" s="50"/>
      <c r="E53" s="50"/>
      <c r="F53" s="50"/>
      <c r="G53" s="50"/>
      <c r="H53" s="50"/>
      <c r="I53" s="50"/>
      <c r="J53" s="405" t="s">
        <v>90</v>
      </c>
      <c r="K53" s="405"/>
      <c r="L53" s="405"/>
      <c r="M53" s="51">
        <f>M52+X52</f>
        <v>64817</v>
      </c>
      <c r="N53" s="51"/>
      <c r="O53" s="51"/>
      <c r="P53" s="51"/>
      <c r="Q53" s="50"/>
      <c r="R53" s="50"/>
      <c r="S53" s="50"/>
      <c r="T53" s="50"/>
      <c r="U53" s="50"/>
      <c r="V53" s="50"/>
      <c r="W53" s="50"/>
      <c r="X53" s="50"/>
      <c r="Y53" s="406">
        <f>SUM(Z52:AB52)</f>
        <v>74181.3749125097</v>
      </c>
      <c r="Z53" s="406"/>
      <c r="AA53" s="52"/>
      <c r="AB53" s="53">
        <f>Z52/43</f>
        <v>1690.2790697674418</v>
      </c>
      <c r="AC53" s="54"/>
      <c r="AD53" s="55">
        <f>AB52/43</f>
        <v>34.83720930232558</v>
      </c>
      <c r="AE53" s="52">
        <f>SUM(AE52:AG52)</f>
        <v>3265.147967387398</v>
      </c>
      <c r="AF53" s="110"/>
      <c r="AG53" s="55"/>
      <c r="AH53" s="55"/>
      <c r="AI53" s="50"/>
      <c r="AJ53" s="50"/>
      <c r="AK53" s="102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90"/>
    </row>
    <row r="54" spans="1:52" ht="16.5" customHeight="1">
      <c r="A54" s="56" t="s">
        <v>92</v>
      </c>
      <c r="B54" s="57">
        <f>B52-B55</f>
        <v>176</v>
      </c>
      <c r="C54" s="71">
        <f aca="true" t="shared" si="8" ref="C54:AZ54">C52-C55</f>
        <v>-138.33333333333348</v>
      </c>
      <c r="D54" s="57">
        <f t="shared" si="8"/>
        <v>0</v>
      </c>
      <c r="E54" s="57">
        <f t="shared" si="8"/>
        <v>140</v>
      </c>
      <c r="F54" s="57">
        <f t="shared" si="8"/>
        <v>18</v>
      </c>
      <c r="G54" s="57">
        <f t="shared" si="8"/>
        <v>723</v>
      </c>
      <c r="H54" s="58">
        <f t="shared" si="8"/>
        <v>0</v>
      </c>
      <c r="I54" s="57">
        <f t="shared" si="8"/>
        <v>-7</v>
      </c>
      <c r="J54" s="57">
        <f t="shared" si="8"/>
        <v>95</v>
      </c>
      <c r="K54" s="57">
        <f t="shared" si="8"/>
        <v>-1663</v>
      </c>
      <c r="L54" s="92">
        <f t="shared" si="8"/>
        <v>1607</v>
      </c>
      <c r="M54" s="93">
        <f t="shared" si="8"/>
        <v>3151</v>
      </c>
      <c r="N54" s="57">
        <f t="shared" si="8"/>
        <v>-1458</v>
      </c>
      <c r="O54" s="57">
        <f t="shared" si="8"/>
        <v>4134</v>
      </c>
      <c r="P54" s="59">
        <f t="shared" si="8"/>
        <v>496</v>
      </c>
      <c r="Q54" s="60"/>
      <c r="R54" s="57">
        <f t="shared" si="8"/>
        <v>0</v>
      </c>
      <c r="S54" s="57"/>
      <c r="T54" s="57">
        <f t="shared" si="8"/>
        <v>12</v>
      </c>
      <c r="U54" s="57"/>
      <c r="V54" s="57">
        <f t="shared" si="8"/>
        <v>0</v>
      </c>
      <c r="W54" s="57">
        <f t="shared" si="8"/>
        <v>-20</v>
      </c>
      <c r="X54" s="59">
        <f t="shared" si="8"/>
        <v>-244</v>
      </c>
      <c r="Y54" s="61">
        <f t="shared" si="8"/>
        <v>-2</v>
      </c>
      <c r="Z54" s="60">
        <f t="shared" si="8"/>
        <v>15336</v>
      </c>
      <c r="AA54" s="57"/>
      <c r="AB54" s="62">
        <f t="shared" si="8"/>
        <v>-25</v>
      </c>
      <c r="AC54" s="57"/>
      <c r="AD54" s="57">
        <f t="shared" si="8"/>
        <v>4</v>
      </c>
      <c r="AE54" s="57">
        <f t="shared" si="8"/>
        <v>837</v>
      </c>
      <c r="AF54" s="111">
        <f t="shared" si="2"/>
        <v>52.084629744866206</v>
      </c>
      <c r="AG54" s="57">
        <f t="shared" si="8"/>
        <v>-6</v>
      </c>
      <c r="AH54" s="59">
        <f t="shared" si="8"/>
        <v>87966</v>
      </c>
      <c r="AI54" s="94">
        <f t="shared" si="8"/>
        <v>267</v>
      </c>
      <c r="AJ54" s="57">
        <f t="shared" si="8"/>
        <v>-12</v>
      </c>
      <c r="AK54" s="103">
        <f t="shared" si="8"/>
        <v>0</v>
      </c>
      <c r="AL54" s="57">
        <f t="shared" si="8"/>
        <v>-1</v>
      </c>
      <c r="AM54" s="57">
        <f t="shared" si="8"/>
        <v>40</v>
      </c>
      <c r="AN54" s="57">
        <f t="shared" si="8"/>
        <v>142</v>
      </c>
      <c r="AO54" s="57">
        <f t="shared" si="8"/>
        <v>90</v>
      </c>
      <c r="AP54" s="57">
        <f t="shared" si="8"/>
        <v>2</v>
      </c>
      <c r="AQ54" s="57">
        <f t="shared" si="8"/>
        <v>2</v>
      </c>
      <c r="AR54" s="57">
        <f t="shared" si="8"/>
        <v>40</v>
      </c>
      <c r="AS54" s="57">
        <f t="shared" si="8"/>
        <v>8</v>
      </c>
      <c r="AT54" s="57">
        <f t="shared" si="8"/>
        <v>35</v>
      </c>
      <c r="AU54" s="57">
        <f t="shared" si="8"/>
        <v>792</v>
      </c>
      <c r="AV54" s="57">
        <f t="shared" si="8"/>
        <v>-13</v>
      </c>
      <c r="AW54" s="57">
        <f t="shared" si="8"/>
        <v>-17</v>
      </c>
      <c r="AX54" s="57">
        <f t="shared" si="8"/>
        <v>11</v>
      </c>
      <c r="AY54" s="57">
        <f t="shared" si="8"/>
        <v>169</v>
      </c>
      <c r="AZ54" s="59">
        <f t="shared" si="8"/>
        <v>-274</v>
      </c>
    </row>
    <row r="55" spans="1:52" ht="16.5" customHeight="1" thickBot="1">
      <c r="A55" s="63">
        <v>2011</v>
      </c>
      <c r="B55" s="64">
        <v>10149</v>
      </c>
      <c r="C55" s="64">
        <v>2301</v>
      </c>
      <c r="D55" s="64">
        <v>91</v>
      </c>
      <c r="E55" s="64">
        <v>864</v>
      </c>
      <c r="F55" s="64">
        <v>124</v>
      </c>
      <c r="G55" s="64">
        <v>4354</v>
      </c>
      <c r="H55" s="64"/>
      <c r="I55" s="64">
        <v>32</v>
      </c>
      <c r="J55" s="64">
        <v>453</v>
      </c>
      <c r="K55" s="64">
        <v>2301</v>
      </c>
      <c r="L55" s="95">
        <v>51256</v>
      </c>
      <c r="M55" s="65">
        <v>57458</v>
      </c>
      <c r="N55" s="64">
        <v>7755</v>
      </c>
      <c r="O55" s="64">
        <v>34563</v>
      </c>
      <c r="P55" s="66">
        <v>15139</v>
      </c>
      <c r="Q55" s="65"/>
      <c r="R55" s="64"/>
      <c r="S55" s="64"/>
      <c r="T55" s="64"/>
      <c r="U55" s="64"/>
      <c r="V55" s="64"/>
      <c r="W55" s="64">
        <v>445</v>
      </c>
      <c r="X55" s="66">
        <v>4452</v>
      </c>
      <c r="Y55" s="67">
        <v>2</v>
      </c>
      <c r="Z55" s="65">
        <v>57346</v>
      </c>
      <c r="AA55" s="68">
        <f>Z55/L55</f>
        <v>1.1188153582019666</v>
      </c>
      <c r="AB55" s="64">
        <v>1523</v>
      </c>
      <c r="AC55" s="69">
        <f>AB55/W55</f>
        <v>3.4224719101123595</v>
      </c>
      <c r="AD55" s="64">
        <v>16</v>
      </c>
      <c r="AE55" s="64">
        <v>2413</v>
      </c>
      <c r="AF55" s="112">
        <f t="shared" si="2"/>
        <v>4.707741532698611</v>
      </c>
      <c r="AG55" s="64">
        <v>15</v>
      </c>
      <c r="AH55" s="66">
        <v>329484</v>
      </c>
      <c r="AI55" s="96">
        <v>242</v>
      </c>
      <c r="AJ55" s="64">
        <v>64</v>
      </c>
      <c r="AK55" s="104">
        <v>25</v>
      </c>
      <c r="AL55" s="64">
        <v>4</v>
      </c>
      <c r="AM55" s="64">
        <v>17</v>
      </c>
      <c r="AN55" s="64">
        <v>1500</v>
      </c>
      <c r="AO55" s="64">
        <v>178</v>
      </c>
      <c r="AP55" s="64">
        <v>29</v>
      </c>
      <c r="AQ55" s="64"/>
      <c r="AR55" s="64">
        <v>1098</v>
      </c>
      <c r="AS55" s="64">
        <v>195</v>
      </c>
      <c r="AT55" s="64">
        <v>93</v>
      </c>
      <c r="AU55" s="64">
        <v>1501</v>
      </c>
      <c r="AV55" s="64">
        <v>54</v>
      </c>
      <c r="AW55" s="64">
        <v>30</v>
      </c>
      <c r="AX55" s="64">
        <v>276</v>
      </c>
      <c r="AY55" s="64">
        <v>240</v>
      </c>
      <c r="AZ55" s="66">
        <v>1539</v>
      </c>
    </row>
    <row r="56" spans="1:52" s="90" customFormat="1" ht="16.5" customHeight="1">
      <c r="A56" s="114"/>
      <c r="B56" s="115"/>
      <c r="C56" s="116"/>
      <c r="D56" s="115"/>
      <c r="E56" s="115"/>
      <c r="F56" s="115"/>
      <c r="G56" s="116"/>
      <c r="H56" s="115"/>
      <c r="I56" s="115"/>
      <c r="J56" s="115"/>
      <c r="K56" s="115"/>
      <c r="L56" s="115"/>
      <c r="M56" s="115"/>
      <c r="N56" s="115"/>
      <c r="O56" s="115"/>
      <c r="P56" s="117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8"/>
      <c r="AG56" s="115"/>
      <c r="AH56" s="115"/>
      <c r="AI56" s="115"/>
      <c r="AJ56" s="115"/>
      <c r="AK56" s="119"/>
      <c r="AL56" s="115"/>
      <c r="AM56" s="115"/>
      <c r="AN56" s="115"/>
      <c r="AO56" s="115"/>
      <c r="AP56" s="115"/>
      <c r="AQ56" s="115"/>
      <c r="AR56" s="115"/>
      <c r="AS56" s="115"/>
      <c r="AT56" s="115"/>
      <c r="AU56" s="115"/>
      <c r="AV56" s="115"/>
      <c r="AW56" s="115"/>
      <c r="AX56" s="115"/>
      <c r="AY56" s="115"/>
      <c r="AZ56" s="115"/>
    </row>
    <row r="57" spans="8:18" ht="16.5" customHeight="1"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3"/>
    </row>
    <row r="58" spans="8:18" ht="16.5" customHeight="1" thickBot="1">
      <c r="H58" s="122">
        <f>D58*E58</f>
        <v>0</v>
      </c>
      <c r="I58" s="122"/>
      <c r="J58" s="122"/>
      <c r="K58" s="122"/>
      <c r="L58" s="122"/>
      <c r="M58" s="122"/>
      <c r="N58" s="122">
        <v>46151</v>
      </c>
      <c r="O58" s="122"/>
      <c r="P58" s="126">
        <v>13427</v>
      </c>
      <c r="Q58" s="123"/>
      <c r="R58" s="123"/>
    </row>
    <row r="59" spans="3:18" ht="16.5" customHeight="1" thickBot="1">
      <c r="C59" s="127">
        <f>B51</f>
        <v>2300</v>
      </c>
      <c r="D59" s="121">
        <v>3</v>
      </c>
      <c r="E59" s="128">
        <f>C59/D59</f>
        <v>766.6666666666666</v>
      </c>
      <c r="F59" s="121">
        <f>F51</f>
        <v>142</v>
      </c>
      <c r="G59" s="121">
        <v>198</v>
      </c>
      <c r="H59" s="122">
        <f>F59*G59</f>
        <v>28116</v>
      </c>
      <c r="I59" s="122"/>
      <c r="J59" s="122"/>
      <c r="K59" s="122"/>
      <c r="L59" s="122"/>
      <c r="M59" s="122"/>
      <c r="N59" s="122">
        <v>308</v>
      </c>
      <c r="O59" s="122"/>
      <c r="P59" s="122">
        <v>1.1</v>
      </c>
      <c r="Q59" s="122"/>
      <c r="R59" s="123"/>
    </row>
    <row r="60" spans="3:18" ht="16.5" customHeight="1">
      <c r="C60" s="128">
        <f>E59</f>
        <v>766.6666666666666</v>
      </c>
      <c r="F60" s="121">
        <f>D51</f>
        <v>0</v>
      </c>
      <c r="G60" s="121">
        <v>36</v>
      </c>
      <c r="H60" s="122">
        <f>F60*G60</f>
        <v>0</v>
      </c>
      <c r="I60" s="122"/>
      <c r="J60" s="122"/>
      <c r="K60" s="122"/>
      <c r="L60" s="122"/>
      <c r="M60" s="122"/>
      <c r="N60" s="122">
        <v>2013</v>
      </c>
      <c r="O60" s="122"/>
      <c r="P60" s="122"/>
      <c r="Q60" s="122"/>
      <c r="R60" s="123"/>
    </row>
    <row r="61" spans="6:18" ht="16.5" customHeight="1">
      <c r="F61" s="128">
        <f>G51</f>
        <v>165</v>
      </c>
      <c r="G61" s="121">
        <v>108</v>
      </c>
      <c r="H61" s="122">
        <f>F61*G61</f>
        <v>17820</v>
      </c>
      <c r="I61" s="122"/>
      <c r="J61" s="122"/>
      <c r="K61" s="122"/>
      <c r="L61" s="122"/>
      <c r="M61" s="122"/>
      <c r="N61" s="122">
        <v>1287</v>
      </c>
      <c r="O61" s="122"/>
      <c r="P61" s="122"/>
      <c r="Q61" s="122"/>
      <c r="R61" s="123"/>
    </row>
    <row r="62" spans="6:18" ht="16.5" customHeight="1">
      <c r="F62" s="121">
        <f>E51</f>
        <v>17</v>
      </c>
      <c r="G62" s="121">
        <v>90</v>
      </c>
      <c r="H62" s="122">
        <f>F62*G62</f>
        <v>1530</v>
      </c>
      <c r="I62" s="122"/>
      <c r="J62" s="122"/>
      <c r="K62" s="122"/>
      <c r="L62" s="122"/>
      <c r="M62" s="122"/>
      <c r="N62" s="122">
        <f>SUM(N58:N61)</f>
        <v>49759</v>
      </c>
      <c r="O62" s="122"/>
      <c r="P62" s="122">
        <f>P58*P59</f>
        <v>14769.7</v>
      </c>
      <c r="Q62" s="122"/>
      <c r="R62" s="123"/>
    </row>
    <row r="63" spans="3:18" ht="16.5" customHeight="1">
      <c r="C63" s="128">
        <f>C59-C60</f>
        <v>1533.3333333333335</v>
      </c>
      <c r="H63" s="122">
        <f>SUM(H58:H62)</f>
        <v>47466</v>
      </c>
      <c r="I63" s="122"/>
      <c r="J63" s="122"/>
      <c r="K63" s="122"/>
      <c r="L63" s="122"/>
      <c r="M63" s="122"/>
      <c r="N63" s="122">
        <v>789</v>
      </c>
      <c r="O63" s="122"/>
      <c r="P63" s="122"/>
      <c r="Q63" s="122"/>
      <c r="R63" s="123"/>
    </row>
    <row r="64" spans="8:18" ht="16.5" customHeight="1">
      <c r="H64" s="122"/>
      <c r="I64" s="122"/>
      <c r="J64" s="122"/>
      <c r="K64" s="122"/>
      <c r="L64" s="122"/>
      <c r="M64" s="122"/>
      <c r="N64" s="122">
        <f>N62-N63</f>
        <v>48970</v>
      </c>
      <c r="O64" s="122"/>
      <c r="P64" s="122"/>
      <c r="Q64" s="122"/>
      <c r="R64" s="123"/>
    </row>
    <row r="65" spans="8:18" ht="16.5" customHeight="1"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3"/>
    </row>
    <row r="66" spans="8:18" ht="16.5" customHeight="1"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3"/>
    </row>
    <row r="67" spans="8:18" ht="16.5" customHeight="1"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</row>
    <row r="68" spans="8:18" ht="16.5" customHeight="1"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</row>
  </sheetData>
  <sheetProtection formatCells="0" formatColumns="0" formatRows="0" insertColumns="0" insertRows="0" insertHyperlinks="0" deleteColumns="0" deleteRows="0" sort="0" autoFilter="0" pivotTables="0"/>
  <mergeCells count="48">
    <mergeCell ref="A1:AZ1"/>
    <mergeCell ref="A2:AZ2"/>
    <mergeCell ref="A3:A5"/>
    <mergeCell ref="B3:P3"/>
    <mergeCell ref="Q3:X3"/>
    <mergeCell ref="Y3:Y5"/>
    <mergeCell ref="Z3:AH3"/>
    <mergeCell ref="AI3:AI5"/>
    <mergeCell ref="AJ3:AJ5"/>
    <mergeCell ref="AK3:AK5"/>
    <mergeCell ref="AL3:AL5"/>
    <mergeCell ref="AM3:AM5"/>
    <mergeCell ref="AN3:AW3"/>
    <mergeCell ref="AX3:AX5"/>
    <mergeCell ref="AY3:AY5"/>
    <mergeCell ref="AZ3:AZ5"/>
    <mergeCell ref="AR4:AR5"/>
    <mergeCell ref="AS4:AS5"/>
    <mergeCell ref="AT4:AT5"/>
    <mergeCell ref="AU4:AU5"/>
    <mergeCell ref="B4:B5"/>
    <mergeCell ref="C4:C5"/>
    <mergeCell ref="D4:F4"/>
    <mergeCell ref="G4:G5"/>
    <mergeCell ref="H4:H5"/>
    <mergeCell ref="I4:I5"/>
    <mergeCell ref="J4:J5"/>
    <mergeCell ref="K4:K5"/>
    <mergeCell ref="L4:L5"/>
    <mergeCell ref="M4:M5"/>
    <mergeCell ref="N4:P4"/>
    <mergeCell ref="Q4:Q5"/>
    <mergeCell ref="R4:T4"/>
    <mergeCell ref="U4:U5"/>
    <mergeCell ref="V4:V5"/>
    <mergeCell ref="W4:W5"/>
    <mergeCell ref="X4:X5"/>
    <mergeCell ref="Z4:AC4"/>
    <mergeCell ref="AV4:AV5"/>
    <mergeCell ref="AW4:AW5"/>
    <mergeCell ref="J53:L53"/>
    <mergeCell ref="Y53:Z53"/>
    <mergeCell ref="AD4:AD5"/>
    <mergeCell ref="AE4:AH4"/>
    <mergeCell ref="AN4:AN5"/>
    <mergeCell ref="AO4:AO5"/>
    <mergeCell ref="AP4:AP5"/>
    <mergeCell ref="AQ4:AQ5"/>
  </mergeCells>
  <printOptions horizontalCentered="1" verticalCentered="1"/>
  <pageMargins left="0.17" right="0.16" top="0.31496062992125984" bottom="0.35433070866141736" header="0.1968503937007874" footer="0.35433070866141736"/>
  <pageSetup fitToWidth="2" horizontalDpi="600" verticalDpi="600" orientation="landscape" pageOrder="overThenDown" paperSize="9" scale="42" r:id="rId1"/>
  <colBreaks count="1" manualBreakCount="1">
    <brk id="52" max="54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BE68"/>
  <sheetViews>
    <sheetView showZeros="0" view="pageBreakPreview" zoomScale="85" zoomScaleNormal="4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11" sqref="I11"/>
    </sheetView>
  </sheetViews>
  <sheetFormatPr defaultColWidth="8.796875" defaultRowHeight="16.5" customHeight="1"/>
  <cols>
    <col min="1" max="1" width="18.5" style="120" customWidth="1"/>
    <col min="2" max="2" width="8.09765625" style="121" customWidth="1"/>
    <col min="3" max="3" width="6.59765625" style="121" customWidth="1"/>
    <col min="4" max="4" width="5.59765625" style="121" customWidth="1"/>
    <col min="5" max="5" width="8.19921875" style="121" customWidth="1"/>
    <col min="6" max="6" width="6.3984375" style="121" customWidth="1"/>
    <col min="7" max="7" width="6" style="121" customWidth="1"/>
    <col min="8" max="8" width="8.8984375" style="121" customWidth="1"/>
    <col min="9" max="9" width="5.8984375" style="121" customWidth="1"/>
    <col min="10" max="10" width="5.59765625" style="121" customWidth="1"/>
    <col min="11" max="11" width="7.69921875" style="121" customWidth="1"/>
    <col min="12" max="12" width="7.19921875" style="121" customWidth="1"/>
    <col min="13" max="13" width="8.59765625" style="121" customWidth="1"/>
    <col min="14" max="14" width="6.59765625" style="121" bestFit="1" customWidth="1"/>
    <col min="15" max="15" width="7.69921875" style="121" customWidth="1"/>
    <col min="16" max="16" width="6.19921875" style="121" customWidth="1"/>
    <col min="17" max="17" width="5.59765625" style="121" customWidth="1"/>
    <col min="18" max="18" width="4.09765625" style="121" customWidth="1"/>
    <col min="19" max="19" width="3.09765625" style="121" customWidth="1"/>
    <col min="20" max="20" width="4.5" style="121" customWidth="1"/>
    <col min="21" max="21" width="6.19921875" style="121" customWidth="1"/>
    <col min="22" max="22" width="3.59765625" style="121" customWidth="1"/>
    <col min="23" max="23" width="5" style="121" customWidth="1"/>
    <col min="24" max="25" width="6.5" style="121" customWidth="1"/>
    <col min="26" max="26" width="6.8984375" style="121" customWidth="1"/>
    <col min="27" max="27" width="6.5" style="121" customWidth="1"/>
    <col min="28" max="31" width="5.59765625" style="121" customWidth="1"/>
    <col min="32" max="32" width="5.59765625" style="124" customWidth="1"/>
    <col min="33" max="33" width="5.59765625" style="121" customWidth="1"/>
    <col min="34" max="34" width="7.59765625" style="121" customWidth="1"/>
    <col min="35" max="35" width="5.59765625" style="121" customWidth="1"/>
    <col min="36" max="36" width="6.59765625" style="121" customWidth="1"/>
    <col min="37" max="37" width="5.59765625" style="125" customWidth="1"/>
    <col min="38" max="39" width="5.59765625" style="121" customWidth="1"/>
    <col min="40" max="40" width="5.09765625" style="121" customWidth="1"/>
    <col min="41" max="41" width="6.09765625" style="121" customWidth="1"/>
    <col min="42" max="42" width="3.5" style="121" customWidth="1"/>
    <col min="43" max="43" width="2.59765625" style="121" customWidth="1"/>
    <col min="44" max="44" width="5.3984375" style="121" customWidth="1"/>
    <col min="45" max="45" width="4.3984375" style="121" customWidth="1"/>
    <col min="46" max="46" width="4.8984375" style="121" customWidth="1"/>
    <col min="47" max="47" width="5.69921875" style="121" customWidth="1"/>
    <col min="48" max="48" width="4.5" style="121" customWidth="1"/>
    <col min="49" max="49" width="4.19921875" style="121" customWidth="1"/>
    <col min="50" max="51" width="4.8984375" style="121" customWidth="1"/>
    <col min="52" max="52" width="6" style="121" customWidth="1"/>
    <col min="53" max="53" width="0.8984375" style="83" hidden="1" customWidth="1"/>
    <col min="54" max="16384" width="9" style="83" customWidth="1"/>
  </cols>
  <sheetData>
    <row r="1" spans="1:52" ht="16.5" customHeight="1">
      <c r="A1" s="421"/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421"/>
      <c r="S1" s="421"/>
      <c r="T1" s="421"/>
      <c r="U1" s="421"/>
      <c r="V1" s="421"/>
      <c r="W1" s="421"/>
      <c r="X1" s="421"/>
      <c r="Y1" s="421"/>
      <c r="Z1" s="421"/>
      <c r="AA1" s="421"/>
      <c r="AB1" s="421"/>
      <c r="AC1" s="421"/>
      <c r="AD1" s="421"/>
      <c r="AE1" s="421"/>
      <c r="AF1" s="421"/>
      <c r="AG1" s="421"/>
      <c r="AH1" s="421"/>
      <c r="AI1" s="421"/>
      <c r="AJ1" s="421"/>
      <c r="AK1" s="421"/>
      <c r="AL1" s="421"/>
      <c r="AM1" s="421"/>
      <c r="AN1" s="421"/>
      <c r="AO1" s="421"/>
      <c r="AP1" s="421"/>
      <c r="AQ1" s="421"/>
      <c r="AR1" s="421"/>
      <c r="AS1" s="421"/>
      <c r="AT1" s="421"/>
      <c r="AU1" s="421"/>
      <c r="AV1" s="421"/>
      <c r="AW1" s="421"/>
      <c r="AX1" s="421"/>
      <c r="AY1" s="421"/>
      <c r="AZ1" s="421"/>
    </row>
    <row r="2" spans="1:52" s="252" customFormat="1" ht="22.5" customHeight="1" thickBot="1">
      <c r="A2" s="397" t="s">
        <v>104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  <c r="W2" s="397"/>
      <c r="X2" s="397"/>
      <c r="Y2" s="397"/>
      <c r="Z2" s="397"/>
      <c r="AA2" s="397"/>
      <c r="AB2" s="397"/>
      <c r="AC2" s="397"/>
      <c r="AD2" s="397"/>
      <c r="AE2" s="397"/>
      <c r="AF2" s="397"/>
      <c r="AG2" s="397"/>
      <c r="AH2" s="397"/>
      <c r="AI2" s="397"/>
      <c r="AJ2" s="397"/>
      <c r="AK2" s="397"/>
      <c r="AL2" s="397"/>
      <c r="AM2" s="397"/>
      <c r="AN2" s="397"/>
      <c r="AO2" s="397"/>
      <c r="AP2" s="397"/>
      <c r="AQ2" s="397"/>
      <c r="AR2" s="397"/>
      <c r="AS2" s="397"/>
      <c r="AT2" s="397"/>
      <c r="AU2" s="397"/>
      <c r="AV2" s="397"/>
      <c r="AW2" s="397"/>
      <c r="AX2" s="397"/>
      <c r="AY2" s="397"/>
      <c r="AZ2" s="397"/>
    </row>
    <row r="3" spans="1:53" s="254" customFormat="1" ht="31.5" customHeight="1" thickBot="1">
      <c r="A3" s="374" t="s">
        <v>105</v>
      </c>
      <c r="B3" s="398" t="s">
        <v>0</v>
      </c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400"/>
      <c r="Q3" s="385" t="s">
        <v>1</v>
      </c>
      <c r="R3" s="387"/>
      <c r="S3" s="387"/>
      <c r="T3" s="387"/>
      <c r="U3" s="387"/>
      <c r="V3" s="387"/>
      <c r="W3" s="387"/>
      <c r="X3" s="388"/>
      <c r="Y3" s="418" t="s">
        <v>85</v>
      </c>
      <c r="Z3" s="385" t="s">
        <v>2</v>
      </c>
      <c r="AA3" s="386"/>
      <c r="AB3" s="387"/>
      <c r="AC3" s="387"/>
      <c r="AD3" s="387"/>
      <c r="AE3" s="387"/>
      <c r="AF3" s="387"/>
      <c r="AG3" s="387"/>
      <c r="AH3" s="388"/>
      <c r="AI3" s="410" t="s">
        <v>3</v>
      </c>
      <c r="AJ3" s="404" t="s">
        <v>82</v>
      </c>
      <c r="AK3" s="415" t="s">
        <v>81</v>
      </c>
      <c r="AL3" s="391" t="s">
        <v>4</v>
      </c>
      <c r="AM3" s="392" t="s">
        <v>42</v>
      </c>
      <c r="AN3" s="385" t="s">
        <v>5</v>
      </c>
      <c r="AO3" s="387"/>
      <c r="AP3" s="387"/>
      <c r="AQ3" s="387"/>
      <c r="AR3" s="387"/>
      <c r="AS3" s="387"/>
      <c r="AT3" s="387"/>
      <c r="AU3" s="387"/>
      <c r="AV3" s="387"/>
      <c r="AW3" s="388"/>
      <c r="AX3" s="371" t="s">
        <v>6</v>
      </c>
      <c r="AY3" s="391" t="s">
        <v>83</v>
      </c>
      <c r="AZ3" s="368" t="s">
        <v>7</v>
      </c>
      <c r="BA3" s="253"/>
    </row>
    <row r="4" spans="1:53" s="254" customFormat="1" ht="29.25" customHeight="1">
      <c r="A4" s="375"/>
      <c r="B4" s="403" t="s">
        <v>8</v>
      </c>
      <c r="C4" s="401" t="s">
        <v>9</v>
      </c>
      <c r="D4" s="402" t="s">
        <v>10</v>
      </c>
      <c r="E4" s="402"/>
      <c r="F4" s="402"/>
      <c r="G4" s="401" t="s">
        <v>40</v>
      </c>
      <c r="H4" s="401" t="s">
        <v>11</v>
      </c>
      <c r="I4" s="401" t="s">
        <v>12</v>
      </c>
      <c r="J4" s="413" t="s">
        <v>13</v>
      </c>
      <c r="K4" s="413" t="s">
        <v>84</v>
      </c>
      <c r="L4" s="379" t="s">
        <v>14</v>
      </c>
      <c r="M4" s="381" t="s">
        <v>89</v>
      </c>
      <c r="N4" s="407" t="s">
        <v>88</v>
      </c>
      <c r="O4" s="408"/>
      <c r="P4" s="409"/>
      <c r="Q4" s="372"/>
      <c r="R4" s="383" t="s">
        <v>10</v>
      </c>
      <c r="S4" s="383"/>
      <c r="T4" s="383"/>
      <c r="U4" s="389" t="s">
        <v>11</v>
      </c>
      <c r="V4" s="389" t="s">
        <v>12</v>
      </c>
      <c r="W4" s="389" t="s">
        <v>36</v>
      </c>
      <c r="X4" s="369" t="s">
        <v>18</v>
      </c>
      <c r="Y4" s="419"/>
      <c r="Z4" s="376" t="s">
        <v>19</v>
      </c>
      <c r="AA4" s="377"/>
      <c r="AB4" s="377"/>
      <c r="AC4" s="378"/>
      <c r="AD4" s="389" t="s">
        <v>20</v>
      </c>
      <c r="AE4" s="383" t="s">
        <v>21</v>
      </c>
      <c r="AF4" s="383"/>
      <c r="AG4" s="383"/>
      <c r="AH4" s="384"/>
      <c r="AI4" s="411"/>
      <c r="AJ4" s="389"/>
      <c r="AK4" s="416"/>
      <c r="AL4" s="389"/>
      <c r="AM4" s="393"/>
      <c r="AN4" s="395" t="s">
        <v>37</v>
      </c>
      <c r="AO4" s="389" t="s">
        <v>15</v>
      </c>
      <c r="AP4" s="389" t="s">
        <v>22</v>
      </c>
      <c r="AQ4" s="389" t="s">
        <v>23</v>
      </c>
      <c r="AR4" s="389" t="s">
        <v>16</v>
      </c>
      <c r="AS4" s="389" t="s">
        <v>17</v>
      </c>
      <c r="AT4" s="389" t="s">
        <v>77</v>
      </c>
      <c r="AU4" s="389" t="s">
        <v>24</v>
      </c>
      <c r="AV4" s="389" t="s">
        <v>25</v>
      </c>
      <c r="AW4" s="369" t="s">
        <v>26</v>
      </c>
      <c r="AX4" s="372"/>
      <c r="AY4" s="389"/>
      <c r="AZ4" s="369"/>
      <c r="BA4" s="253"/>
    </row>
    <row r="5" spans="1:53" s="254" customFormat="1" ht="120.75" customHeight="1" thickBot="1">
      <c r="A5" s="375"/>
      <c r="B5" s="373"/>
      <c r="C5" s="390"/>
      <c r="D5" s="9" t="s">
        <v>15</v>
      </c>
      <c r="E5" s="9" t="s">
        <v>16</v>
      </c>
      <c r="F5" s="9" t="s">
        <v>17</v>
      </c>
      <c r="G5" s="390"/>
      <c r="H5" s="390"/>
      <c r="I5" s="390"/>
      <c r="J5" s="414"/>
      <c r="K5" s="414"/>
      <c r="L5" s="380"/>
      <c r="M5" s="382"/>
      <c r="N5" s="9" t="s">
        <v>15</v>
      </c>
      <c r="O5" s="9" t="s">
        <v>16</v>
      </c>
      <c r="P5" s="10" t="s">
        <v>17</v>
      </c>
      <c r="Q5" s="373"/>
      <c r="R5" s="9" t="s">
        <v>15</v>
      </c>
      <c r="S5" s="9" t="s">
        <v>16</v>
      </c>
      <c r="T5" s="9" t="s">
        <v>17</v>
      </c>
      <c r="U5" s="390"/>
      <c r="V5" s="390"/>
      <c r="W5" s="390"/>
      <c r="X5" s="370"/>
      <c r="Y5" s="420"/>
      <c r="Z5" s="8" t="s">
        <v>27</v>
      </c>
      <c r="AA5" s="11" t="s">
        <v>87</v>
      </c>
      <c r="AB5" s="9" t="s">
        <v>28</v>
      </c>
      <c r="AC5" s="9" t="s">
        <v>87</v>
      </c>
      <c r="AD5" s="390"/>
      <c r="AE5" s="9" t="s">
        <v>29</v>
      </c>
      <c r="AF5" s="97" t="s">
        <v>87</v>
      </c>
      <c r="AG5" s="9" t="s">
        <v>30</v>
      </c>
      <c r="AH5" s="10" t="s">
        <v>41</v>
      </c>
      <c r="AI5" s="412"/>
      <c r="AJ5" s="390"/>
      <c r="AK5" s="417"/>
      <c r="AL5" s="390"/>
      <c r="AM5" s="394"/>
      <c r="AN5" s="396"/>
      <c r="AO5" s="390"/>
      <c r="AP5" s="390"/>
      <c r="AQ5" s="390"/>
      <c r="AR5" s="390"/>
      <c r="AS5" s="390"/>
      <c r="AT5" s="390"/>
      <c r="AU5" s="390"/>
      <c r="AV5" s="390"/>
      <c r="AW5" s="370"/>
      <c r="AX5" s="373"/>
      <c r="AY5" s="390"/>
      <c r="AZ5" s="370"/>
      <c r="BA5" s="253"/>
    </row>
    <row r="6" spans="1:52" s="255" customFormat="1" ht="13.5" customHeight="1" thickBot="1">
      <c r="A6" s="12">
        <v>0</v>
      </c>
      <c r="B6" s="13">
        <v>1</v>
      </c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14">
        <v>7</v>
      </c>
      <c r="I6" s="14">
        <v>8</v>
      </c>
      <c r="J6" s="14">
        <v>9</v>
      </c>
      <c r="K6" s="14">
        <v>10</v>
      </c>
      <c r="L6" s="15">
        <v>11</v>
      </c>
      <c r="M6" s="13">
        <v>12</v>
      </c>
      <c r="N6" s="14">
        <v>13</v>
      </c>
      <c r="O6" s="14">
        <v>14</v>
      </c>
      <c r="P6" s="16">
        <v>15</v>
      </c>
      <c r="Q6" s="13">
        <v>16</v>
      </c>
      <c r="R6" s="14">
        <v>17</v>
      </c>
      <c r="S6" s="14">
        <v>18</v>
      </c>
      <c r="T6" s="14">
        <v>19</v>
      </c>
      <c r="U6" s="14">
        <v>20</v>
      </c>
      <c r="V6" s="14">
        <v>21</v>
      </c>
      <c r="W6" s="14">
        <v>22</v>
      </c>
      <c r="X6" s="16">
        <v>23</v>
      </c>
      <c r="Y6" s="17">
        <v>25</v>
      </c>
      <c r="Z6" s="13">
        <v>26</v>
      </c>
      <c r="AA6" s="18"/>
      <c r="AB6" s="14">
        <v>27</v>
      </c>
      <c r="AC6" s="14"/>
      <c r="AD6" s="14">
        <v>28</v>
      </c>
      <c r="AE6" s="14">
        <v>29</v>
      </c>
      <c r="AF6" s="106"/>
      <c r="AG6" s="14">
        <v>30</v>
      </c>
      <c r="AH6" s="16">
        <v>31</v>
      </c>
      <c r="AI6" s="18">
        <v>32</v>
      </c>
      <c r="AJ6" s="14">
        <v>33</v>
      </c>
      <c r="AK6" s="98">
        <v>34</v>
      </c>
      <c r="AL6" s="14">
        <v>35</v>
      </c>
      <c r="AM6" s="15">
        <v>36</v>
      </c>
      <c r="AN6" s="13">
        <v>37</v>
      </c>
      <c r="AO6" s="14">
        <v>38</v>
      </c>
      <c r="AP6" s="14">
        <v>39</v>
      </c>
      <c r="AQ6" s="14">
        <v>40</v>
      </c>
      <c r="AR6" s="14">
        <v>41</v>
      </c>
      <c r="AS6" s="14">
        <v>42</v>
      </c>
      <c r="AT6" s="14">
        <v>43</v>
      </c>
      <c r="AU6" s="14">
        <v>44</v>
      </c>
      <c r="AV6" s="14">
        <v>45</v>
      </c>
      <c r="AW6" s="16">
        <v>46</v>
      </c>
      <c r="AX6" s="13">
        <v>47</v>
      </c>
      <c r="AY6" s="14">
        <v>48</v>
      </c>
      <c r="AZ6" s="16">
        <v>45</v>
      </c>
    </row>
    <row r="7" spans="1:57" s="256" customFormat="1" ht="19.5" customHeight="1">
      <c r="A7" s="144" t="s">
        <v>43</v>
      </c>
      <c r="B7" s="145">
        <v>96</v>
      </c>
      <c r="C7" s="146">
        <v>19</v>
      </c>
      <c r="D7" s="146"/>
      <c r="E7" s="146">
        <v>10</v>
      </c>
      <c r="F7" s="146"/>
      <c r="G7" s="146">
        <v>35</v>
      </c>
      <c r="H7" s="146"/>
      <c r="I7" s="146"/>
      <c r="J7" s="146"/>
      <c r="K7" s="146">
        <v>0</v>
      </c>
      <c r="L7" s="147">
        <v>0</v>
      </c>
      <c r="M7" s="148">
        <f>SUM(N7:P7)</f>
        <v>0</v>
      </c>
      <c r="N7" s="146">
        <v>0</v>
      </c>
      <c r="O7" s="146">
        <v>0</v>
      </c>
      <c r="P7" s="149"/>
      <c r="Q7" s="145">
        <v>2</v>
      </c>
      <c r="R7" s="146"/>
      <c r="S7" s="146"/>
      <c r="T7" s="146">
        <v>12</v>
      </c>
      <c r="U7" s="146"/>
      <c r="V7" s="146">
        <v>0</v>
      </c>
      <c r="W7" s="146">
        <v>2</v>
      </c>
      <c r="X7" s="149">
        <v>102</v>
      </c>
      <c r="Y7" s="150"/>
      <c r="Z7" s="145">
        <v>36</v>
      </c>
      <c r="AA7" s="151">
        <v>34</v>
      </c>
      <c r="AB7" s="146">
        <v>1</v>
      </c>
      <c r="AC7" s="152"/>
      <c r="AD7" s="146"/>
      <c r="AE7" s="146">
        <v>11</v>
      </c>
      <c r="AF7" s="153"/>
      <c r="AG7" s="146"/>
      <c r="AH7" s="149">
        <v>1300</v>
      </c>
      <c r="AI7" s="154"/>
      <c r="AJ7" s="146">
        <v>0</v>
      </c>
      <c r="AK7" s="155"/>
      <c r="AL7" s="146"/>
      <c r="AM7" s="147"/>
      <c r="AN7" s="156">
        <v>2</v>
      </c>
      <c r="AO7" s="146">
        <v>1</v>
      </c>
      <c r="AP7" s="146"/>
      <c r="AQ7" s="146"/>
      <c r="AR7" s="146"/>
      <c r="AS7" s="146">
        <v>1</v>
      </c>
      <c r="AT7" s="146"/>
      <c r="AU7" s="146"/>
      <c r="AV7" s="146"/>
      <c r="AW7" s="149"/>
      <c r="AX7" s="145">
        <v>7</v>
      </c>
      <c r="AY7" s="146"/>
      <c r="AZ7" s="149">
        <v>21</v>
      </c>
      <c r="BB7" s="257"/>
      <c r="BC7" s="257"/>
      <c r="BD7" s="257"/>
      <c r="BE7" s="257"/>
    </row>
    <row r="8" spans="1:57" s="256" customFormat="1" ht="19.5" customHeight="1">
      <c r="A8" s="72" t="s">
        <v>31</v>
      </c>
      <c r="B8" s="161">
        <v>338</v>
      </c>
      <c r="C8" s="162">
        <v>55</v>
      </c>
      <c r="D8" s="162">
        <v>8</v>
      </c>
      <c r="E8" s="162">
        <v>98</v>
      </c>
      <c r="F8" s="162"/>
      <c r="G8" s="162">
        <v>179</v>
      </c>
      <c r="H8" s="162"/>
      <c r="I8" s="162"/>
      <c r="J8" s="162">
        <v>89</v>
      </c>
      <c r="K8" s="162">
        <v>15</v>
      </c>
      <c r="L8" s="163">
        <v>2681</v>
      </c>
      <c r="M8" s="75">
        <v>3137</v>
      </c>
      <c r="N8" s="162">
        <v>382</v>
      </c>
      <c r="O8" s="162">
        <v>1317</v>
      </c>
      <c r="P8" s="164">
        <v>1438</v>
      </c>
      <c r="Q8" s="161"/>
      <c r="R8" s="162"/>
      <c r="S8" s="162"/>
      <c r="T8" s="162"/>
      <c r="U8" s="162"/>
      <c r="V8" s="162">
        <v>0</v>
      </c>
      <c r="W8" s="162">
        <v>11</v>
      </c>
      <c r="X8" s="164">
        <v>238</v>
      </c>
      <c r="Y8" s="165"/>
      <c r="Z8" s="161">
        <v>3282</v>
      </c>
      <c r="AA8" s="73">
        <f aca="true" t="shared" si="0" ref="AA8:AA20">Z8/L8</f>
        <v>1.2241700857888846</v>
      </c>
      <c r="AB8" s="162">
        <v>16</v>
      </c>
      <c r="AC8" s="74">
        <f>AB8/W8</f>
        <v>1.4545454545454546</v>
      </c>
      <c r="AD8" s="162"/>
      <c r="AE8" s="162">
        <v>216</v>
      </c>
      <c r="AF8" s="166">
        <f>AE8/L8*100</f>
        <v>8.056695262961581</v>
      </c>
      <c r="AG8" s="162"/>
      <c r="AH8" s="164">
        <v>22700</v>
      </c>
      <c r="AI8" s="167">
        <v>64</v>
      </c>
      <c r="AJ8" s="162">
        <v>1</v>
      </c>
      <c r="AK8" s="168">
        <v>2</v>
      </c>
      <c r="AL8" s="162"/>
      <c r="AM8" s="169"/>
      <c r="AN8" s="76">
        <v>80</v>
      </c>
      <c r="AO8" s="162">
        <v>53</v>
      </c>
      <c r="AP8" s="162"/>
      <c r="AQ8" s="162"/>
      <c r="AR8" s="162">
        <v>13</v>
      </c>
      <c r="AS8" s="162">
        <v>14</v>
      </c>
      <c r="AT8" s="162">
        <v>2</v>
      </c>
      <c r="AU8" s="162"/>
      <c r="AV8" s="162"/>
      <c r="AW8" s="164"/>
      <c r="AX8" s="161">
        <v>3</v>
      </c>
      <c r="AY8" s="162">
        <v>48</v>
      </c>
      <c r="AZ8" s="164">
        <v>37</v>
      </c>
      <c r="BB8" s="257"/>
      <c r="BC8" s="257"/>
      <c r="BD8" s="257"/>
      <c r="BE8" s="257"/>
    </row>
    <row r="9" spans="1:57" s="256" customFormat="1" ht="19.5" customHeight="1">
      <c r="A9" s="72" t="s">
        <v>38</v>
      </c>
      <c r="B9" s="161">
        <v>527</v>
      </c>
      <c r="C9" s="162">
        <v>52</v>
      </c>
      <c r="D9" s="162">
        <v>3</v>
      </c>
      <c r="E9" s="162">
        <v>49</v>
      </c>
      <c r="F9" s="162"/>
      <c r="G9" s="162">
        <v>375</v>
      </c>
      <c r="H9" s="162"/>
      <c r="I9" s="162">
        <v>3</v>
      </c>
      <c r="J9" s="162">
        <v>61</v>
      </c>
      <c r="K9" s="162">
        <v>50</v>
      </c>
      <c r="L9" s="163">
        <v>3019</v>
      </c>
      <c r="M9" s="75">
        <v>3616</v>
      </c>
      <c r="N9" s="162">
        <v>432</v>
      </c>
      <c r="O9" s="162">
        <v>1526</v>
      </c>
      <c r="P9" s="164">
        <v>1658</v>
      </c>
      <c r="Q9" s="161"/>
      <c r="R9" s="162"/>
      <c r="S9" s="162"/>
      <c r="T9" s="162"/>
      <c r="U9" s="162"/>
      <c r="V9" s="162">
        <v>0</v>
      </c>
      <c r="W9" s="162">
        <v>15</v>
      </c>
      <c r="X9" s="164">
        <v>480</v>
      </c>
      <c r="Y9" s="165"/>
      <c r="Z9" s="161">
        <v>2407</v>
      </c>
      <c r="AA9" s="73">
        <f t="shared" si="0"/>
        <v>0.7972838688307387</v>
      </c>
      <c r="AB9" s="162">
        <v>33</v>
      </c>
      <c r="AC9" s="74">
        <f aca="true" t="shared" si="1" ref="AC9:AC49">AB9/W9</f>
        <v>2.2</v>
      </c>
      <c r="AD9" s="162">
        <v>2</v>
      </c>
      <c r="AE9" s="162">
        <v>217</v>
      </c>
      <c r="AF9" s="166">
        <f aca="true" t="shared" si="2" ref="AF9:AF55">AE9/L9*100</f>
        <v>7.187810533289168</v>
      </c>
      <c r="AG9" s="162">
        <v>2</v>
      </c>
      <c r="AH9" s="164">
        <v>19400</v>
      </c>
      <c r="AI9" s="167">
        <v>32</v>
      </c>
      <c r="AJ9" s="162">
        <v>3</v>
      </c>
      <c r="AK9" s="168">
        <v>3</v>
      </c>
      <c r="AL9" s="162"/>
      <c r="AM9" s="169">
        <v>1</v>
      </c>
      <c r="AN9" s="76">
        <v>79</v>
      </c>
      <c r="AO9" s="162">
        <v>22</v>
      </c>
      <c r="AP9" s="162">
        <v>9</v>
      </c>
      <c r="AQ9" s="162"/>
      <c r="AR9" s="162">
        <v>25</v>
      </c>
      <c r="AS9" s="162">
        <v>23</v>
      </c>
      <c r="AT9" s="162"/>
      <c r="AU9" s="162"/>
      <c r="AV9" s="162"/>
      <c r="AW9" s="164"/>
      <c r="AX9" s="161">
        <v>23</v>
      </c>
      <c r="AY9" s="162">
        <v>26</v>
      </c>
      <c r="AZ9" s="164">
        <v>52</v>
      </c>
      <c r="BB9" s="257"/>
      <c r="BC9" s="257"/>
      <c r="BD9" s="257"/>
      <c r="BE9" s="257"/>
    </row>
    <row r="10" spans="1:57" s="256" customFormat="1" ht="19.5" customHeight="1">
      <c r="A10" s="72" t="s">
        <v>34</v>
      </c>
      <c r="B10" s="161">
        <v>351</v>
      </c>
      <c r="C10" s="162">
        <v>42</v>
      </c>
      <c r="D10" s="162">
        <v>1</v>
      </c>
      <c r="E10" s="162">
        <v>14</v>
      </c>
      <c r="F10" s="162"/>
      <c r="G10" s="162">
        <v>308</v>
      </c>
      <c r="H10" s="162"/>
      <c r="I10" s="162">
        <v>3</v>
      </c>
      <c r="J10" s="162">
        <v>48</v>
      </c>
      <c r="K10" s="162">
        <v>42</v>
      </c>
      <c r="L10" s="163">
        <v>4191</v>
      </c>
      <c r="M10" s="75">
        <v>5193</v>
      </c>
      <c r="N10" s="162">
        <v>535</v>
      </c>
      <c r="O10" s="162">
        <v>2076</v>
      </c>
      <c r="P10" s="164">
        <v>2582</v>
      </c>
      <c r="Q10" s="161"/>
      <c r="R10" s="162"/>
      <c r="S10" s="162"/>
      <c r="T10" s="162"/>
      <c r="U10" s="162"/>
      <c r="V10" s="162">
        <v>0</v>
      </c>
      <c r="W10" s="162">
        <v>15</v>
      </c>
      <c r="X10" s="164">
        <v>340</v>
      </c>
      <c r="Y10" s="165"/>
      <c r="Z10" s="161">
        <v>5042</v>
      </c>
      <c r="AA10" s="73">
        <f t="shared" si="0"/>
        <v>1.203054163684085</v>
      </c>
      <c r="AB10" s="162">
        <v>24</v>
      </c>
      <c r="AC10" s="74">
        <f t="shared" si="1"/>
        <v>1.6</v>
      </c>
      <c r="AD10" s="162">
        <v>1</v>
      </c>
      <c r="AE10" s="162">
        <v>218</v>
      </c>
      <c r="AF10" s="166">
        <f t="shared" si="2"/>
        <v>5.2016225244571705</v>
      </c>
      <c r="AG10" s="162"/>
      <c r="AH10" s="164">
        <v>22250</v>
      </c>
      <c r="AI10" s="167">
        <v>68</v>
      </c>
      <c r="AJ10" s="162">
        <v>8</v>
      </c>
      <c r="AK10" s="168">
        <v>8</v>
      </c>
      <c r="AL10" s="162"/>
      <c r="AM10" s="169">
        <v>2</v>
      </c>
      <c r="AN10" s="76">
        <v>40</v>
      </c>
      <c r="AO10" s="162">
        <v>29</v>
      </c>
      <c r="AP10" s="162"/>
      <c r="AQ10" s="162"/>
      <c r="AR10" s="162">
        <v>6</v>
      </c>
      <c r="AS10" s="162">
        <v>5</v>
      </c>
      <c r="AT10" s="162">
        <v>5</v>
      </c>
      <c r="AU10" s="162"/>
      <c r="AV10" s="162"/>
      <c r="AW10" s="164"/>
      <c r="AX10" s="161">
        <v>8</v>
      </c>
      <c r="AY10" s="162">
        <v>68</v>
      </c>
      <c r="AZ10" s="164">
        <v>38</v>
      </c>
      <c r="BB10" s="257"/>
      <c r="BC10" s="257"/>
      <c r="BD10" s="257"/>
      <c r="BE10" s="257"/>
    </row>
    <row r="11" spans="1:57" s="256" customFormat="1" ht="19.5" customHeight="1">
      <c r="A11" s="72" t="s">
        <v>32</v>
      </c>
      <c r="B11" s="161">
        <v>313</v>
      </c>
      <c r="C11" s="162">
        <v>47</v>
      </c>
      <c r="D11" s="162">
        <v>13</v>
      </c>
      <c r="E11" s="162">
        <v>34</v>
      </c>
      <c r="F11" s="162"/>
      <c r="G11" s="162">
        <v>275</v>
      </c>
      <c r="H11" s="162"/>
      <c r="I11" s="162">
        <v>2</v>
      </c>
      <c r="J11" s="162">
        <v>54</v>
      </c>
      <c r="K11" s="162">
        <v>65</v>
      </c>
      <c r="L11" s="163">
        <v>4411</v>
      </c>
      <c r="M11" s="75">
        <v>4761</v>
      </c>
      <c r="N11" s="162">
        <v>455</v>
      </c>
      <c r="O11" s="162">
        <v>1823</v>
      </c>
      <c r="P11" s="164">
        <v>2483</v>
      </c>
      <c r="Q11" s="161"/>
      <c r="R11" s="162"/>
      <c r="S11" s="162"/>
      <c r="T11" s="162"/>
      <c r="U11" s="162"/>
      <c r="V11" s="162">
        <v>0</v>
      </c>
      <c r="W11" s="162">
        <v>11</v>
      </c>
      <c r="X11" s="164">
        <v>166</v>
      </c>
      <c r="Y11" s="165"/>
      <c r="Z11" s="161">
        <v>4854</v>
      </c>
      <c r="AA11" s="73">
        <f t="shared" si="0"/>
        <v>1.1004307413284968</v>
      </c>
      <c r="AB11" s="162">
        <v>14</v>
      </c>
      <c r="AC11" s="74">
        <f t="shared" si="1"/>
        <v>1.2727272727272727</v>
      </c>
      <c r="AD11" s="162"/>
      <c r="AE11" s="162">
        <v>195</v>
      </c>
      <c r="AF11" s="166">
        <f t="shared" si="2"/>
        <v>4.4207662661528</v>
      </c>
      <c r="AG11" s="162"/>
      <c r="AH11" s="164">
        <v>17900</v>
      </c>
      <c r="AI11" s="167">
        <v>87</v>
      </c>
      <c r="AJ11" s="162">
        <v>2</v>
      </c>
      <c r="AK11" s="168">
        <v>2</v>
      </c>
      <c r="AL11" s="162"/>
      <c r="AM11" s="169">
        <v>1</v>
      </c>
      <c r="AN11" s="76">
        <v>70</v>
      </c>
      <c r="AO11" s="162">
        <v>30</v>
      </c>
      <c r="AP11" s="162">
        <v>6</v>
      </c>
      <c r="AQ11" s="162"/>
      <c r="AR11" s="162">
        <v>17</v>
      </c>
      <c r="AS11" s="162">
        <v>17</v>
      </c>
      <c r="AT11" s="162">
        <v>4</v>
      </c>
      <c r="AU11" s="162"/>
      <c r="AV11" s="162"/>
      <c r="AW11" s="164"/>
      <c r="AX11" s="161">
        <v>4</v>
      </c>
      <c r="AY11" s="162">
        <v>112</v>
      </c>
      <c r="AZ11" s="164">
        <v>35</v>
      </c>
      <c r="BB11" s="257"/>
      <c r="BC11" s="257"/>
      <c r="BD11" s="257"/>
      <c r="BE11" s="257"/>
    </row>
    <row r="12" spans="1:57" s="256" customFormat="1" ht="19.5" customHeight="1" thickBot="1">
      <c r="A12" s="170" t="s">
        <v>33</v>
      </c>
      <c r="B12" s="171">
        <v>329</v>
      </c>
      <c r="C12" s="172">
        <v>45</v>
      </c>
      <c r="D12" s="172">
        <v>10</v>
      </c>
      <c r="E12" s="172">
        <v>35</v>
      </c>
      <c r="F12" s="172"/>
      <c r="G12" s="172">
        <v>185</v>
      </c>
      <c r="H12" s="172"/>
      <c r="I12" s="172">
        <v>2</v>
      </c>
      <c r="J12" s="172">
        <v>84</v>
      </c>
      <c r="K12" s="172">
        <v>60</v>
      </c>
      <c r="L12" s="173">
        <v>3346</v>
      </c>
      <c r="M12" s="174">
        <v>4442</v>
      </c>
      <c r="N12" s="172">
        <v>402</v>
      </c>
      <c r="O12" s="172">
        <v>1707</v>
      </c>
      <c r="P12" s="175">
        <v>2333</v>
      </c>
      <c r="Q12" s="171"/>
      <c r="R12" s="172"/>
      <c r="S12" s="172"/>
      <c r="T12" s="172"/>
      <c r="U12" s="172"/>
      <c r="V12" s="172">
        <v>0</v>
      </c>
      <c r="W12" s="172">
        <v>8</v>
      </c>
      <c r="X12" s="175">
        <v>244</v>
      </c>
      <c r="Y12" s="176"/>
      <c r="Z12" s="171">
        <v>5129</v>
      </c>
      <c r="AA12" s="177">
        <f t="shared" si="0"/>
        <v>1.5328750747160789</v>
      </c>
      <c r="AB12" s="172">
        <v>35</v>
      </c>
      <c r="AC12" s="178">
        <f t="shared" si="1"/>
        <v>4.375</v>
      </c>
      <c r="AD12" s="172"/>
      <c r="AE12" s="172">
        <v>216</v>
      </c>
      <c r="AF12" s="179">
        <f t="shared" si="2"/>
        <v>6.455469216975493</v>
      </c>
      <c r="AG12" s="172"/>
      <c r="AH12" s="175">
        <v>15900</v>
      </c>
      <c r="AI12" s="180">
        <v>89</v>
      </c>
      <c r="AJ12" s="172">
        <v>1</v>
      </c>
      <c r="AK12" s="181"/>
      <c r="AL12" s="172"/>
      <c r="AM12" s="182">
        <v>1</v>
      </c>
      <c r="AN12" s="183">
        <v>160</v>
      </c>
      <c r="AO12" s="172">
        <v>74</v>
      </c>
      <c r="AP12" s="172">
        <v>1</v>
      </c>
      <c r="AQ12" s="172"/>
      <c r="AR12" s="172">
        <v>52</v>
      </c>
      <c r="AS12" s="172">
        <v>33</v>
      </c>
      <c r="AT12" s="172">
        <v>2</v>
      </c>
      <c r="AU12" s="172">
        <v>39</v>
      </c>
      <c r="AV12" s="172"/>
      <c r="AW12" s="175"/>
      <c r="AX12" s="171">
        <v>8</v>
      </c>
      <c r="AY12" s="172">
        <v>89</v>
      </c>
      <c r="AZ12" s="175">
        <v>45</v>
      </c>
      <c r="BB12" s="257"/>
      <c r="BC12" s="257"/>
      <c r="BD12" s="257"/>
      <c r="BE12" s="257"/>
    </row>
    <row r="13" spans="1:57" s="256" customFormat="1" ht="19.5" customHeight="1" thickTop="1">
      <c r="A13" s="144" t="s">
        <v>47</v>
      </c>
      <c r="B13" s="145">
        <v>227</v>
      </c>
      <c r="C13" s="146">
        <v>47</v>
      </c>
      <c r="D13" s="146">
        <v>4</v>
      </c>
      <c r="E13" s="146">
        <v>43</v>
      </c>
      <c r="F13" s="146"/>
      <c r="G13" s="146">
        <v>121</v>
      </c>
      <c r="H13" s="146"/>
      <c r="I13" s="146"/>
      <c r="J13" s="146">
        <v>2</v>
      </c>
      <c r="K13" s="146">
        <v>11</v>
      </c>
      <c r="L13" s="157">
        <v>976</v>
      </c>
      <c r="M13" s="75">
        <v>1002</v>
      </c>
      <c r="N13" s="146">
        <v>115</v>
      </c>
      <c r="O13" s="146">
        <v>887</v>
      </c>
      <c r="P13" s="149"/>
      <c r="Q13" s="145"/>
      <c r="R13" s="146"/>
      <c r="S13" s="146"/>
      <c r="T13" s="146"/>
      <c r="U13" s="146"/>
      <c r="V13" s="146">
        <v>0</v>
      </c>
      <c r="W13" s="146">
        <v>8</v>
      </c>
      <c r="X13" s="149">
        <v>51</v>
      </c>
      <c r="Y13" s="150">
        <v>1</v>
      </c>
      <c r="Z13" s="145">
        <v>1678</v>
      </c>
      <c r="AA13" s="158">
        <f t="shared" si="0"/>
        <v>1.7192622950819672</v>
      </c>
      <c r="AB13" s="146">
        <v>19</v>
      </c>
      <c r="AC13" s="159">
        <v>3</v>
      </c>
      <c r="AD13" s="146"/>
      <c r="AE13" s="146">
        <v>118</v>
      </c>
      <c r="AF13" s="160">
        <f t="shared" si="2"/>
        <v>12.09016393442623</v>
      </c>
      <c r="AG13" s="146"/>
      <c r="AH13" s="149">
        <v>11000</v>
      </c>
      <c r="AI13" s="154">
        <v>2</v>
      </c>
      <c r="AJ13" s="146"/>
      <c r="AK13" s="155"/>
      <c r="AL13" s="146"/>
      <c r="AM13" s="147">
        <v>2</v>
      </c>
      <c r="AN13" s="156">
        <v>111</v>
      </c>
      <c r="AO13" s="146">
        <v>8</v>
      </c>
      <c r="AP13" s="146">
        <v>3</v>
      </c>
      <c r="AQ13" s="146"/>
      <c r="AR13" s="146">
        <v>86</v>
      </c>
      <c r="AS13" s="146">
        <v>14</v>
      </c>
      <c r="AT13" s="146"/>
      <c r="AU13" s="146">
        <v>106</v>
      </c>
      <c r="AV13" s="146">
        <v>5</v>
      </c>
      <c r="AW13" s="149">
        <v>2</v>
      </c>
      <c r="AX13" s="145">
        <v>5</v>
      </c>
      <c r="AY13" s="146"/>
      <c r="AZ13" s="149">
        <v>15</v>
      </c>
      <c r="BB13" s="257"/>
      <c r="BC13" s="257"/>
      <c r="BD13" s="257"/>
      <c r="BE13" s="257"/>
    </row>
    <row r="14" spans="1:57" s="258" customFormat="1" ht="19.5" customHeight="1">
      <c r="A14" s="72" t="s">
        <v>48</v>
      </c>
      <c r="B14" s="129">
        <v>281</v>
      </c>
      <c r="C14" s="130">
        <v>56</v>
      </c>
      <c r="D14" s="130">
        <v>3</v>
      </c>
      <c r="E14" s="130">
        <v>53</v>
      </c>
      <c r="F14" s="130"/>
      <c r="G14" s="130">
        <v>228</v>
      </c>
      <c r="H14" s="130"/>
      <c r="I14" s="130"/>
      <c r="J14" s="130">
        <v>29</v>
      </c>
      <c r="K14" s="130">
        <v>6</v>
      </c>
      <c r="L14" s="131">
        <v>1367</v>
      </c>
      <c r="M14" s="75">
        <v>1714</v>
      </c>
      <c r="N14" s="130">
        <v>181</v>
      </c>
      <c r="O14" s="130">
        <v>989</v>
      </c>
      <c r="P14" s="132">
        <v>541</v>
      </c>
      <c r="Q14" s="129"/>
      <c r="R14" s="130"/>
      <c r="S14" s="130"/>
      <c r="T14" s="130"/>
      <c r="U14" s="130"/>
      <c r="V14" s="130"/>
      <c r="W14" s="130">
        <v>21</v>
      </c>
      <c r="X14" s="132">
        <v>294</v>
      </c>
      <c r="Y14" s="133"/>
      <c r="Z14" s="129">
        <v>1715</v>
      </c>
      <c r="AA14" s="73">
        <f t="shared" si="0"/>
        <v>1.2545720555961961</v>
      </c>
      <c r="AB14" s="130">
        <v>81</v>
      </c>
      <c r="AC14" s="74">
        <v>4</v>
      </c>
      <c r="AD14" s="130">
        <v>2</v>
      </c>
      <c r="AE14" s="130">
        <v>120</v>
      </c>
      <c r="AF14" s="134">
        <f t="shared" si="2"/>
        <v>8.778346744696416</v>
      </c>
      <c r="AG14" s="130"/>
      <c r="AH14" s="132">
        <v>12000</v>
      </c>
      <c r="AI14" s="135">
        <v>4</v>
      </c>
      <c r="AJ14" s="130"/>
      <c r="AK14" s="136"/>
      <c r="AL14" s="130"/>
      <c r="AM14" s="137">
        <v>2</v>
      </c>
      <c r="AN14" s="76">
        <v>85</v>
      </c>
      <c r="AO14" s="130">
        <v>11</v>
      </c>
      <c r="AP14" s="130">
        <v>2</v>
      </c>
      <c r="AQ14" s="130"/>
      <c r="AR14" s="130">
        <v>49</v>
      </c>
      <c r="AS14" s="130">
        <v>19</v>
      </c>
      <c r="AT14" s="130">
        <v>4</v>
      </c>
      <c r="AU14" s="130">
        <v>28</v>
      </c>
      <c r="AV14" s="130">
        <v>0</v>
      </c>
      <c r="AW14" s="132"/>
      <c r="AX14" s="129">
        <v>13</v>
      </c>
      <c r="AY14" s="130"/>
      <c r="AZ14" s="132">
        <v>167</v>
      </c>
      <c r="BB14" s="259"/>
      <c r="BC14" s="259"/>
      <c r="BD14" s="259"/>
      <c r="BE14" s="259"/>
    </row>
    <row r="15" spans="1:57" s="258" customFormat="1" ht="19.5" customHeight="1">
      <c r="A15" s="72" t="s">
        <v>44</v>
      </c>
      <c r="B15" s="129">
        <v>80</v>
      </c>
      <c r="C15" s="130">
        <v>5</v>
      </c>
      <c r="D15" s="130">
        <v>1</v>
      </c>
      <c r="E15" s="130">
        <v>2</v>
      </c>
      <c r="F15" s="130"/>
      <c r="G15" s="130">
        <v>36</v>
      </c>
      <c r="H15" s="130"/>
      <c r="I15" s="130"/>
      <c r="J15" s="130">
        <v>2</v>
      </c>
      <c r="K15" s="130">
        <v>17</v>
      </c>
      <c r="L15" s="131">
        <v>381</v>
      </c>
      <c r="M15" s="75">
        <v>408</v>
      </c>
      <c r="N15" s="130">
        <v>30</v>
      </c>
      <c r="O15" s="130">
        <v>324</v>
      </c>
      <c r="P15" s="132">
        <v>54</v>
      </c>
      <c r="Q15" s="129"/>
      <c r="R15" s="130"/>
      <c r="S15" s="130"/>
      <c r="T15" s="130"/>
      <c r="U15" s="130"/>
      <c r="V15" s="130">
        <v>0</v>
      </c>
      <c r="W15" s="130">
        <v>7</v>
      </c>
      <c r="X15" s="132">
        <v>19</v>
      </c>
      <c r="Y15" s="133"/>
      <c r="Z15" s="129">
        <v>1146</v>
      </c>
      <c r="AA15" s="73">
        <f t="shared" si="0"/>
        <v>3.0078740157480315</v>
      </c>
      <c r="AB15" s="130">
        <v>22</v>
      </c>
      <c r="AC15" s="74">
        <f t="shared" si="1"/>
        <v>3.142857142857143</v>
      </c>
      <c r="AD15" s="130"/>
      <c r="AE15" s="130">
        <v>32</v>
      </c>
      <c r="AF15" s="134">
        <f t="shared" si="2"/>
        <v>8.398950131233596</v>
      </c>
      <c r="AG15" s="130"/>
      <c r="AH15" s="132">
        <v>3950</v>
      </c>
      <c r="AI15" s="135"/>
      <c r="AJ15" s="130"/>
      <c r="AK15" s="136"/>
      <c r="AL15" s="130"/>
      <c r="AM15" s="137">
        <v>1</v>
      </c>
      <c r="AN15" s="76">
        <v>7</v>
      </c>
      <c r="AO15" s="130">
        <v>1</v>
      </c>
      <c r="AP15" s="130"/>
      <c r="AQ15" s="130"/>
      <c r="AR15" s="130">
        <v>6</v>
      </c>
      <c r="AS15" s="130"/>
      <c r="AT15" s="130">
        <v>1</v>
      </c>
      <c r="AU15" s="130"/>
      <c r="AV15" s="130">
        <v>1</v>
      </c>
      <c r="AW15" s="132"/>
      <c r="AX15" s="129">
        <v>6</v>
      </c>
      <c r="AY15" s="130"/>
      <c r="AZ15" s="132">
        <v>14</v>
      </c>
      <c r="BB15" s="259"/>
      <c r="BC15" s="259"/>
      <c r="BD15" s="259"/>
      <c r="BE15" s="259"/>
    </row>
    <row r="16" spans="1:57" s="258" customFormat="1" ht="19.5" customHeight="1">
      <c r="A16" s="72" t="s">
        <v>49</v>
      </c>
      <c r="B16" s="129">
        <v>157</v>
      </c>
      <c r="C16" s="130">
        <v>33</v>
      </c>
      <c r="D16" s="130"/>
      <c r="E16" s="130">
        <v>12</v>
      </c>
      <c r="F16" s="130"/>
      <c r="G16" s="130">
        <v>50</v>
      </c>
      <c r="H16" s="130"/>
      <c r="I16" s="130"/>
      <c r="J16" s="130"/>
      <c r="K16" s="130">
        <v>10</v>
      </c>
      <c r="L16" s="131">
        <v>352</v>
      </c>
      <c r="M16" s="75">
        <v>476</v>
      </c>
      <c r="N16" s="130">
        <v>64</v>
      </c>
      <c r="O16" s="130">
        <v>412</v>
      </c>
      <c r="P16" s="132">
        <v>226</v>
      </c>
      <c r="Q16" s="129"/>
      <c r="R16" s="130"/>
      <c r="S16" s="130"/>
      <c r="T16" s="130"/>
      <c r="U16" s="130"/>
      <c r="V16" s="130">
        <v>0</v>
      </c>
      <c r="W16" s="130">
        <v>0</v>
      </c>
      <c r="X16" s="132">
        <v>0</v>
      </c>
      <c r="Y16" s="133"/>
      <c r="Z16" s="129">
        <v>475</v>
      </c>
      <c r="AA16" s="73">
        <f t="shared" si="0"/>
        <v>1.3494318181818181</v>
      </c>
      <c r="AB16" s="130"/>
      <c r="AC16" s="74"/>
      <c r="AD16" s="130"/>
      <c r="AE16" s="130">
        <v>35</v>
      </c>
      <c r="AF16" s="134">
        <f t="shared" si="2"/>
        <v>9.943181818181818</v>
      </c>
      <c r="AG16" s="130"/>
      <c r="AH16" s="132">
        <v>3500</v>
      </c>
      <c r="AI16" s="135">
        <v>9</v>
      </c>
      <c r="AJ16" s="130"/>
      <c r="AK16" s="136"/>
      <c r="AL16" s="130"/>
      <c r="AM16" s="137">
        <v>1</v>
      </c>
      <c r="AN16" s="76">
        <v>42</v>
      </c>
      <c r="AO16" s="130">
        <v>2</v>
      </c>
      <c r="AP16" s="130"/>
      <c r="AQ16" s="130"/>
      <c r="AR16" s="130">
        <v>32</v>
      </c>
      <c r="AS16" s="130">
        <v>14</v>
      </c>
      <c r="AT16" s="130"/>
      <c r="AU16" s="130">
        <v>16</v>
      </c>
      <c r="AV16" s="130">
        <v>1</v>
      </c>
      <c r="AW16" s="132"/>
      <c r="AX16" s="129">
        <v>6</v>
      </c>
      <c r="AY16" s="130"/>
      <c r="AZ16" s="132"/>
      <c r="BB16" s="259"/>
      <c r="BC16" s="259"/>
      <c r="BD16" s="259"/>
      <c r="BE16" s="259"/>
    </row>
    <row r="17" spans="1:57" s="258" customFormat="1" ht="19.5" customHeight="1">
      <c r="A17" s="72" t="s">
        <v>50</v>
      </c>
      <c r="B17" s="129">
        <v>325</v>
      </c>
      <c r="C17" s="130">
        <v>62</v>
      </c>
      <c r="D17" s="130"/>
      <c r="E17" s="130">
        <v>44</v>
      </c>
      <c r="F17" s="130"/>
      <c r="G17" s="130">
        <v>76</v>
      </c>
      <c r="H17" s="130"/>
      <c r="I17" s="130">
        <v>3</v>
      </c>
      <c r="J17" s="130">
        <v>6</v>
      </c>
      <c r="K17" s="130">
        <v>8</v>
      </c>
      <c r="L17" s="131">
        <v>915</v>
      </c>
      <c r="M17" s="75">
        <v>1079</v>
      </c>
      <c r="N17" s="130">
        <v>57</v>
      </c>
      <c r="O17" s="130">
        <v>778</v>
      </c>
      <c r="P17" s="132">
        <v>244</v>
      </c>
      <c r="Q17" s="129"/>
      <c r="R17" s="130"/>
      <c r="S17" s="130"/>
      <c r="T17" s="130"/>
      <c r="U17" s="130"/>
      <c r="V17" s="130">
        <v>0</v>
      </c>
      <c r="W17" s="130">
        <v>9</v>
      </c>
      <c r="X17" s="132">
        <v>38</v>
      </c>
      <c r="Y17" s="133"/>
      <c r="Z17" s="129">
        <v>1871</v>
      </c>
      <c r="AA17" s="73">
        <f t="shared" si="0"/>
        <v>2.044808743169399</v>
      </c>
      <c r="AB17" s="130">
        <v>27</v>
      </c>
      <c r="AC17" s="74">
        <f t="shared" si="1"/>
        <v>3</v>
      </c>
      <c r="AD17" s="130"/>
      <c r="AE17" s="130">
        <v>71</v>
      </c>
      <c r="AF17" s="134">
        <f t="shared" si="2"/>
        <v>7.759562841530054</v>
      </c>
      <c r="AG17" s="130"/>
      <c r="AH17" s="132">
        <v>8000</v>
      </c>
      <c r="AI17" s="135"/>
      <c r="AJ17" s="130"/>
      <c r="AK17" s="136">
        <v>2</v>
      </c>
      <c r="AL17" s="130"/>
      <c r="AM17" s="137">
        <v>2</v>
      </c>
      <c r="AN17" s="76">
        <v>30</v>
      </c>
      <c r="AO17" s="130">
        <v>4</v>
      </c>
      <c r="AP17" s="130"/>
      <c r="AQ17" s="130"/>
      <c r="AR17" s="130">
        <v>16</v>
      </c>
      <c r="AS17" s="130">
        <v>6</v>
      </c>
      <c r="AT17" s="130">
        <v>6</v>
      </c>
      <c r="AU17" s="130">
        <v>3</v>
      </c>
      <c r="AV17" s="130"/>
      <c r="AW17" s="132"/>
      <c r="AX17" s="129">
        <v>18</v>
      </c>
      <c r="AY17" s="130"/>
      <c r="AZ17" s="132">
        <v>21</v>
      </c>
      <c r="BB17" s="259"/>
      <c r="BC17" s="259"/>
      <c r="BD17" s="259"/>
      <c r="BE17" s="259"/>
    </row>
    <row r="18" spans="1:57" s="258" customFormat="1" ht="19.5" customHeight="1">
      <c r="A18" s="72" t="s">
        <v>51</v>
      </c>
      <c r="B18" s="129">
        <v>426</v>
      </c>
      <c r="C18" s="130">
        <v>106</v>
      </c>
      <c r="D18" s="130">
        <v>4</v>
      </c>
      <c r="E18" s="130">
        <v>20</v>
      </c>
      <c r="F18" s="130"/>
      <c r="G18" s="130">
        <v>209</v>
      </c>
      <c r="H18" s="130"/>
      <c r="I18" s="130"/>
      <c r="J18" s="130"/>
      <c r="K18" s="130">
        <v>13</v>
      </c>
      <c r="L18" s="131">
        <v>2037</v>
      </c>
      <c r="M18" s="75">
        <v>2341</v>
      </c>
      <c r="N18" s="130">
        <v>140</v>
      </c>
      <c r="O18" s="130">
        <v>1849</v>
      </c>
      <c r="P18" s="132">
        <v>352</v>
      </c>
      <c r="Q18" s="129"/>
      <c r="R18" s="130"/>
      <c r="S18" s="130"/>
      <c r="T18" s="130"/>
      <c r="U18" s="130"/>
      <c r="V18" s="130">
        <v>0</v>
      </c>
      <c r="W18" s="130">
        <v>19</v>
      </c>
      <c r="X18" s="132">
        <v>148</v>
      </c>
      <c r="Y18" s="133"/>
      <c r="Z18" s="129">
        <v>3647</v>
      </c>
      <c r="AA18" s="73">
        <v>14</v>
      </c>
      <c r="AB18" s="130">
        <v>111</v>
      </c>
      <c r="AC18" s="74">
        <f t="shared" si="1"/>
        <v>5.842105263157895</v>
      </c>
      <c r="AD18" s="130">
        <v>3</v>
      </c>
      <c r="AE18" s="130">
        <v>131</v>
      </c>
      <c r="AF18" s="134">
        <f t="shared" si="2"/>
        <v>6.431026018654884</v>
      </c>
      <c r="AG18" s="130"/>
      <c r="AH18" s="132">
        <v>25250</v>
      </c>
      <c r="AI18" s="135">
        <v>7</v>
      </c>
      <c r="AJ18" s="130">
        <v>3</v>
      </c>
      <c r="AK18" s="136">
        <v>2</v>
      </c>
      <c r="AL18" s="130">
        <v>3</v>
      </c>
      <c r="AM18" s="137">
        <v>2</v>
      </c>
      <c r="AN18" s="76">
        <v>81</v>
      </c>
      <c r="AO18" s="130">
        <v>3</v>
      </c>
      <c r="AP18" s="130"/>
      <c r="AQ18" s="130">
        <v>2</v>
      </c>
      <c r="AR18" s="130">
        <v>59</v>
      </c>
      <c r="AS18" s="130">
        <v>3</v>
      </c>
      <c r="AT18" s="130">
        <v>7</v>
      </c>
      <c r="AU18" s="130"/>
      <c r="AV18" s="130"/>
      <c r="AW18" s="132"/>
      <c r="AX18" s="129">
        <v>9</v>
      </c>
      <c r="AY18" s="130"/>
      <c r="AZ18" s="132">
        <v>111</v>
      </c>
      <c r="BB18" s="259"/>
      <c r="BC18" s="259"/>
      <c r="BD18" s="259"/>
      <c r="BE18" s="259"/>
    </row>
    <row r="19" spans="1:57" s="258" customFormat="1" ht="19.5" customHeight="1">
      <c r="A19" s="72" t="s">
        <v>52</v>
      </c>
      <c r="B19" s="129">
        <v>168</v>
      </c>
      <c r="C19" s="130">
        <v>16</v>
      </c>
      <c r="D19" s="130"/>
      <c r="E19" s="130">
        <v>9</v>
      </c>
      <c r="F19" s="130"/>
      <c r="G19" s="130">
        <v>98</v>
      </c>
      <c r="H19" s="130"/>
      <c r="I19" s="130"/>
      <c r="J19" s="130">
        <v>3</v>
      </c>
      <c r="K19" s="130">
        <v>6</v>
      </c>
      <c r="L19" s="131">
        <v>978</v>
      </c>
      <c r="M19" s="75">
        <v>1091</v>
      </c>
      <c r="N19" s="130">
        <v>109</v>
      </c>
      <c r="O19" s="130">
        <v>855</v>
      </c>
      <c r="P19" s="132">
        <v>128</v>
      </c>
      <c r="Q19" s="129"/>
      <c r="R19" s="130"/>
      <c r="S19" s="130"/>
      <c r="T19" s="130"/>
      <c r="U19" s="130"/>
      <c r="V19" s="130">
        <v>0</v>
      </c>
      <c r="W19" s="130">
        <v>7</v>
      </c>
      <c r="X19" s="132">
        <v>66</v>
      </c>
      <c r="Y19" s="133"/>
      <c r="Z19" s="129">
        <v>1450</v>
      </c>
      <c r="AA19" s="73">
        <f t="shared" si="0"/>
        <v>1.4826175869120655</v>
      </c>
      <c r="AB19" s="130">
        <v>40</v>
      </c>
      <c r="AC19" s="74">
        <v>5</v>
      </c>
      <c r="AD19" s="130"/>
      <c r="AE19" s="130">
        <v>60</v>
      </c>
      <c r="AF19" s="134">
        <f t="shared" si="2"/>
        <v>6.134969325153374</v>
      </c>
      <c r="AG19" s="130"/>
      <c r="AH19" s="132">
        <v>20800</v>
      </c>
      <c r="AI19" s="135">
        <v>2</v>
      </c>
      <c r="AJ19" s="130"/>
      <c r="AK19" s="136"/>
      <c r="AL19" s="130"/>
      <c r="AM19" s="137">
        <v>1</v>
      </c>
      <c r="AN19" s="76">
        <v>63</v>
      </c>
      <c r="AO19" s="130">
        <v>4</v>
      </c>
      <c r="AP19" s="130"/>
      <c r="AQ19" s="130"/>
      <c r="AR19" s="130">
        <v>55</v>
      </c>
      <c r="AS19" s="130">
        <v>4</v>
      </c>
      <c r="AT19" s="130">
        <v>3</v>
      </c>
      <c r="AU19" s="130">
        <v>4</v>
      </c>
      <c r="AV19" s="130"/>
      <c r="AW19" s="132"/>
      <c r="AX19" s="129">
        <v>10</v>
      </c>
      <c r="AY19" s="130"/>
      <c r="AZ19" s="132">
        <v>10</v>
      </c>
      <c r="BB19" s="259"/>
      <c r="BC19" s="259"/>
      <c r="BD19" s="259"/>
      <c r="BE19" s="259"/>
    </row>
    <row r="20" spans="1:57" s="258" customFormat="1" ht="19.5" customHeight="1">
      <c r="A20" s="72" t="s">
        <v>53</v>
      </c>
      <c r="B20" s="129">
        <v>172</v>
      </c>
      <c r="C20" s="130">
        <v>36</v>
      </c>
      <c r="D20" s="130"/>
      <c r="E20" s="130">
        <v>2</v>
      </c>
      <c r="F20" s="130"/>
      <c r="G20" s="130">
        <v>90</v>
      </c>
      <c r="H20" s="130"/>
      <c r="I20" s="130"/>
      <c r="J20" s="130">
        <v>2</v>
      </c>
      <c r="K20" s="130">
        <v>10</v>
      </c>
      <c r="L20" s="131">
        <v>1060</v>
      </c>
      <c r="M20" s="75">
        <v>1212</v>
      </c>
      <c r="N20" s="130">
        <v>92</v>
      </c>
      <c r="O20" s="130">
        <v>1007</v>
      </c>
      <c r="P20" s="132">
        <v>113</v>
      </c>
      <c r="Q20" s="129"/>
      <c r="R20" s="130"/>
      <c r="S20" s="130"/>
      <c r="T20" s="130"/>
      <c r="U20" s="130"/>
      <c r="V20" s="130">
        <v>0</v>
      </c>
      <c r="W20" s="130">
        <v>10</v>
      </c>
      <c r="X20" s="132">
        <v>25</v>
      </c>
      <c r="Y20" s="133"/>
      <c r="Z20" s="129">
        <v>734</v>
      </c>
      <c r="AA20" s="73">
        <f t="shared" si="0"/>
        <v>0.6924528301886792</v>
      </c>
      <c r="AB20" s="130">
        <v>18</v>
      </c>
      <c r="AC20" s="74">
        <f t="shared" si="1"/>
        <v>1.8</v>
      </c>
      <c r="AD20" s="130"/>
      <c r="AE20" s="130">
        <v>100</v>
      </c>
      <c r="AF20" s="134">
        <f t="shared" si="2"/>
        <v>9.433962264150944</v>
      </c>
      <c r="AG20" s="130"/>
      <c r="AH20" s="132">
        <v>300</v>
      </c>
      <c r="AI20" s="135">
        <v>3</v>
      </c>
      <c r="AJ20" s="130"/>
      <c r="AK20" s="136"/>
      <c r="AL20" s="130"/>
      <c r="AM20" s="137">
        <v>2</v>
      </c>
      <c r="AN20" s="76">
        <v>80</v>
      </c>
      <c r="AO20" s="130">
        <v>1</v>
      </c>
      <c r="AP20" s="130"/>
      <c r="AQ20" s="130"/>
      <c r="AR20" s="130">
        <v>65</v>
      </c>
      <c r="AS20" s="130"/>
      <c r="AT20" s="130">
        <v>2</v>
      </c>
      <c r="AU20" s="130">
        <v>2</v>
      </c>
      <c r="AV20" s="130"/>
      <c r="AW20" s="132"/>
      <c r="AX20" s="129">
        <v>11</v>
      </c>
      <c r="AY20" s="130"/>
      <c r="AZ20" s="132">
        <v>31</v>
      </c>
      <c r="BB20" s="259"/>
      <c r="BC20" s="259"/>
      <c r="BD20" s="259"/>
      <c r="BE20" s="259"/>
    </row>
    <row r="21" spans="1:57" s="258" customFormat="1" ht="19.5" customHeight="1">
      <c r="A21" s="72" t="s">
        <v>54</v>
      </c>
      <c r="B21" s="129">
        <v>230</v>
      </c>
      <c r="C21" s="130">
        <v>36</v>
      </c>
      <c r="D21" s="130">
        <v>1</v>
      </c>
      <c r="E21" s="130">
        <v>87</v>
      </c>
      <c r="F21" s="130"/>
      <c r="G21" s="130">
        <v>121</v>
      </c>
      <c r="H21" s="130"/>
      <c r="I21" s="130"/>
      <c r="J21" s="130">
        <v>17</v>
      </c>
      <c r="K21" s="130">
        <v>48</v>
      </c>
      <c r="L21" s="131">
        <v>1064</v>
      </c>
      <c r="M21" s="75">
        <v>1260</v>
      </c>
      <c r="N21" s="130">
        <v>69</v>
      </c>
      <c r="O21" s="130">
        <v>1203</v>
      </c>
      <c r="P21" s="132"/>
      <c r="Q21" s="129"/>
      <c r="R21" s="130"/>
      <c r="S21" s="130"/>
      <c r="T21" s="130"/>
      <c r="U21" s="130"/>
      <c r="V21" s="130">
        <v>0</v>
      </c>
      <c r="W21" s="130">
        <v>16</v>
      </c>
      <c r="X21" s="132">
        <v>79</v>
      </c>
      <c r="Y21" s="133">
        <v>1</v>
      </c>
      <c r="Z21" s="129">
        <v>1425</v>
      </c>
      <c r="AA21" s="73">
        <v>3</v>
      </c>
      <c r="AB21" s="130">
        <v>40</v>
      </c>
      <c r="AC21" s="74">
        <v>108</v>
      </c>
      <c r="AD21" s="130"/>
      <c r="AE21" s="130">
        <v>46</v>
      </c>
      <c r="AF21" s="134">
        <f t="shared" si="2"/>
        <v>4.323308270676692</v>
      </c>
      <c r="AG21" s="130"/>
      <c r="AH21" s="132">
        <v>2200</v>
      </c>
      <c r="AI21" s="135">
        <v>6</v>
      </c>
      <c r="AJ21" s="130"/>
      <c r="AK21" s="136"/>
      <c r="AL21" s="130"/>
      <c r="AM21" s="137"/>
      <c r="AN21" s="76">
        <v>20</v>
      </c>
      <c r="AO21" s="130">
        <v>3</v>
      </c>
      <c r="AP21" s="130">
        <v>1</v>
      </c>
      <c r="AQ21" s="130"/>
      <c r="AR21" s="130">
        <v>13</v>
      </c>
      <c r="AS21" s="130">
        <v>1</v>
      </c>
      <c r="AT21" s="130">
        <v>1</v>
      </c>
      <c r="AU21" s="130">
        <v>357</v>
      </c>
      <c r="AV21" s="130"/>
      <c r="AW21" s="132"/>
      <c r="AX21" s="129">
        <v>5</v>
      </c>
      <c r="AY21" s="130">
        <v>1</v>
      </c>
      <c r="AZ21" s="132">
        <v>3</v>
      </c>
      <c r="BB21" s="259"/>
      <c r="BC21" s="259"/>
      <c r="BD21" s="259"/>
      <c r="BE21" s="259"/>
    </row>
    <row r="22" spans="1:57" s="258" customFormat="1" ht="19.5" customHeight="1">
      <c r="A22" s="72" t="s">
        <v>55</v>
      </c>
      <c r="B22" s="129">
        <v>103</v>
      </c>
      <c r="C22" s="130">
        <v>24</v>
      </c>
      <c r="D22" s="130">
        <v>0</v>
      </c>
      <c r="E22" s="130">
        <v>16</v>
      </c>
      <c r="F22" s="130"/>
      <c r="G22" s="130">
        <v>82</v>
      </c>
      <c r="H22" s="130"/>
      <c r="I22" s="130"/>
      <c r="J22" s="130">
        <v>1</v>
      </c>
      <c r="K22" s="130">
        <v>5</v>
      </c>
      <c r="L22" s="131">
        <v>645</v>
      </c>
      <c r="M22" s="75">
        <v>744</v>
      </c>
      <c r="N22" s="130">
        <v>34</v>
      </c>
      <c r="O22" s="130">
        <v>608</v>
      </c>
      <c r="P22" s="132">
        <v>104</v>
      </c>
      <c r="Q22" s="129"/>
      <c r="R22" s="130"/>
      <c r="S22" s="130"/>
      <c r="T22" s="130"/>
      <c r="U22" s="130"/>
      <c r="V22" s="130">
        <v>0</v>
      </c>
      <c r="W22" s="130">
        <v>11</v>
      </c>
      <c r="X22" s="132">
        <v>60</v>
      </c>
      <c r="Y22" s="133"/>
      <c r="Z22" s="129">
        <v>680</v>
      </c>
      <c r="AA22" s="73">
        <f aca="true" t="shared" si="3" ref="AA22:AA49">Z22/L22</f>
        <v>1.054263565891473</v>
      </c>
      <c r="AB22" s="130">
        <v>68</v>
      </c>
      <c r="AC22" s="74">
        <f t="shared" si="1"/>
        <v>6.181818181818182</v>
      </c>
      <c r="AD22" s="130">
        <v>3</v>
      </c>
      <c r="AE22" s="130">
        <v>27</v>
      </c>
      <c r="AF22" s="134">
        <f t="shared" si="2"/>
        <v>4.186046511627907</v>
      </c>
      <c r="AG22" s="130"/>
      <c r="AH22" s="132">
        <v>6200</v>
      </c>
      <c r="AI22" s="135">
        <v>1</v>
      </c>
      <c r="AJ22" s="130"/>
      <c r="AK22" s="136"/>
      <c r="AL22" s="130"/>
      <c r="AM22" s="137">
        <v>1</v>
      </c>
      <c r="AN22" s="76">
        <v>24</v>
      </c>
      <c r="AO22" s="130"/>
      <c r="AP22" s="130"/>
      <c r="AQ22" s="130"/>
      <c r="AR22" s="130">
        <v>21</v>
      </c>
      <c r="AS22" s="130">
        <v>3</v>
      </c>
      <c r="AT22" s="130">
        <v>2</v>
      </c>
      <c r="AU22" s="130">
        <v>76</v>
      </c>
      <c r="AV22" s="130">
        <v>1</v>
      </c>
      <c r="AW22" s="132">
        <v>1</v>
      </c>
      <c r="AX22" s="129">
        <v>4</v>
      </c>
      <c r="AY22" s="130"/>
      <c r="AZ22" s="132">
        <v>32</v>
      </c>
      <c r="BB22" s="259"/>
      <c r="BC22" s="259"/>
      <c r="BD22" s="259"/>
      <c r="BE22" s="259"/>
    </row>
    <row r="23" spans="1:57" s="258" customFormat="1" ht="19.5" customHeight="1">
      <c r="A23" s="72" t="s">
        <v>78</v>
      </c>
      <c r="B23" s="129">
        <v>95</v>
      </c>
      <c r="C23" s="130">
        <v>14</v>
      </c>
      <c r="D23" s="130">
        <v>2</v>
      </c>
      <c r="E23" s="130">
        <v>12</v>
      </c>
      <c r="F23" s="130"/>
      <c r="G23" s="130">
        <v>107</v>
      </c>
      <c r="H23" s="130"/>
      <c r="I23" s="130">
        <v>1</v>
      </c>
      <c r="J23" s="130"/>
      <c r="K23" s="130">
        <v>7</v>
      </c>
      <c r="L23" s="131">
        <v>1191</v>
      </c>
      <c r="M23" s="75">
        <v>1377</v>
      </c>
      <c r="N23" s="130">
        <v>57</v>
      </c>
      <c r="O23" s="130">
        <v>1227</v>
      </c>
      <c r="P23" s="132">
        <v>96</v>
      </c>
      <c r="Q23" s="129">
        <v>1</v>
      </c>
      <c r="R23" s="130"/>
      <c r="S23" s="130">
        <v>1</v>
      </c>
      <c r="T23" s="130"/>
      <c r="U23" s="130"/>
      <c r="V23" s="130">
        <v>0</v>
      </c>
      <c r="W23" s="130">
        <v>8</v>
      </c>
      <c r="X23" s="132">
        <v>40</v>
      </c>
      <c r="Y23" s="133"/>
      <c r="Z23" s="129">
        <v>343</v>
      </c>
      <c r="AA23" s="73">
        <f t="shared" si="3"/>
        <v>0.2879932829554996</v>
      </c>
      <c r="AB23" s="130">
        <v>15</v>
      </c>
      <c r="AC23" s="74">
        <f t="shared" si="1"/>
        <v>1.875</v>
      </c>
      <c r="AD23" s="130">
        <v>1</v>
      </c>
      <c r="AE23" s="130">
        <v>60</v>
      </c>
      <c r="AF23" s="134">
        <f t="shared" si="2"/>
        <v>5.037783375314862</v>
      </c>
      <c r="AG23" s="130"/>
      <c r="AH23" s="132">
        <v>6300</v>
      </c>
      <c r="AI23" s="135">
        <v>1</v>
      </c>
      <c r="AJ23" s="130">
        <v>1</v>
      </c>
      <c r="AK23" s="136">
        <v>1</v>
      </c>
      <c r="AL23" s="130">
        <v>0</v>
      </c>
      <c r="AM23" s="137">
        <v>1</v>
      </c>
      <c r="AN23" s="76">
        <v>16</v>
      </c>
      <c r="AO23" s="130">
        <v>1</v>
      </c>
      <c r="AP23" s="130"/>
      <c r="AQ23" s="130"/>
      <c r="AR23" s="130">
        <v>12</v>
      </c>
      <c r="AS23" s="130"/>
      <c r="AT23" s="130">
        <v>4</v>
      </c>
      <c r="AU23" s="130">
        <v>66</v>
      </c>
      <c r="AV23" s="130"/>
      <c r="AW23" s="132"/>
      <c r="AX23" s="129">
        <v>4</v>
      </c>
      <c r="AY23" s="130">
        <v>5</v>
      </c>
      <c r="AZ23" s="132">
        <v>9</v>
      </c>
      <c r="BB23" s="259"/>
      <c r="BC23" s="259"/>
      <c r="BD23" s="259"/>
      <c r="BE23" s="259"/>
    </row>
    <row r="24" spans="1:57" s="258" customFormat="1" ht="19.5" customHeight="1">
      <c r="A24" s="72" t="s">
        <v>80</v>
      </c>
      <c r="B24" s="129">
        <v>202</v>
      </c>
      <c r="C24" s="130">
        <v>43</v>
      </c>
      <c r="D24" s="130">
        <v>3</v>
      </c>
      <c r="E24" s="130">
        <v>40</v>
      </c>
      <c r="F24" s="130"/>
      <c r="G24" s="130">
        <v>120</v>
      </c>
      <c r="H24" s="130"/>
      <c r="I24" s="130"/>
      <c r="J24" s="130">
        <v>6</v>
      </c>
      <c r="K24" s="130">
        <v>18</v>
      </c>
      <c r="L24" s="131">
        <v>807</v>
      </c>
      <c r="M24" s="75">
        <v>927</v>
      </c>
      <c r="N24" s="130">
        <v>49</v>
      </c>
      <c r="O24" s="130">
        <v>878</v>
      </c>
      <c r="P24" s="132"/>
      <c r="Q24" s="129"/>
      <c r="R24" s="130"/>
      <c r="S24" s="130"/>
      <c r="T24" s="130"/>
      <c r="U24" s="130"/>
      <c r="V24" s="130">
        <v>0</v>
      </c>
      <c r="W24" s="130">
        <v>23</v>
      </c>
      <c r="X24" s="132">
        <v>122</v>
      </c>
      <c r="Y24" s="133">
        <v>2</v>
      </c>
      <c r="Z24" s="129">
        <v>1325</v>
      </c>
      <c r="AA24" s="73">
        <f t="shared" si="3"/>
        <v>1.6418835192069392</v>
      </c>
      <c r="AB24" s="73">
        <v>156</v>
      </c>
      <c r="AC24" s="74">
        <f t="shared" si="1"/>
        <v>6.782608695652174</v>
      </c>
      <c r="AD24" s="130"/>
      <c r="AE24" s="130">
        <v>101</v>
      </c>
      <c r="AF24" s="134">
        <f t="shared" si="2"/>
        <v>12.51548946716233</v>
      </c>
      <c r="AG24" s="130">
        <v>2</v>
      </c>
      <c r="AH24" s="132">
        <v>12500</v>
      </c>
      <c r="AI24" s="135">
        <v>1</v>
      </c>
      <c r="AJ24" s="130"/>
      <c r="AK24" s="136"/>
      <c r="AL24" s="130"/>
      <c r="AM24" s="137"/>
      <c r="AN24" s="76">
        <v>69</v>
      </c>
      <c r="AO24" s="130"/>
      <c r="AP24" s="130"/>
      <c r="AQ24" s="130"/>
      <c r="AR24" s="130">
        <v>60</v>
      </c>
      <c r="AS24" s="130">
        <v>7</v>
      </c>
      <c r="AT24" s="130">
        <v>1</v>
      </c>
      <c r="AU24" s="130"/>
      <c r="AV24" s="130"/>
      <c r="AW24" s="132">
        <v>1</v>
      </c>
      <c r="AX24" s="129">
        <v>7</v>
      </c>
      <c r="AY24" s="130">
        <v>8</v>
      </c>
      <c r="AZ24" s="132">
        <v>69</v>
      </c>
      <c r="BB24" s="259"/>
      <c r="BC24" s="259"/>
      <c r="BD24" s="259"/>
      <c r="BE24" s="259"/>
    </row>
    <row r="25" spans="1:57" s="256" customFormat="1" ht="19.5" customHeight="1">
      <c r="A25" s="72" t="s">
        <v>56</v>
      </c>
      <c r="B25" s="161">
        <v>188</v>
      </c>
      <c r="C25" s="162">
        <v>34</v>
      </c>
      <c r="D25" s="162">
        <v>2</v>
      </c>
      <c r="E25" s="162">
        <v>32</v>
      </c>
      <c r="F25" s="162"/>
      <c r="G25" s="162">
        <v>147</v>
      </c>
      <c r="H25" s="162"/>
      <c r="I25" s="162"/>
      <c r="J25" s="162">
        <v>5</v>
      </c>
      <c r="K25" s="162">
        <v>1</v>
      </c>
      <c r="L25" s="163">
        <v>1009</v>
      </c>
      <c r="M25" s="75">
        <v>1094</v>
      </c>
      <c r="N25" s="162">
        <v>133</v>
      </c>
      <c r="O25" s="162">
        <v>876</v>
      </c>
      <c r="P25" s="164">
        <v>336</v>
      </c>
      <c r="Q25" s="161">
        <v>34</v>
      </c>
      <c r="R25" s="162">
        <v>2</v>
      </c>
      <c r="S25" s="162">
        <v>32</v>
      </c>
      <c r="T25" s="162"/>
      <c r="U25" s="162"/>
      <c r="V25" s="162">
        <v>0</v>
      </c>
      <c r="W25" s="162">
        <v>10</v>
      </c>
      <c r="X25" s="164">
        <v>50</v>
      </c>
      <c r="Y25" s="165"/>
      <c r="Z25" s="161">
        <v>6245</v>
      </c>
      <c r="AA25" s="73">
        <f t="shared" si="3"/>
        <v>6.189296333002973</v>
      </c>
      <c r="AB25" s="162">
        <v>77</v>
      </c>
      <c r="AC25" s="74">
        <f t="shared" si="1"/>
        <v>7.7</v>
      </c>
      <c r="AD25" s="162"/>
      <c r="AE25" s="162">
        <v>52</v>
      </c>
      <c r="AF25" s="166">
        <f t="shared" si="2"/>
        <v>5.153617443012884</v>
      </c>
      <c r="AG25" s="162"/>
      <c r="AH25" s="164">
        <v>11500</v>
      </c>
      <c r="AI25" s="167"/>
      <c r="AJ25" s="162"/>
      <c r="AK25" s="168"/>
      <c r="AL25" s="162"/>
      <c r="AM25" s="169">
        <v>4</v>
      </c>
      <c r="AN25" s="76">
        <v>20</v>
      </c>
      <c r="AO25" s="162">
        <v>1</v>
      </c>
      <c r="AP25" s="162"/>
      <c r="AQ25" s="162"/>
      <c r="AR25" s="162">
        <v>19</v>
      </c>
      <c r="AS25" s="162"/>
      <c r="AT25" s="162"/>
      <c r="AU25" s="162">
        <v>3</v>
      </c>
      <c r="AV25" s="162">
        <v>3</v>
      </c>
      <c r="AW25" s="164"/>
      <c r="AX25" s="161">
        <v>8</v>
      </c>
      <c r="AY25" s="162">
        <v>5</v>
      </c>
      <c r="AZ25" s="164">
        <v>5</v>
      </c>
      <c r="BB25" s="257"/>
      <c r="BC25" s="257"/>
      <c r="BD25" s="257"/>
      <c r="BE25" s="257"/>
    </row>
    <row r="26" spans="1:57" s="258" customFormat="1" ht="19.5" customHeight="1">
      <c r="A26" s="72" t="s">
        <v>57</v>
      </c>
      <c r="B26" s="129">
        <v>148</v>
      </c>
      <c r="C26" s="130">
        <v>29</v>
      </c>
      <c r="D26" s="130">
        <v>5</v>
      </c>
      <c r="E26" s="130">
        <v>25</v>
      </c>
      <c r="F26" s="130"/>
      <c r="G26" s="130">
        <v>69</v>
      </c>
      <c r="H26" s="130"/>
      <c r="I26" s="130">
        <v>2</v>
      </c>
      <c r="J26" s="130">
        <v>14</v>
      </c>
      <c r="K26" s="130">
        <v>12</v>
      </c>
      <c r="L26" s="131">
        <v>527</v>
      </c>
      <c r="M26" s="75">
        <v>636</v>
      </c>
      <c r="N26" s="130">
        <v>63</v>
      </c>
      <c r="O26" s="130">
        <v>497</v>
      </c>
      <c r="P26" s="132">
        <v>76</v>
      </c>
      <c r="Q26" s="129"/>
      <c r="R26" s="130"/>
      <c r="S26" s="130"/>
      <c r="T26" s="130"/>
      <c r="U26" s="130"/>
      <c r="V26" s="130">
        <v>0</v>
      </c>
      <c r="W26" s="130">
        <v>5</v>
      </c>
      <c r="X26" s="132">
        <v>16</v>
      </c>
      <c r="Y26" s="133"/>
      <c r="Z26" s="129">
        <v>1208</v>
      </c>
      <c r="AA26" s="73">
        <f t="shared" si="3"/>
        <v>2.292220113851992</v>
      </c>
      <c r="AB26" s="130">
        <v>40</v>
      </c>
      <c r="AC26" s="74">
        <f t="shared" si="1"/>
        <v>8</v>
      </c>
      <c r="AD26" s="130"/>
      <c r="AE26" s="130">
        <v>73</v>
      </c>
      <c r="AF26" s="134">
        <f t="shared" si="2"/>
        <v>13.851992409867172</v>
      </c>
      <c r="AG26" s="130"/>
      <c r="AH26" s="132">
        <v>12800</v>
      </c>
      <c r="AI26" s="135">
        <v>2</v>
      </c>
      <c r="AJ26" s="130"/>
      <c r="AK26" s="136"/>
      <c r="AL26" s="130"/>
      <c r="AM26" s="137">
        <v>1</v>
      </c>
      <c r="AN26" s="76">
        <v>8</v>
      </c>
      <c r="AO26" s="130"/>
      <c r="AP26" s="130"/>
      <c r="AQ26" s="130"/>
      <c r="AR26" s="130">
        <v>8</v>
      </c>
      <c r="AS26" s="130"/>
      <c r="AT26" s="130">
        <v>1</v>
      </c>
      <c r="AU26" s="130"/>
      <c r="AV26" s="130"/>
      <c r="AW26" s="132"/>
      <c r="AX26" s="129">
        <v>8</v>
      </c>
      <c r="AY26" s="130"/>
      <c r="AZ26" s="132">
        <v>4</v>
      </c>
      <c r="BB26" s="259"/>
      <c r="BC26" s="259"/>
      <c r="BD26" s="259"/>
      <c r="BE26" s="259"/>
    </row>
    <row r="27" spans="1:57" s="258" customFormat="1" ht="19.5" customHeight="1">
      <c r="A27" s="72" t="s">
        <v>58</v>
      </c>
      <c r="B27" s="129">
        <v>184</v>
      </c>
      <c r="C27" s="130">
        <v>35</v>
      </c>
      <c r="D27" s="130"/>
      <c r="E27" s="130">
        <v>35</v>
      </c>
      <c r="F27" s="130"/>
      <c r="G27" s="130">
        <v>91</v>
      </c>
      <c r="H27" s="130"/>
      <c r="I27" s="130"/>
      <c r="J27" s="130">
        <v>16</v>
      </c>
      <c r="K27" s="130">
        <v>30</v>
      </c>
      <c r="L27" s="131">
        <v>998</v>
      </c>
      <c r="M27" s="75">
        <v>1110</v>
      </c>
      <c r="N27" s="130">
        <v>49</v>
      </c>
      <c r="O27" s="130">
        <v>841</v>
      </c>
      <c r="P27" s="132">
        <v>220</v>
      </c>
      <c r="Q27" s="129"/>
      <c r="R27" s="130"/>
      <c r="S27" s="130"/>
      <c r="T27" s="130"/>
      <c r="U27" s="130"/>
      <c r="V27" s="130"/>
      <c r="W27" s="130">
        <v>6</v>
      </c>
      <c r="X27" s="132">
        <v>30</v>
      </c>
      <c r="Y27" s="133"/>
      <c r="Z27" s="129">
        <v>957</v>
      </c>
      <c r="AA27" s="73">
        <v>0.9</v>
      </c>
      <c r="AB27" s="130">
        <v>35</v>
      </c>
      <c r="AC27" s="74">
        <f t="shared" si="1"/>
        <v>5.833333333333333</v>
      </c>
      <c r="AD27" s="130">
        <v>5</v>
      </c>
      <c r="AE27" s="130">
        <v>63</v>
      </c>
      <c r="AF27" s="134">
        <f t="shared" si="2"/>
        <v>6.312625250501001</v>
      </c>
      <c r="AG27" s="130">
        <v>5</v>
      </c>
      <c r="AH27" s="132">
        <v>10600</v>
      </c>
      <c r="AI27" s="135">
        <v>2</v>
      </c>
      <c r="AJ27" s="130"/>
      <c r="AK27" s="136">
        <v>1</v>
      </c>
      <c r="AL27" s="130"/>
      <c r="AM27" s="137"/>
      <c r="AN27" s="76">
        <v>22</v>
      </c>
      <c r="AO27" s="130"/>
      <c r="AP27" s="130">
        <v>2</v>
      </c>
      <c r="AQ27" s="130"/>
      <c r="AR27" s="130">
        <v>19</v>
      </c>
      <c r="AS27" s="130">
        <v>1</v>
      </c>
      <c r="AT27" s="130"/>
      <c r="AU27" s="130"/>
      <c r="AV27" s="130">
        <v>1</v>
      </c>
      <c r="AW27" s="132"/>
      <c r="AX27" s="129">
        <v>9</v>
      </c>
      <c r="AY27" s="130"/>
      <c r="AZ27" s="132">
        <v>24</v>
      </c>
      <c r="BB27" s="259"/>
      <c r="BC27" s="259"/>
      <c r="BD27" s="259"/>
      <c r="BE27" s="259"/>
    </row>
    <row r="28" spans="1:57" s="256" customFormat="1" ht="18.75" customHeight="1">
      <c r="A28" s="72" t="s">
        <v>59</v>
      </c>
      <c r="B28" s="161">
        <v>65</v>
      </c>
      <c r="C28" s="162">
        <v>16</v>
      </c>
      <c r="D28" s="162">
        <v>5</v>
      </c>
      <c r="E28" s="162">
        <v>8</v>
      </c>
      <c r="F28" s="162"/>
      <c r="G28" s="162">
        <v>29</v>
      </c>
      <c r="H28" s="162"/>
      <c r="I28" s="162"/>
      <c r="J28" s="162">
        <v>2</v>
      </c>
      <c r="K28" s="162">
        <v>3</v>
      </c>
      <c r="L28" s="163">
        <v>236</v>
      </c>
      <c r="M28" s="75">
        <v>268</v>
      </c>
      <c r="N28" s="162">
        <v>43</v>
      </c>
      <c r="O28" s="162">
        <v>225</v>
      </c>
      <c r="P28" s="164"/>
      <c r="Q28" s="161">
        <v>1</v>
      </c>
      <c r="R28" s="162"/>
      <c r="S28" s="162">
        <v>3</v>
      </c>
      <c r="T28" s="162">
        <v>13</v>
      </c>
      <c r="U28" s="162"/>
      <c r="V28" s="162">
        <v>0</v>
      </c>
      <c r="W28" s="162">
        <v>6</v>
      </c>
      <c r="X28" s="164">
        <v>16</v>
      </c>
      <c r="Y28" s="165"/>
      <c r="Z28" s="161">
        <v>541</v>
      </c>
      <c r="AA28" s="73">
        <f t="shared" si="3"/>
        <v>2.292372881355932</v>
      </c>
      <c r="AB28" s="162">
        <v>30</v>
      </c>
      <c r="AC28" s="74">
        <f t="shared" si="1"/>
        <v>5</v>
      </c>
      <c r="AD28" s="162"/>
      <c r="AE28" s="162">
        <v>66</v>
      </c>
      <c r="AF28" s="166">
        <f t="shared" si="2"/>
        <v>27.966101694915253</v>
      </c>
      <c r="AG28" s="162"/>
      <c r="AH28" s="164">
        <v>6600</v>
      </c>
      <c r="AI28" s="167"/>
      <c r="AJ28" s="162"/>
      <c r="AK28" s="168"/>
      <c r="AL28" s="162"/>
      <c r="AM28" s="169">
        <v>2</v>
      </c>
      <c r="AN28" s="76">
        <v>18</v>
      </c>
      <c r="AO28" s="162">
        <v>3</v>
      </c>
      <c r="AP28" s="162"/>
      <c r="AQ28" s="162"/>
      <c r="AR28" s="162">
        <v>14</v>
      </c>
      <c r="AS28" s="162"/>
      <c r="AT28" s="162">
        <v>3</v>
      </c>
      <c r="AU28" s="162">
        <v>447</v>
      </c>
      <c r="AV28" s="162">
        <v>8</v>
      </c>
      <c r="AW28" s="164"/>
      <c r="AX28" s="161">
        <v>1</v>
      </c>
      <c r="AY28" s="162"/>
      <c r="AZ28" s="164">
        <v>1</v>
      </c>
      <c r="BB28" s="257"/>
      <c r="BC28" s="257"/>
      <c r="BD28" s="257"/>
      <c r="BE28" s="257"/>
    </row>
    <row r="29" spans="1:57" s="258" customFormat="1" ht="19.5" customHeight="1">
      <c r="A29" s="72" t="s">
        <v>60</v>
      </c>
      <c r="B29" s="161">
        <v>173</v>
      </c>
      <c r="C29" s="162">
        <v>44</v>
      </c>
      <c r="D29" s="162"/>
      <c r="E29" s="162">
        <v>14</v>
      </c>
      <c r="F29" s="162"/>
      <c r="G29" s="162">
        <v>93</v>
      </c>
      <c r="H29" s="162"/>
      <c r="I29" s="162"/>
      <c r="J29" s="162">
        <v>8</v>
      </c>
      <c r="K29" s="162">
        <v>4</v>
      </c>
      <c r="L29" s="163">
        <v>852</v>
      </c>
      <c r="M29" s="75">
        <v>959</v>
      </c>
      <c r="N29" s="162">
        <v>54</v>
      </c>
      <c r="O29" s="162">
        <v>784</v>
      </c>
      <c r="P29" s="164">
        <v>121</v>
      </c>
      <c r="Q29" s="161"/>
      <c r="R29" s="162"/>
      <c r="S29" s="162"/>
      <c r="T29" s="162"/>
      <c r="U29" s="162"/>
      <c r="V29" s="162">
        <v>0</v>
      </c>
      <c r="W29" s="162">
        <v>11</v>
      </c>
      <c r="X29" s="164">
        <v>80</v>
      </c>
      <c r="Y29" s="165"/>
      <c r="Z29" s="161">
        <v>2498</v>
      </c>
      <c r="AA29" s="73">
        <f t="shared" si="3"/>
        <v>2.931924882629108</v>
      </c>
      <c r="AB29" s="162">
        <v>77</v>
      </c>
      <c r="AC29" s="74">
        <v>78</v>
      </c>
      <c r="AD29" s="162"/>
      <c r="AE29" s="162">
        <v>41</v>
      </c>
      <c r="AF29" s="166">
        <v>36</v>
      </c>
      <c r="AG29" s="162"/>
      <c r="AH29" s="164">
        <v>5500</v>
      </c>
      <c r="AI29" s="167">
        <v>25</v>
      </c>
      <c r="AJ29" s="162"/>
      <c r="AK29" s="168">
        <v>1</v>
      </c>
      <c r="AL29" s="162"/>
      <c r="AM29" s="169"/>
      <c r="AN29" s="76">
        <v>30</v>
      </c>
      <c r="AO29" s="162"/>
      <c r="AP29" s="162"/>
      <c r="AQ29" s="162"/>
      <c r="AR29" s="162">
        <v>25</v>
      </c>
      <c r="AS29" s="162">
        <v>5</v>
      </c>
      <c r="AT29" s="162">
        <v>2</v>
      </c>
      <c r="AU29" s="162"/>
      <c r="AV29" s="162"/>
      <c r="AW29" s="164"/>
      <c r="AX29" s="161">
        <v>3</v>
      </c>
      <c r="AY29" s="162"/>
      <c r="AZ29" s="164">
        <v>5</v>
      </c>
      <c r="BB29" s="259"/>
      <c r="BC29" s="259"/>
      <c r="BD29" s="259"/>
      <c r="BE29" s="259"/>
    </row>
    <row r="30" spans="1:57" s="258" customFormat="1" ht="19.5" customHeight="1">
      <c r="A30" s="72" t="s">
        <v>61</v>
      </c>
      <c r="B30" s="129">
        <v>276</v>
      </c>
      <c r="C30" s="130">
        <v>44</v>
      </c>
      <c r="D30" s="130">
        <v>1</v>
      </c>
      <c r="E30" s="130">
        <v>2</v>
      </c>
      <c r="F30" s="130"/>
      <c r="G30" s="130">
        <v>155</v>
      </c>
      <c r="H30" s="130"/>
      <c r="I30" s="130">
        <v>2</v>
      </c>
      <c r="J30" s="130">
        <v>40</v>
      </c>
      <c r="K30" s="130">
        <v>51</v>
      </c>
      <c r="L30" s="131">
        <v>1031</v>
      </c>
      <c r="M30" s="75">
        <v>1214</v>
      </c>
      <c r="N30" s="130">
        <v>87</v>
      </c>
      <c r="O30" s="130">
        <v>1018</v>
      </c>
      <c r="P30" s="132">
        <v>110</v>
      </c>
      <c r="Q30" s="129"/>
      <c r="R30" s="130"/>
      <c r="S30" s="130"/>
      <c r="T30" s="130"/>
      <c r="U30" s="130"/>
      <c r="V30" s="130">
        <v>0</v>
      </c>
      <c r="W30" s="130">
        <v>4</v>
      </c>
      <c r="X30" s="132">
        <v>26</v>
      </c>
      <c r="Y30" s="133"/>
      <c r="Z30" s="129">
        <v>1167</v>
      </c>
      <c r="AA30" s="73">
        <f t="shared" si="3"/>
        <v>1.1319107662463628</v>
      </c>
      <c r="AB30" s="130">
        <v>28</v>
      </c>
      <c r="AC30" s="74">
        <f t="shared" si="1"/>
        <v>7</v>
      </c>
      <c r="AD30" s="130"/>
      <c r="AE30" s="130">
        <v>63</v>
      </c>
      <c r="AF30" s="134">
        <f t="shared" si="2"/>
        <v>6.110572259941804</v>
      </c>
      <c r="AG30" s="130"/>
      <c r="AH30" s="132">
        <v>12400</v>
      </c>
      <c r="AI30" s="135">
        <v>1</v>
      </c>
      <c r="AJ30" s="130"/>
      <c r="AK30" s="136"/>
      <c r="AL30" s="130"/>
      <c r="AM30" s="137">
        <v>1</v>
      </c>
      <c r="AN30" s="76">
        <v>28</v>
      </c>
      <c r="AO30" s="130">
        <v>3</v>
      </c>
      <c r="AP30" s="130"/>
      <c r="AQ30" s="130"/>
      <c r="AR30" s="130">
        <v>19</v>
      </c>
      <c r="AS30" s="130">
        <v>3</v>
      </c>
      <c r="AT30" s="130">
        <v>1</v>
      </c>
      <c r="AU30" s="130"/>
      <c r="AV30" s="130"/>
      <c r="AW30" s="132"/>
      <c r="AX30" s="129">
        <v>3</v>
      </c>
      <c r="AY30" s="130"/>
      <c r="AZ30" s="132">
        <v>17</v>
      </c>
      <c r="BB30" s="259"/>
      <c r="BC30" s="259"/>
      <c r="BD30" s="259"/>
      <c r="BE30" s="259"/>
    </row>
    <row r="31" spans="1:57" s="258" customFormat="1" ht="19.5" customHeight="1">
      <c r="A31" s="72" t="s">
        <v>62</v>
      </c>
      <c r="B31" s="129">
        <v>218</v>
      </c>
      <c r="C31" s="130">
        <v>17</v>
      </c>
      <c r="D31" s="130"/>
      <c r="E31" s="130">
        <v>17</v>
      </c>
      <c r="F31" s="130"/>
      <c r="G31" s="130">
        <v>195</v>
      </c>
      <c r="H31" s="130"/>
      <c r="I31" s="130"/>
      <c r="J31" s="130">
        <v>5</v>
      </c>
      <c r="K31" s="130">
        <v>2</v>
      </c>
      <c r="L31" s="131">
        <v>1103</v>
      </c>
      <c r="M31" s="75">
        <v>1266</v>
      </c>
      <c r="N31" s="130">
        <v>66</v>
      </c>
      <c r="O31" s="130">
        <v>1038</v>
      </c>
      <c r="P31" s="132">
        <v>162</v>
      </c>
      <c r="Q31" s="129"/>
      <c r="R31" s="130"/>
      <c r="S31" s="130"/>
      <c r="T31" s="130"/>
      <c r="U31" s="130"/>
      <c r="V31" s="130">
        <v>0</v>
      </c>
      <c r="W31" s="130">
        <v>8</v>
      </c>
      <c r="X31" s="132">
        <v>34</v>
      </c>
      <c r="Y31" s="133"/>
      <c r="Z31" s="129">
        <v>270</v>
      </c>
      <c r="AA31" s="73">
        <f t="shared" si="3"/>
        <v>0.24478694469628287</v>
      </c>
      <c r="AB31" s="130">
        <v>22</v>
      </c>
      <c r="AC31" s="74">
        <f t="shared" si="1"/>
        <v>2.75</v>
      </c>
      <c r="AD31" s="130"/>
      <c r="AE31" s="130">
        <v>56</v>
      </c>
      <c r="AF31" s="134">
        <f t="shared" si="2"/>
        <v>5.077062556663645</v>
      </c>
      <c r="AG31" s="130"/>
      <c r="AH31" s="132">
        <v>14200</v>
      </c>
      <c r="AI31" s="135">
        <v>25</v>
      </c>
      <c r="AJ31" s="130"/>
      <c r="AK31" s="136"/>
      <c r="AL31" s="130"/>
      <c r="AM31" s="137">
        <v>1</v>
      </c>
      <c r="AN31" s="76">
        <v>25</v>
      </c>
      <c r="AO31" s="130"/>
      <c r="AP31" s="130"/>
      <c r="AQ31" s="130"/>
      <c r="AR31" s="130">
        <v>21</v>
      </c>
      <c r="AS31" s="130"/>
      <c r="AT31" s="130"/>
      <c r="AU31" s="130"/>
      <c r="AV31" s="130"/>
      <c r="AW31" s="132">
        <v>1</v>
      </c>
      <c r="AX31" s="129"/>
      <c r="AY31" s="130"/>
      <c r="AZ31" s="132">
        <v>33</v>
      </c>
      <c r="BB31" s="259"/>
      <c r="BC31" s="259"/>
      <c r="BD31" s="259"/>
      <c r="BE31" s="259"/>
    </row>
    <row r="32" spans="1:57" s="258" customFormat="1" ht="19.5" customHeight="1">
      <c r="A32" s="72" t="s">
        <v>63</v>
      </c>
      <c r="B32" s="129">
        <v>191</v>
      </c>
      <c r="C32" s="130">
        <v>27</v>
      </c>
      <c r="D32" s="130"/>
      <c r="E32" s="130">
        <v>27</v>
      </c>
      <c r="F32" s="130"/>
      <c r="G32" s="130">
        <v>146</v>
      </c>
      <c r="H32" s="130"/>
      <c r="I32" s="130">
        <v>1</v>
      </c>
      <c r="J32" s="130">
        <v>6</v>
      </c>
      <c r="K32" s="130">
        <v>4</v>
      </c>
      <c r="L32" s="131">
        <v>666</v>
      </c>
      <c r="M32" s="75">
        <v>732</v>
      </c>
      <c r="N32" s="130">
        <v>24</v>
      </c>
      <c r="O32" s="130">
        <v>652</v>
      </c>
      <c r="P32" s="132">
        <v>56</v>
      </c>
      <c r="Q32" s="129"/>
      <c r="R32" s="130"/>
      <c r="S32" s="130"/>
      <c r="T32" s="130"/>
      <c r="U32" s="130"/>
      <c r="V32" s="130">
        <v>0</v>
      </c>
      <c r="W32" s="130">
        <v>6</v>
      </c>
      <c r="X32" s="132">
        <v>89</v>
      </c>
      <c r="Y32" s="133"/>
      <c r="Z32" s="129">
        <v>1874</v>
      </c>
      <c r="AA32" s="73">
        <f t="shared" si="3"/>
        <v>2.813813813813814</v>
      </c>
      <c r="AB32" s="130">
        <v>58</v>
      </c>
      <c r="AC32" s="74">
        <f t="shared" si="1"/>
        <v>9.666666666666666</v>
      </c>
      <c r="AD32" s="130">
        <v>6</v>
      </c>
      <c r="AE32" s="130">
        <v>91</v>
      </c>
      <c r="AF32" s="134">
        <f t="shared" si="2"/>
        <v>13.663663663663664</v>
      </c>
      <c r="AG32" s="130"/>
      <c r="AH32" s="132">
        <v>5500</v>
      </c>
      <c r="AI32" s="135">
        <v>13</v>
      </c>
      <c r="AJ32" s="130">
        <v>1</v>
      </c>
      <c r="AK32" s="136"/>
      <c r="AL32" s="130"/>
      <c r="AM32" s="137">
        <v>1</v>
      </c>
      <c r="AN32" s="76"/>
      <c r="AO32" s="130"/>
      <c r="AP32" s="130"/>
      <c r="AQ32" s="130"/>
      <c r="AR32" s="130"/>
      <c r="AS32" s="130"/>
      <c r="AT32" s="130"/>
      <c r="AU32" s="130"/>
      <c r="AV32" s="130"/>
      <c r="AW32" s="132"/>
      <c r="AX32" s="129">
        <v>6</v>
      </c>
      <c r="AY32" s="130">
        <v>4</v>
      </c>
      <c r="AZ32" s="132">
        <v>25</v>
      </c>
      <c r="BB32" s="259"/>
      <c r="BC32" s="259"/>
      <c r="BD32" s="259"/>
      <c r="BE32" s="259"/>
    </row>
    <row r="33" spans="1:57" s="258" customFormat="1" ht="19.5" customHeight="1">
      <c r="A33" s="72" t="s">
        <v>64</v>
      </c>
      <c r="B33" s="129">
        <v>229</v>
      </c>
      <c r="C33" s="130">
        <v>82</v>
      </c>
      <c r="D33" s="130">
        <v>15</v>
      </c>
      <c r="E33" s="130">
        <v>63</v>
      </c>
      <c r="F33" s="130"/>
      <c r="G33" s="130">
        <v>140</v>
      </c>
      <c r="H33" s="130"/>
      <c r="I33" s="130">
        <v>1</v>
      </c>
      <c r="J33" s="130">
        <v>2</v>
      </c>
      <c r="K33" s="130">
        <v>29</v>
      </c>
      <c r="L33" s="131">
        <v>1927</v>
      </c>
      <c r="M33" s="75">
        <v>2253</v>
      </c>
      <c r="N33" s="130">
        <v>162</v>
      </c>
      <c r="O33" s="130">
        <v>1665</v>
      </c>
      <c r="P33" s="132">
        <v>423</v>
      </c>
      <c r="Q33" s="129"/>
      <c r="R33" s="130"/>
      <c r="S33" s="130"/>
      <c r="T33" s="130"/>
      <c r="U33" s="130"/>
      <c r="V33" s="130">
        <v>0</v>
      </c>
      <c r="W33" s="130">
        <v>15</v>
      </c>
      <c r="X33" s="132">
        <v>93</v>
      </c>
      <c r="Y33" s="133"/>
      <c r="Z33" s="129">
        <v>1789</v>
      </c>
      <c r="AA33" s="73">
        <f t="shared" si="3"/>
        <v>0.928386092371562</v>
      </c>
      <c r="AB33" s="130">
        <v>15</v>
      </c>
      <c r="AC33" s="74">
        <f t="shared" si="1"/>
        <v>1</v>
      </c>
      <c r="AD33" s="130"/>
      <c r="AE33" s="130">
        <v>59</v>
      </c>
      <c r="AF33" s="134">
        <f t="shared" si="2"/>
        <v>3.061754021795537</v>
      </c>
      <c r="AG33" s="130"/>
      <c r="AH33" s="132">
        <v>7550</v>
      </c>
      <c r="AI33" s="135"/>
      <c r="AJ33" s="130">
        <v>3</v>
      </c>
      <c r="AK33" s="136"/>
      <c r="AL33" s="130"/>
      <c r="AM33" s="137">
        <v>2</v>
      </c>
      <c r="AN33" s="76">
        <v>23</v>
      </c>
      <c r="AO33" s="130"/>
      <c r="AP33" s="130">
        <v>2</v>
      </c>
      <c r="AQ33" s="130"/>
      <c r="AR33" s="130">
        <v>21</v>
      </c>
      <c r="AS33" s="130"/>
      <c r="AT33" s="130">
        <v>10</v>
      </c>
      <c r="AU33" s="130">
        <v>8</v>
      </c>
      <c r="AV33" s="130">
        <v>2</v>
      </c>
      <c r="AW33" s="132"/>
      <c r="AX33" s="129">
        <v>7</v>
      </c>
      <c r="AY33" s="130"/>
      <c r="AZ33" s="132">
        <v>25</v>
      </c>
      <c r="BB33" s="259"/>
      <c r="BC33" s="259"/>
      <c r="BD33" s="259"/>
      <c r="BE33" s="259"/>
    </row>
    <row r="34" spans="1:57" s="256" customFormat="1" ht="19.5" customHeight="1">
      <c r="A34" s="72" t="s">
        <v>79</v>
      </c>
      <c r="B34" s="129">
        <v>210</v>
      </c>
      <c r="C34" s="130">
        <v>28</v>
      </c>
      <c r="D34" s="130"/>
      <c r="E34" s="130">
        <v>20</v>
      </c>
      <c r="F34" s="130"/>
      <c r="G34" s="130">
        <v>182</v>
      </c>
      <c r="H34" s="130"/>
      <c r="I34" s="130"/>
      <c r="J34" s="130"/>
      <c r="K34" s="130">
        <v>15</v>
      </c>
      <c r="L34" s="131">
        <v>1995</v>
      </c>
      <c r="M34" s="75">
        <v>2259</v>
      </c>
      <c r="N34" s="130">
        <v>200</v>
      </c>
      <c r="O34" s="130">
        <v>1518</v>
      </c>
      <c r="P34" s="132">
        <v>541</v>
      </c>
      <c r="Q34" s="129"/>
      <c r="R34" s="130"/>
      <c r="S34" s="130"/>
      <c r="T34" s="130"/>
      <c r="U34" s="130"/>
      <c r="V34" s="130">
        <v>0</v>
      </c>
      <c r="W34" s="130">
        <v>11</v>
      </c>
      <c r="X34" s="132">
        <v>35</v>
      </c>
      <c r="Y34" s="133"/>
      <c r="Z34" s="129">
        <v>2426</v>
      </c>
      <c r="AA34" s="73">
        <f t="shared" si="3"/>
        <v>1.2160401002506265</v>
      </c>
      <c r="AB34" s="130">
        <v>11</v>
      </c>
      <c r="AC34" s="74">
        <f t="shared" si="1"/>
        <v>1</v>
      </c>
      <c r="AD34" s="130"/>
      <c r="AE34" s="130">
        <v>47</v>
      </c>
      <c r="AF34" s="134">
        <f t="shared" si="2"/>
        <v>2.355889724310777</v>
      </c>
      <c r="AG34" s="130"/>
      <c r="AH34" s="132">
        <v>14000</v>
      </c>
      <c r="AI34" s="135">
        <v>3</v>
      </c>
      <c r="AJ34" s="130">
        <v>2</v>
      </c>
      <c r="AK34" s="136">
        <v>4</v>
      </c>
      <c r="AL34" s="130"/>
      <c r="AM34" s="137">
        <v>1</v>
      </c>
      <c r="AN34" s="76">
        <v>50</v>
      </c>
      <c r="AO34" s="130">
        <v>1</v>
      </c>
      <c r="AP34" s="130"/>
      <c r="AQ34" s="130"/>
      <c r="AR34" s="130">
        <v>42</v>
      </c>
      <c r="AS34" s="130">
        <v>1</v>
      </c>
      <c r="AT34" s="130">
        <v>6</v>
      </c>
      <c r="AU34" s="130">
        <v>9</v>
      </c>
      <c r="AV34" s="130">
        <v>1</v>
      </c>
      <c r="AW34" s="132"/>
      <c r="AX34" s="129">
        <v>12</v>
      </c>
      <c r="AY34" s="130"/>
      <c r="AZ34" s="132">
        <v>12</v>
      </c>
      <c r="BB34" s="257"/>
      <c r="BC34" s="257"/>
      <c r="BD34" s="257"/>
      <c r="BE34" s="257"/>
    </row>
    <row r="35" spans="1:57" s="258" customFormat="1" ht="19.5" customHeight="1">
      <c r="A35" s="72" t="s">
        <v>65</v>
      </c>
      <c r="B35" s="161">
        <v>162</v>
      </c>
      <c r="C35" s="162">
        <v>34</v>
      </c>
      <c r="D35" s="162">
        <v>2</v>
      </c>
      <c r="E35" s="162">
        <v>20</v>
      </c>
      <c r="F35" s="162"/>
      <c r="G35" s="162">
        <v>88</v>
      </c>
      <c r="H35" s="162"/>
      <c r="I35" s="162">
        <v>1</v>
      </c>
      <c r="J35" s="162">
        <v>13</v>
      </c>
      <c r="K35" s="162">
        <v>14</v>
      </c>
      <c r="L35" s="184">
        <v>689</v>
      </c>
      <c r="M35" s="75">
        <v>746</v>
      </c>
      <c r="N35" s="185">
        <v>52</v>
      </c>
      <c r="O35" s="185">
        <v>692</v>
      </c>
      <c r="P35" s="186">
        <v>68</v>
      </c>
      <c r="Q35" s="161"/>
      <c r="R35" s="162"/>
      <c r="S35" s="162"/>
      <c r="T35" s="162"/>
      <c r="U35" s="162"/>
      <c r="V35" s="162">
        <v>0</v>
      </c>
      <c r="W35" s="162">
        <v>10</v>
      </c>
      <c r="X35" s="164">
        <v>49</v>
      </c>
      <c r="Y35" s="165"/>
      <c r="Z35" s="161">
        <v>1339</v>
      </c>
      <c r="AA35" s="73">
        <f t="shared" si="3"/>
        <v>1.9433962264150944</v>
      </c>
      <c r="AB35" s="162">
        <v>20</v>
      </c>
      <c r="AC35" s="74">
        <f t="shared" si="1"/>
        <v>2</v>
      </c>
      <c r="AD35" s="162"/>
      <c r="AE35" s="162">
        <v>55</v>
      </c>
      <c r="AF35" s="166">
        <f t="shared" si="2"/>
        <v>7.982583454281568</v>
      </c>
      <c r="AG35" s="162"/>
      <c r="AH35" s="164">
        <v>6150</v>
      </c>
      <c r="AI35" s="167">
        <v>20</v>
      </c>
      <c r="AJ35" s="162"/>
      <c r="AK35" s="168"/>
      <c r="AL35" s="162"/>
      <c r="AM35" s="169">
        <v>5</v>
      </c>
      <c r="AN35" s="76">
        <v>41</v>
      </c>
      <c r="AO35" s="162">
        <v>3</v>
      </c>
      <c r="AP35" s="162"/>
      <c r="AQ35" s="162"/>
      <c r="AR35" s="162">
        <v>35</v>
      </c>
      <c r="AS35" s="162">
        <v>2</v>
      </c>
      <c r="AT35" s="162">
        <v>1</v>
      </c>
      <c r="AU35" s="162">
        <v>10</v>
      </c>
      <c r="AV35" s="162">
        <v>3</v>
      </c>
      <c r="AW35" s="164"/>
      <c r="AX35" s="161">
        <v>5</v>
      </c>
      <c r="AY35" s="162">
        <v>1</v>
      </c>
      <c r="AZ35" s="164">
        <v>17</v>
      </c>
      <c r="BB35" s="259"/>
      <c r="BC35" s="259"/>
      <c r="BD35" s="259"/>
      <c r="BE35" s="259"/>
    </row>
    <row r="36" spans="1:57" s="258" customFormat="1" ht="19.5" customHeight="1">
      <c r="A36" s="72" t="s">
        <v>66</v>
      </c>
      <c r="B36" s="129">
        <v>181</v>
      </c>
      <c r="C36" s="130">
        <v>60</v>
      </c>
      <c r="D36" s="130"/>
      <c r="E36" s="130">
        <v>17</v>
      </c>
      <c r="F36" s="130"/>
      <c r="G36" s="130">
        <v>118</v>
      </c>
      <c r="H36" s="130"/>
      <c r="I36" s="130"/>
      <c r="J36" s="130"/>
      <c r="K36" s="130">
        <v>8</v>
      </c>
      <c r="L36" s="131">
        <v>1054</v>
      </c>
      <c r="M36" s="75">
        <v>1345</v>
      </c>
      <c r="N36" s="130">
        <v>49</v>
      </c>
      <c r="O36" s="130">
        <v>1046</v>
      </c>
      <c r="P36" s="132">
        <v>337</v>
      </c>
      <c r="Q36" s="129"/>
      <c r="R36" s="130"/>
      <c r="S36" s="130"/>
      <c r="T36" s="130"/>
      <c r="U36" s="130"/>
      <c r="V36" s="130">
        <v>0</v>
      </c>
      <c r="W36" s="130">
        <v>8</v>
      </c>
      <c r="X36" s="132">
        <v>46</v>
      </c>
      <c r="Y36" s="133"/>
      <c r="Z36" s="129">
        <v>2194</v>
      </c>
      <c r="AA36" s="73">
        <f t="shared" si="3"/>
        <v>2.081593927893738</v>
      </c>
      <c r="AB36" s="130">
        <v>56</v>
      </c>
      <c r="AC36" s="74">
        <f t="shared" si="1"/>
        <v>7</v>
      </c>
      <c r="AD36" s="130"/>
      <c r="AE36" s="130">
        <v>55</v>
      </c>
      <c r="AF36" s="134">
        <f t="shared" si="2"/>
        <v>5.218216318785579</v>
      </c>
      <c r="AG36" s="130"/>
      <c r="AH36" s="132"/>
      <c r="AI36" s="135">
        <v>8</v>
      </c>
      <c r="AJ36" s="130"/>
      <c r="AK36" s="136"/>
      <c r="AL36" s="130"/>
      <c r="AM36" s="137">
        <v>2</v>
      </c>
      <c r="AN36" s="76">
        <v>40</v>
      </c>
      <c r="AO36" s="130"/>
      <c r="AP36" s="130"/>
      <c r="AQ36" s="130"/>
      <c r="AR36" s="130">
        <v>31</v>
      </c>
      <c r="AS36" s="130">
        <v>1</v>
      </c>
      <c r="AT36" s="130">
        <v>6</v>
      </c>
      <c r="AU36" s="130"/>
      <c r="AV36" s="130">
        <v>1</v>
      </c>
      <c r="AW36" s="132"/>
      <c r="AX36" s="129">
        <v>3</v>
      </c>
      <c r="AY36" s="130"/>
      <c r="AZ36" s="132">
        <v>14</v>
      </c>
      <c r="BB36" s="259"/>
      <c r="BC36" s="259"/>
      <c r="BD36" s="259"/>
      <c r="BE36" s="259"/>
    </row>
    <row r="37" spans="1:57" s="258" customFormat="1" ht="19.5" customHeight="1">
      <c r="A37" s="72" t="s">
        <v>67</v>
      </c>
      <c r="B37" s="129">
        <v>181</v>
      </c>
      <c r="C37" s="130">
        <v>48</v>
      </c>
      <c r="D37" s="130">
        <v>2</v>
      </c>
      <c r="E37" s="130">
        <v>22</v>
      </c>
      <c r="F37" s="130"/>
      <c r="G37" s="130">
        <v>117</v>
      </c>
      <c r="H37" s="130"/>
      <c r="I37" s="130">
        <v>1</v>
      </c>
      <c r="J37" s="130"/>
      <c r="K37" s="130">
        <v>7</v>
      </c>
      <c r="L37" s="131">
        <v>737</v>
      </c>
      <c r="M37" s="75">
        <v>829</v>
      </c>
      <c r="N37" s="130">
        <v>45</v>
      </c>
      <c r="O37" s="130">
        <v>655</v>
      </c>
      <c r="P37" s="132">
        <v>129</v>
      </c>
      <c r="Q37" s="129"/>
      <c r="R37" s="130"/>
      <c r="S37" s="130"/>
      <c r="T37" s="130"/>
      <c r="U37" s="130"/>
      <c r="V37" s="130">
        <v>0</v>
      </c>
      <c r="W37" s="130">
        <v>7</v>
      </c>
      <c r="X37" s="132">
        <v>27</v>
      </c>
      <c r="Y37" s="133"/>
      <c r="Z37" s="129">
        <v>1145</v>
      </c>
      <c r="AA37" s="73">
        <f t="shared" si="3"/>
        <v>1.55359565807327</v>
      </c>
      <c r="AB37" s="130">
        <v>49</v>
      </c>
      <c r="AC37" s="74">
        <f t="shared" si="1"/>
        <v>7</v>
      </c>
      <c r="AD37" s="130"/>
      <c r="AE37" s="130">
        <v>96</v>
      </c>
      <c r="AF37" s="134">
        <f>AC40</f>
        <v>3</v>
      </c>
      <c r="AG37" s="130"/>
      <c r="AH37" s="132">
        <v>14850</v>
      </c>
      <c r="AI37" s="135">
        <v>1</v>
      </c>
      <c r="AJ37" s="130"/>
      <c r="AK37" s="136"/>
      <c r="AL37" s="130"/>
      <c r="AM37" s="137">
        <v>2</v>
      </c>
      <c r="AN37" s="76">
        <v>49</v>
      </c>
      <c r="AO37" s="130"/>
      <c r="AP37" s="130"/>
      <c r="AQ37" s="130"/>
      <c r="AR37" s="130">
        <v>47</v>
      </c>
      <c r="AS37" s="130">
        <v>2</v>
      </c>
      <c r="AT37" s="130">
        <v>10</v>
      </c>
      <c r="AU37" s="130">
        <v>11</v>
      </c>
      <c r="AV37" s="130"/>
      <c r="AW37" s="132"/>
      <c r="AX37" s="129">
        <v>14</v>
      </c>
      <c r="AY37" s="130">
        <v>6</v>
      </c>
      <c r="AZ37" s="132"/>
      <c r="BB37" s="259"/>
      <c r="BC37" s="259"/>
      <c r="BD37" s="259"/>
      <c r="BE37" s="259"/>
    </row>
    <row r="38" spans="1:57" s="258" customFormat="1" ht="19.5" customHeight="1">
      <c r="A38" s="72" t="s">
        <v>68</v>
      </c>
      <c r="B38" s="129">
        <v>374</v>
      </c>
      <c r="C38" s="130">
        <v>25</v>
      </c>
      <c r="D38" s="130">
        <v>7</v>
      </c>
      <c r="E38" s="130">
        <v>18</v>
      </c>
      <c r="F38" s="130"/>
      <c r="G38" s="130">
        <v>309</v>
      </c>
      <c r="H38" s="130"/>
      <c r="I38" s="130"/>
      <c r="J38" s="130">
        <v>3</v>
      </c>
      <c r="K38" s="130">
        <v>19</v>
      </c>
      <c r="L38" s="131">
        <v>1358</v>
      </c>
      <c r="M38" s="75">
        <v>1453</v>
      </c>
      <c r="N38" s="130">
        <v>179</v>
      </c>
      <c r="O38" s="130">
        <v>1274</v>
      </c>
      <c r="P38" s="132">
        <v>413</v>
      </c>
      <c r="Q38" s="129"/>
      <c r="R38" s="130"/>
      <c r="S38" s="130"/>
      <c r="T38" s="130"/>
      <c r="U38" s="130"/>
      <c r="V38" s="130">
        <v>0</v>
      </c>
      <c r="W38" s="130">
        <v>5</v>
      </c>
      <c r="X38" s="132">
        <v>97</v>
      </c>
      <c r="Y38" s="133"/>
      <c r="Z38" s="129">
        <v>2856</v>
      </c>
      <c r="AA38" s="73">
        <f t="shared" si="3"/>
        <v>2.1030927835051547</v>
      </c>
      <c r="AB38" s="130">
        <v>40</v>
      </c>
      <c r="AC38" s="74">
        <f t="shared" si="1"/>
        <v>8</v>
      </c>
      <c r="AD38" s="130">
        <v>1</v>
      </c>
      <c r="AE38" s="130">
        <v>118</v>
      </c>
      <c r="AF38" s="134">
        <f t="shared" si="2"/>
        <v>8.689248895434462</v>
      </c>
      <c r="AG38" s="130"/>
      <c r="AH38" s="132">
        <v>18500</v>
      </c>
      <c r="AI38" s="135">
        <v>10</v>
      </c>
      <c r="AJ38" s="130"/>
      <c r="AK38" s="136">
        <v>1</v>
      </c>
      <c r="AL38" s="130"/>
      <c r="AM38" s="137">
        <v>2</v>
      </c>
      <c r="AN38" s="76">
        <v>82</v>
      </c>
      <c r="AO38" s="130">
        <v>8</v>
      </c>
      <c r="AP38" s="130"/>
      <c r="AQ38" s="130"/>
      <c r="AR38" s="130">
        <v>64</v>
      </c>
      <c r="AS38" s="130">
        <v>10</v>
      </c>
      <c r="AT38" s="130">
        <v>5</v>
      </c>
      <c r="AU38" s="130">
        <v>129</v>
      </c>
      <c r="AV38" s="130">
        <v>10</v>
      </c>
      <c r="AW38" s="132">
        <v>8</v>
      </c>
      <c r="AX38" s="129">
        <v>11</v>
      </c>
      <c r="AY38" s="130">
        <v>37</v>
      </c>
      <c r="AZ38" s="132">
        <v>41</v>
      </c>
      <c r="BB38" s="259"/>
      <c r="BC38" s="259"/>
      <c r="BD38" s="259"/>
      <c r="BE38" s="259"/>
    </row>
    <row r="39" spans="1:57" s="258" customFormat="1" ht="19.5" customHeight="1">
      <c r="A39" s="72" t="s">
        <v>69</v>
      </c>
      <c r="B39" s="129">
        <v>119</v>
      </c>
      <c r="C39" s="130">
        <v>11</v>
      </c>
      <c r="D39" s="130">
        <v>3</v>
      </c>
      <c r="E39" s="130">
        <v>9</v>
      </c>
      <c r="F39" s="130"/>
      <c r="G39" s="130">
        <v>91</v>
      </c>
      <c r="H39" s="130"/>
      <c r="I39" s="130"/>
      <c r="J39" s="130">
        <v>3</v>
      </c>
      <c r="K39" s="130">
        <v>5</v>
      </c>
      <c r="L39" s="131">
        <v>482</v>
      </c>
      <c r="M39" s="75">
        <v>629</v>
      </c>
      <c r="N39" s="130">
        <v>41</v>
      </c>
      <c r="O39" s="130">
        <v>503</v>
      </c>
      <c r="P39" s="132">
        <v>85</v>
      </c>
      <c r="Q39" s="129"/>
      <c r="R39" s="130"/>
      <c r="S39" s="130"/>
      <c r="T39" s="130"/>
      <c r="U39" s="130"/>
      <c r="V39" s="130">
        <v>0</v>
      </c>
      <c r="W39" s="130">
        <v>10</v>
      </c>
      <c r="X39" s="132">
        <v>40</v>
      </c>
      <c r="Y39" s="133"/>
      <c r="Z39" s="129">
        <v>844</v>
      </c>
      <c r="AA39" s="73">
        <f t="shared" si="3"/>
        <v>1.7510373443983402</v>
      </c>
      <c r="AB39" s="130">
        <v>10</v>
      </c>
      <c r="AC39" s="74">
        <f t="shared" si="1"/>
        <v>1</v>
      </c>
      <c r="AD39" s="130"/>
      <c r="AE39" s="130">
        <v>45</v>
      </c>
      <c r="AF39" s="134">
        <f t="shared" si="2"/>
        <v>9.336099585062241</v>
      </c>
      <c r="AG39" s="130"/>
      <c r="AH39" s="132">
        <v>5500</v>
      </c>
      <c r="AI39" s="135">
        <v>2</v>
      </c>
      <c r="AJ39" s="130"/>
      <c r="AK39" s="136"/>
      <c r="AL39" s="130"/>
      <c r="AM39" s="137">
        <v>2</v>
      </c>
      <c r="AN39" s="76">
        <v>28</v>
      </c>
      <c r="AO39" s="130">
        <v>3</v>
      </c>
      <c r="AP39" s="130">
        <v>1</v>
      </c>
      <c r="AQ39" s="130"/>
      <c r="AR39" s="130">
        <v>17</v>
      </c>
      <c r="AS39" s="130">
        <v>1</v>
      </c>
      <c r="AT39" s="130">
        <v>2</v>
      </c>
      <c r="AU39" s="130">
        <v>9</v>
      </c>
      <c r="AV39" s="130"/>
      <c r="AW39" s="132"/>
      <c r="AX39" s="129">
        <v>6</v>
      </c>
      <c r="AY39" s="130"/>
      <c r="AZ39" s="132">
        <v>13</v>
      </c>
      <c r="BB39" s="259"/>
      <c r="BC39" s="259"/>
      <c r="BD39" s="259"/>
      <c r="BE39" s="259"/>
    </row>
    <row r="40" spans="1:57" s="258" customFormat="1" ht="19.5" customHeight="1">
      <c r="A40" s="72" t="s">
        <v>34</v>
      </c>
      <c r="B40" s="129">
        <v>118</v>
      </c>
      <c r="C40" s="130">
        <v>18</v>
      </c>
      <c r="D40" s="130">
        <v>2</v>
      </c>
      <c r="E40" s="130">
        <v>15</v>
      </c>
      <c r="F40" s="130"/>
      <c r="G40" s="130">
        <v>78</v>
      </c>
      <c r="H40" s="130"/>
      <c r="I40" s="130">
        <v>2</v>
      </c>
      <c r="J40" s="130">
        <v>12</v>
      </c>
      <c r="K40" s="130">
        <v>6</v>
      </c>
      <c r="L40" s="131">
        <v>675</v>
      </c>
      <c r="M40" s="75">
        <v>789</v>
      </c>
      <c r="N40" s="130">
        <v>48</v>
      </c>
      <c r="O40" s="130">
        <v>741</v>
      </c>
      <c r="P40" s="132">
        <v>69</v>
      </c>
      <c r="Q40" s="129"/>
      <c r="R40" s="130"/>
      <c r="S40" s="130"/>
      <c r="T40" s="130"/>
      <c r="U40" s="130"/>
      <c r="V40" s="130">
        <v>0</v>
      </c>
      <c r="W40" s="130">
        <v>7</v>
      </c>
      <c r="X40" s="132">
        <v>25</v>
      </c>
      <c r="Y40" s="133"/>
      <c r="Z40" s="129">
        <v>1232</v>
      </c>
      <c r="AA40" s="73">
        <f t="shared" si="3"/>
        <v>1.8251851851851852</v>
      </c>
      <c r="AB40" s="130">
        <v>21</v>
      </c>
      <c r="AC40" s="74">
        <f t="shared" si="1"/>
        <v>3</v>
      </c>
      <c r="AD40" s="130"/>
      <c r="AE40" s="130">
        <v>55</v>
      </c>
      <c r="AF40" s="134">
        <f>AE40/L40*100</f>
        <v>8.148148148148149</v>
      </c>
      <c r="AG40" s="130"/>
      <c r="AH40" s="132">
        <v>5400</v>
      </c>
      <c r="AI40" s="135">
        <v>10</v>
      </c>
      <c r="AJ40" s="130"/>
      <c r="AK40" s="136">
        <v>1</v>
      </c>
      <c r="AL40" s="130"/>
      <c r="AM40" s="137">
        <v>1</v>
      </c>
      <c r="AN40" s="76">
        <v>52</v>
      </c>
      <c r="AO40" s="130">
        <v>5</v>
      </c>
      <c r="AP40" s="130">
        <v>1</v>
      </c>
      <c r="AQ40" s="130"/>
      <c r="AR40" s="130">
        <v>40</v>
      </c>
      <c r="AS40" s="130">
        <v>3</v>
      </c>
      <c r="AT40" s="130">
        <v>4</v>
      </c>
      <c r="AU40" s="130">
        <v>91</v>
      </c>
      <c r="AV40" s="130"/>
      <c r="AW40" s="132"/>
      <c r="AX40" s="129">
        <v>4</v>
      </c>
      <c r="AY40" s="130">
        <v>5</v>
      </c>
      <c r="AZ40" s="132">
        <v>171</v>
      </c>
      <c r="BB40" s="259"/>
      <c r="BC40" s="259"/>
      <c r="BD40" s="259"/>
      <c r="BE40" s="259"/>
    </row>
    <row r="41" spans="1:57" s="258" customFormat="1" ht="19.5" customHeight="1">
      <c r="A41" s="72" t="s">
        <v>46</v>
      </c>
      <c r="B41" s="129">
        <v>179</v>
      </c>
      <c r="C41" s="130">
        <v>50</v>
      </c>
      <c r="D41" s="130">
        <v>2</v>
      </c>
      <c r="E41" s="130">
        <v>46</v>
      </c>
      <c r="F41" s="130"/>
      <c r="G41" s="130">
        <v>67</v>
      </c>
      <c r="H41" s="130"/>
      <c r="I41" s="130"/>
      <c r="J41" s="130">
        <v>9</v>
      </c>
      <c r="K41" s="130">
        <v>5</v>
      </c>
      <c r="L41" s="131">
        <v>703</v>
      </c>
      <c r="M41" s="75">
        <v>930</v>
      </c>
      <c r="N41" s="130">
        <v>67</v>
      </c>
      <c r="O41" s="130">
        <v>749</v>
      </c>
      <c r="P41" s="132">
        <v>114</v>
      </c>
      <c r="Q41" s="129"/>
      <c r="R41" s="130"/>
      <c r="S41" s="130"/>
      <c r="T41" s="130"/>
      <c r="U41" s="130"/>
      <c r="V41" s="130">
        <v>0</v>
      </c>
      <c r="W41" s="130">
        <v>7</v>
      </c>
      <c r="X41" s="132">
        <v>27</v>
      </c>
      <c r="Y41" s="133"/>
      <c r="Z41" s="129">
        <v>231</v>
      </c>
      <c r="AA41" s="73">
        <f t="shared" si="3"/>
        <v>0.3285917496443812</v>
      </c>
      <c r="AB41" s="130">
        <v>32</v>
      </c>
      <c r="AC41" s="74">
        <f t="shared" si="1"/>
        <v>4.571428571428571</v>
      </c>
      <c r="AD41" s="130"/>
      <c r="AE41" s="130">
        <v>55</v>
      </c>
      <c r="AF41" s="134">
        <f t="shared" si="2"/>
        <v>7.823613086770982</v>
      </c>
      <c r="AG41" s="130"/>
      <c r="AH41" s="132">
        <v>19600</v>
      </c>
      <c r="AI41" s="135">
        <v>2</v>
      </c>
      <c r="AJ41" s="130"/>
      <c r="AK41" s="136"/>
      <c r="AL41" s="130"/>
      <c r="AM41" s="137">
        <v>1</v>
      </c>
      <c r="AN41" s="76">
        <v>53</v>
      </c>
      <c r="AO41" s="130"/>
      <c r="AP41" s="130"/>
      <c r="AQ41" s="130"/>
      <c r="AR41" s="130">
        <v>45</v>
      </c>
      <c r="AS41" s="130">
        <v>2</v>
      </c>
      <c r="AT41" s="130">
        <v>6</v>
      </c>
      <c r="AU41" s="130">
        <v>704</v>
      </c>
      <c r="AV41" s="130">
        <v>2</v>
      </c>
      <c r="AW41" s="132"/>
      <c r="AX41" s="129">
        <v>4</v>
      </c>
      <c r="AY41" s="130"/>
      <c r="AZ41" s="132">
        <v>21</v>
      </c>
      <c r="BB41" s="259"/>
      <c r="BC41" s="259"/>
      <c r="BD41" s="259"/>
      <c r="BE41" s="259"/>
    </row>
    <row r="42" spans="1:57" s="258" customFormat="1" ht="19.5" customHeight="1">
      <c r="A42" s="72" t="s">
        <v>70</v>
      </c>
      <c r="B42" s="129">
        <v>68</v>
      </c>
      <c r="C42" s="130">
        <v>12</v>
      </c>
      <c r="D42" s="130"/>
      <c r="E42" s="130">
        <v>12</v>
      </c>
      <c r="F42" s="130"/>
      <c r="G42" s="130">
        <v>49</v>
      </c>
      <c r="H42" s="130"/>
      <c r="I42" s="130">
        <v>1</v>
      </c>
      <c r="J42" s="130">
        <v>2</v>
      </c>
      <c r="K42" s="130">
        <v>2</v>
      </c>
      <c r="L42" s="131">
        <v>482</v>
      </c>
      <c r="M42" s="75">
        <v>596</v>
      </c>
      <c r="N42" s="130">
        <v>21</v>
      </c>
      <c r="O42" s="130">
        <v>497</v>
      </c>
      <c r="P42" s="132">
        <v>78</v>
      </c>
      <c r="Q42" s="129"/>
      <c r="R42" s="130"/>
      <c r="S42" s="130"/>
      <c r="T42" s="130"/>
      <c r="U42" s="130"/>
      <c r="V42" s="130">
        <v>0</v>
      </c>
      <c r="W42" s="130">
        <v>6</v>
      </c>
      <c r="X42" s="132">
        <v>52</v>
      </c>
      <c r="Y42" s="133"/>
      <c r="Z42" s="129">
        <v>889</v>
      </c>
      <c r="AA42" s="73">
        <f t="shared" si="3"/>
        <v>1.8443983402489628</v>
      </c>
      <c r="AB42" s="130">
        <v>40</v>
      </c>
      <c r="AC42" s="74">
        <f t="shared" si="1"/>
        <v>6.666666666666667</v>
      </c>
      <c r="AD42" s="130">
        <v>2</v>
      </c>
      <c r="AE42" s="130">
        <v>67</v>
      </c>
      <c r="AF42" s="134">
        <f t="shared" si="2"/>
        <v>13.900414937759336</v>
      </c>
      <c r="AG42" s="130">
        <v>1</v>
      </c>
      <c r="AH42" s="132">
        <v>17400</v>
      </c>
      <c r="AI42" s="135">
        <v>1</v>
      </c>
      <c r="AJ42" s="130">
        <v>1</v>
      </c>
      <c r="AK42" s="136">
        <v>2</v>
      </c>
      <c r="AL42" s="130"/>
      <c r="AM42" s="137">
        <v>3</v>
      </c>
      <c r="AN42" s="76">
        <v>54</v>
      </c>
      <c r="AO42" s="130">
        <v>2</v>
      </c>
      <c r="AP42" s="130"/>
      <c r="AQ42" s="130"/>
      <c r="AR42" s="130">
        <v>43</v>
      </c>
      <c r="AS42" s="130">
        <v>9</v>
      </c>
      <c r="AT42" s="130">
        <v>4</v>
      </c>
      <c r="AU42" s="130">
        <v>64</v>
      </c>
      <c r="AV42" s="130"/>
      <c r="AW42" s="132"/>
      <c r="AX42" s="129">
        <v>4</v>
      </c>
      <c r="AY42" s="130"/>
      <c r="AZ42" s="132">
        <v>9</v>
      </c>
      <c r="BB42" s="259"/>
      <c r="BC42" s="259"/>
      <c r="BD42" s="259"/>
      <c r="BE42" s="259"/>
    </row>
    <row r="43" spans="1:57" s="258" customFormat="1" ht="19.5" customHeight="1">
      <c r="A43" s="72" t="s">
        <v>71</v>
      </c>
      <c r="B43" s="161">
        <v>209</v>
      </c>
      <c r="C43" s="162">
        <v>11</v>
      </c>
      <c r="D43" s="162"/>
      <c r="E43" s="162">
        <v>10</v>
      </c>
      <c r="F43" s="162"/>
      <c r="G43" s="162">
        <v>148</v>
      </c>
      <c r="H43" s="162"/>
      <c r="I43" s="162"/>
      <c r="J43" s="162">
        <v>2</v>
      </c>
      <c r="K43" s="162">
        <v>5</v>
      </c>
      <c r="L43" s="163">
        <v>1034</v>
      </c>
      <c r="M43" s="75">
        <v>1189</v>
      </c>
      <c r="N43" s="162">
        <v>88</v>
      </c>
      <c r="O43" s="162">
        <v>870</v>
      </c>
      <c r="P43" s="164">
        <v>230</v>
      </c>
      <c r="Q43" s="161"/>
      <c r="R43" s="162"/>
      <c r="S43" s="162"/>
      <c r="T43" s="162"/>
      <c r="U43" s="162"/>
      <c r="V43" s="162">
        <v>0</v>
      </c>
      <c r="W43" s="162">
        <v>12</v>
      </c>
      <c r="X43" s="164">
        <v>55</v>
      </c>
      <c r="Y43" s="165"/>
      <c r="Z43" s="161">
        <v>1214</v>
      </c>
      <c r="AA43" s="73">
        <f t="shared" si="3"/>
        <v>1.1740812379110253</v>
      </c>
      <c r="AB43" s="162">
        <v>49</v>
      </c>
      <c r="AC43" s="74">
        <f t="shared" si="1"/>
        <v>4.083333333333333</v>
      </c>
      <c r="AD43" s="162">
        <v>2</v>
      </c>
      <c r="AE43" s="162">
        <v>49</v>
      </c>
      <c r="AF43" s="166">
        <f t="shared" si="2"/>
        <v>4.738878143133462</v>
      </c>
      <c r="AG43" s="162">
        <v>1</v>
      </c>
      <c r="AH43" s="164">
        <v>7600</v>
      </c>
      <c r="AI43" s="167">
        <v>1</v>
      </c>
      <c r="AJ43" s="162"/>
      <c r="AK43" s="168"/>
      <c r="AL43" s="162"/>
      <c r="AM43" s="169">
        <v>3</v>
      </c>
      <c r="AN43" s="76">
        <v>63</v>
      </c>
      <c r="AO43" s="162">
        <v>3</v>
      </c>
      <c r="AP43" s="162">
        <v>1</v>
      </c>
      <c r="AQ43" s="162"/>
      <c r="AR43" s="162">
        <v>53</v>
      </c>
      <c r="AS43" s="162">
        <v>6</v>
      </c>
      <c r="AT43" s="162">
        <v>12</v>
      </c>
      <c r="AU43" s="162">
        <v>4</v>
      </c>
      <c r="AV43" s="162"/>
      <c r="AW43" s="164"/>
      <c r="AX43" s="161">
        <v>9</v>
      </c>
      <c r="AY43" s="162">
        <v>0</v>
      </c>
      <c r="AZ43" s="164">
        <v>57</v>
      </c>
      <c r="BB43" s="259"/>
      <c r="BC43" s="259"/>
      <c r="BD43" s="259"/>
      <c r="BE43" s="259"/>
    </row>
    <row r="44" spans="1:57" s="258" customFormat="1" ht="19.5" customHeight="1">
      <c r="A44" s="72" t="s">
        <v>72</v>
      </c>
      <c r="B44" s="129">
        <v>237</v>
      </c>
      <c r="C44" s="130">
        <v>15</v>
      </c>
      <c r="D44" s="130"/>
      <c r="E44" s="130">
        <v>15</v>
      </c>
      <c r="F44" s="130"/>
      <c r="G44" s="130">
        <v>106</v>
      </c>
      <c r="H44" s="130"/>
      <c r="I44" s="130"/>
      <c r="J44" s="130"/>
      <c r="K44" s="130">
        <v>14</v>
      </c>
      <c r="L44" s="131">
        <v>974</v>
      </c>
      <c r="M44" s="75">
        <v>1094</v>
      </c>
      <c r="N44" s="130">
        <v>47</v>
      </c>
      <c r="O44" s="130">
        <v>1047</v>
      </c>
      <c r="P44" s="132">
        <v>169</v>
      </c>
      <c r="Q44" s="129"/>
      <c r="R44" s="130"/>
      <c r="S44" s="130"/>
      <c r="T44" s="130"/>
      <c r="U44" s="130"/>
      <c r="V44" s="130">
        <v>0</v>
      </c>
      <c r="W44" s="130">
        <v>14</v>
      </c>
      <c r="X44" s="132">
        <v>76</v>
      </c>
      <c r="Y44" s="133"/>
      <c r="Z44" s="129">
        <v>940</v>
      </c>
      <c r="AA44" s="73">
        <f t="shared" si="3"/>
        <v>0.9650924024640657</v>
      </c>
      <c r="AB44" s="130">
        <v>42</v>
      </c>
      <c r="AC44" s="74">
        <f t="shared" si="1"/>
        <v>3</v>
      </c>
      <c r="AD44" s="130"/>
      <c r="AE44" s="130">
        <v>51</v>
      </c>
      <c r="AF44" s="134">
        <f t="shared" si="2"/>
        <v>5.236139630390143</v>
      </c>
      <c r="AG44" s="130"/>
      <c r="AH44" s="132">
        <v>8500</v>
      </c>
      <c r="AI44" s="135">
        <v>7</v>
      </c>
      <c r="AJ44" s="130"/>
      <c r="AK44" s="136"/>
      <c r="AL44" s="130"/>
      <c r="AM44" s="137">
        <v>1</v>
      </c>
      <c r="AN44" s="76">
        <v>49</v>
      </c>
      <c r="AO44" s="130"/>
      <c r="AP44" s="130">
        <v>2</v>
      </c>
      <c r="AQ44" s="130"/>
      <c r="AR44" s="130">
        <v>16</v>
      </c>
      <c r="AS44" s="130"/>
      <c r="AT44" s="130">
        <v>12</v>
      </c>
      <c r="AU44" s="130">
        <v>35</v>
      </c>
      <c r="AV44" s="130">
        <v>7</v>
      </c>
      <c r="AW44" s="132"/>
      <c r="AX44" s="129">
        <v>3</v>
      </c>
      <c r="AY44" s="130">
        <v>4</v>
      </c>
      <c r="AZ44" s="132">
        <v>8</v>
      </c>
      <c r="BB44" s="259"/>
      <c r="BC44" s="259"/>
      <c r="BD44" s="259"/>
      <c r="BE44" s="259"/>
    </row>
    <row r="45" spans="1:57" s="256" customFormat="1" ht="19.5" customHeight="1">
      <c r="A45" s="72" t="s">
        <v>73</v>
      </c>
      <c r="B45" s="129">
        <v>277</v>
      </c>
      <c r="C45" s="130">
        <v>28</v>
      </c>
      <c r="D45" s="130">
        <v>3</v>
      </c>
      <c r="E45" s="130">
        <v>9</v>
      </c>
      <c r="F45" s="130"/>
      <c r="G45" s="130">
        <v>123</v>
      </c>
      <c r="H45" s="130"/>
      <c r="I45" s="130"/>
      <c r="J45" s="130">
        <v>1</v>
      </c>
      <c r="K45" s="130">
        <v>6</v>
      </c>
      <c r="L45" s="131">
        <v>1541</v>
      </c>
      <c r="M45" s="75">
        <v>1616</v>
      </c>
      <c r="N45" s="130">
        <v>176</v>
      </c>
      <c r="O45" s="130">
        <v>1070</v>
      </c>
      <c r="P45" s="132">
        <v>370</v>
      </c>
      <c r="Q45" s="129"/>
      <c r="R45" s="130"/>
      <c r="S45" s="130"/>
      <c r="T45" s="130"/>
      <c r="U45" s="130"/>
      <c r="V45" s="130">
        <v>0</v>
      </c>
      <c r="W45" s="130">
        <v>8</v>
      </c>
      <c r="X45" s="132">
        <v>104</v>
      </c>
      <c r="Y45" s="133"/>
      <c r="Z45" s="129">
        <v>1875</v>
      </c>
      <c r="AA45" s="73">
        <f t="shared" si="3"/>
        <v>1.2167423750811162</v>
      </c>
      <c r="AB45" s="130">
        <v>57</v>
      </c>
      <c r="AC45" s="74">
        <f>AB45/W45</f>
        <v>7.125</v>
      </c>
      <c r="AD45" s="130"/>
      <c r="AE45" s="130">
        <v>51</v>
      </c>
      <c r="AF45" s="134">
        <f>AE45/L45*100</f>
        <v>3.309539260220636</v>
      </c>
      <c r="AG45" s="130"/>
      <c r="AH45" s="132">
        <v>7500</v>
      </c>
      <c r="AI45" s="135">
        <v>1</v>
      </c>
      <c r="AJ45" s="130"/>
      <c r="AK45" s="136">
        <v>1</v>
      </c>
      <c r="AL45" s="130"/>
      <c r="AM45" s="137"/>
      <c r="AN45" s="76">
        <v>57</v>
      </c>
      <c r="AO45" s="130">
        <v>5</v>
      </c>
      <c r="AP45" s="130">
        <v>1</v>
      </c>
      <c r="AQ45" s="130"/>
      <c r="AR45" s="130">
        <v>30</v>
      </c>
      <c r="AS45" s="130">
        <v>4</v>
      </c>
      <c r="AT45" s="130">
        <v>1</v>
      </c>
      <c r="AU45" s="130">
        <v>25</v>
      </c>
      <c r="AV45" s="130"/>
      <c r="AW45" s="132"/>
      <c r="AX45" s="129">
        <v>7</v>
      </c>
      <c r="AY45" s="130"/>
      <c r="AZ45" s="132">
        <v>13</v>
      </c>
      <c r="BA45" s="258"/>
      <c r="BB45" s="259"/>
      <c r="BC45" s="259"/>
      <c r="BD45" s="257"/>
      <c r="BE45" s="257"/>
    </row>
    <row r="46" spans="1:57" s="260" customFormat="1" ht="19.5" customHeight="1">
      <c r="A46" s="72" t="s">
        <v>74</v>
      </c>
      <c r="B46" s="161">
        <v>116</v>
      </c>
      <c r="C46" s="162">
        <v>28</v>
      </c>
      <c r="D46" s="162"/>
      <c r="E46" s="162">
        <v>14</v>
      </c>
      <c r="F46" s="162"/>
      <c r="G46" s="162">
        <v>95</v>
      </c>
      <c r="H46" s="162"/>
      <c r="I46" s="162">
        <v>2</v>
      </c>
      <c r="J46" s="162"/>
      <c r="K46" s="162">
        <v>13</v>
      </c>
      <c r="L46" s="163">
        <v>643</v>
      </c>
      <c r="M46" s="75">
        <v>793</v>
      </c>
      <c r="N46" s="162">
        <v>35</v>
      </c>
      <c r="O46" s="162">
        <v>674</v>
      </c>
      <c r="P46" s="164">
        <v>84</v>
      </c>
      <c r="Q46" s="161"/>
      <c r="R46" s="162"/>
      <c r="S46" s="162"/>
      <c r="T46" s="162"/>
      <c r="U46" s="162"/>
      <c r="V46" s="162">
        <v>0</v>
      </c>
      <c r="W46" s="162">
        <v>8</v>
      </c>
      <c r="X46" s="164">
        <v>43</v>
      </c>
      <c r="Y46" s="165"/>
      <c r="Z46" s="161">
        <v>1010</v>
      </c>
      <c r="AA46" s="73">
        <f t="shared" si="3"/>
        <v>1.5707620528771384</v>
      </c>
      <c r="AB46" s="162">
        <v>8</v>
      </c>
      <c r="AC46" s="74">
        <f t="shared" si="1"/>
        <v>1</v>
      </c>
      <c r="AD46" s="162"/>
      <c r="AE46" s="162">
        <v>62</v>
      </c>
      <c r="AF46" s="166">
        <f t="shared" si="2"/>
        <v>9.642301710730948</v>
      </c>
      <c r="AG46" s="162"/>
      <c r="AH46" s="164">
        <v>6400</v>
      </c>
      <c r="AI46" s="167">
        <v>5</v>
      </c>
      <c r="AJ46" s="162">
        <v>1</v>
      </c>
      <c r="AK46" s="168"/>
      <c r="AL46" s="162"/>
      <c r="AM46" s="169">
        <v>1</v>
      </c>
      <c r="AN46" s="76">
        <v>15</v>
      </c>
      <c r="AO46" s="162"/>
      <c r="AP46" s="162">
        <v>1</v>
      </c>
      <c r="AQ46" s="162"/>
      <c r="AR46" s="162">
        <v>13</v>
      </c>
      <c r="AS46" s="162">
        <v>1</v>
      </c>
      <c r="AT46" s="162"/>
      <c r="AU46" s="162">
        <v>72</v>
      </c>
      <c r="AV46" s="162">
        <v>1</v>
      </c>
      <c r="AW46" s="164"/>
      <c r="AX46" s="161">
        <v>6</v>
      </c>
      <c r="AY46" s="162">
        <v>7</v>
      </c>
      <c r="AZ46" s="164">
        <v>16</v>
      </c>
      <c r="BB46" s="261"/>
      <c r="BC46" s="261"/>
      <c r="BD46" s="261"/>
      <c r="BE46" s="261"/>
    </row>
    <row r="47" spans="1:57" s="258" customFormat="1" ht="19.5" customHeight="1">
      <c r="A47" s="72" t="s">
        <v>45</v>
      </c>
      <c r="B47" s="129">
        <v>151</v>
      </c>
      <c r="C47" s="130">
        <v>44</v>
      </c>
      <c r="D47" s="130"/>
      <c r="E47" s="130">
        <v>22</v>
      </c>
      <c r="F47" s="130"/>
      <c r="G47" s="130">
        <v>69</v>
      </c>
      <c r="H47" s="130"/>
      <c r="I47" s="130"/>
      <c r="J47" s="130">
        <v>1</v>
      </c>
      <c r="K47" s="130">
        <v>5</v>
      </c>
      <c r="L47" s="131">
        <v>809</v>
      </c>
      <c r="M47" s="75">
        <v>962</v>
      </c>
      <c r="N47" s="130">
        <v>38</v>
      </c>
      <c r="O47" s="130">
        <v>717</v>
      </c>
      <c r="P47" s="132">
        <v>207</v>
      </c>
      <c r="Q47" s="129"/>
      <c r="R47" s="130"/>
      <c r="S47" s="130"/>
      <c r="T47" s="130"/>
      <c r="U47" s="130"/>
      <c r="V47" s="130">
        <v>0</v>
      </c>
      <c r="W47" s="130">
        <v>7</v>
      </c>
      <c r="X47" s="132">
        <v>44</v>
      </c>
      <c r="Y47" s="133"/>
      <c r="Z47" s="129">
        <v>1969</v>
      </c>
      <c r="AA47" s="73">
        <f t="shared" si="3"/>
        <v>2.4338689740420274</v>
      </c>
      <c r="AB47" s="130">
        <v>50</v>
      </c>
      <c r="AC47" s="74">
        <f t="shared" si="1"/>
        <v>7.142857142857143</v>
      </c>
      <c r="AD47" s="130"/>
      <c r="AE47" s="130">
        <v>47</v>
      </c>
      <c r="AF47" s="134">
        <f t="shared" si="2"/>
        <v>5.80964153275649</v>
      </c>
      <c r="AG47" s="130"/>
      <c r="AH47" s="132">
        <v>7450</v>
      </c>
      <c r="AI47" s="135"/>
      <c r="AJ47" s="130"/>
      <c r="AK47" s="136"/>
      <c r="AL47" s="130"/>
      <c r="AM47" s="137">
        <v>1</v>
      </c>
      <c r="AN47" s="76">
        <v>31</v>
      </c>
      <c r="AO47" s="130">
        <v>1</v>
      </c>
      <c r="AP47" s="130"/>
      <c r="AQ47" s="130"/>
      <c r="AR47" s="130">
        <v>25</v>
      </c>
      <c r="AS47" s="130">
        <v>5</v>
      </c>
      <c r="AT47" s="130">
        <v>2</v>
      </c>
      <c r="AU47" s="130"/>
      <c r="AV47" s="130"/>
      <c r="AW47" s="132"/>
      <c r="AX47" s="129">
        <v>5</v>
      </c>
      <c r="AY47" s="130"/>
      <c r="AZ47" s="132">
        <v>12</v>
      </c>
      <c r="BB47" s="259"/>
      <c r="BC47" s="259"/>
      <c r="BD47" s="259"/>
      <c r="BE47" s="259"/>
    </row>
    <row r="48" spans="1:57" s="258" customFormat="1" ht="19.5" customHeight="1">
      <c r="A48" s="72" t="s">
        <v>75</v>
      </c>
      <c r="B48" s="129">
        <v>310</v>
      </c>
      <c r="C48" s="130">
        <v>75</v>
      </c>
      <c r="D48" s="130">
        <v>2</v>
      </c>
      <c r="E48" s="130">
        <v>37</v>
      </c>
      <c r="F48" s="130"/>
      <c r="G48" s="130">
        <v>172</v>
      </c>
      <c r="H48" s="130"/>
      <c r="I48" s="130"/>
      <c r="J48" s="130"/>
      <c r="K48" s="130">
        <v>11</v>
      </c>
      <c r="L48" s="131">
        <v>1206</v>
      </c>
      <c r="M48" s="75">
        <v>1460</v>
      </c>
      <c r="N48" s="130">
        <v>79</v>
      </c>
      <c r="O48" s="130">
        <v>1114</v>
      </c>
      <c r="P48" s="132">
        <v>267</v>
      </c>
      <c r="Q48" s="129"/>
      <c r="R48" s="130"/>
      <c r="S48" s="130"/>
      <c r="T48" s="130"/>
      <c r="U48" s="130"/>
      <c r="V48" s="130">
        <v>0</v>
      </c>
      <c r="W48" s="130">
        <v>15</v>
      </c>
      <c r="X48" s="132">
        <v>140</v>
      </c>
      <c r="Y48" s="133"/>
      <c r="Z48" s="129">
        <v>3057</v>
      </c>
      <c r="AA48" s="73">
        <f t="shared" si="3"/>
        <v>2.5348258706467663</v>
      </c>
      <c r="AB48" s="130">
        <v>73</v>
      </c>
      <c r="AC48" s="74">
        <f t="shared" si="1"/>
        <v>4.866666666666666</v>
      </c>
      <c r="AD48" s="130"/>
      <c r="AE48" s="130">
        <v>82</v>
      </c>
      <c r="AF48" s="134">
        <f t="shared" si="2"/>
        <v>6.799336650082918</v>
      </c>
      <c r="AG48" s="130"/>
      <c r="AH48" s="132">
        <v>14800</v>
      </c>
      <c r="AI48" s="135"/>
      <c r="AJ48" s="130"/>
      <c r="AK48" s="136"/>
      <c r="AL48" s="130"/>
      <c r="AM48" s="137">
        <v>1</v>
      </c>
      <c r="AN48" s="76"/>
      <c r="AO48" s="130"/>
      <c r="AP48" s="130"/>
      <c r="AQ48" s="130"/>
      <c r="AR48" s="130"/>
      <c r="AS48" s="130"/>
      <c r="AT48" s="130">
        <v>3</v>
      </c>
      <c r="AU48" s="130"/>
      <c r="AV48" s="130">
        <v>1</v>
      </c>
      <c r="AW48" s="132"/>
      <c r="AX48" s="129">
        <v>9</v>
      </c>
      <c r="AY48" s="130"/>
      <c r="AZ48" s="132">
        <v>36</v>
      </c>
      <c r="BB48" s="259"/>
      <c r="BC48" s="259"/>
      <c r="BD48" s="259"/>
      <c r="BE48" s="259"/>
    </row>
    <row r="49" spans="1:57" s="258" customFormat="1" ht="19.5" customHeight="1">
      <c r="A49" s="72" t="s">
        <v>76</v>
      </c>
      <c r="B49" s="129">
        <v>41</v>
      </c>
      <c r="C49" s="130">
        <v>9</v>
      </c>
      <c r="D49" s="130"/>
      <c r="E49" s="130">
        <v>6</v>
      </c>
      <c r="F49" s="130"/>
      <c r="G49" s="130">
        <v>22</v>
      </c>
      <c r="H49" s="130"/>
      <c r="I49" s="130">
        <v>1</v>
      </c>
      <c r="J49" s="130"/>
      <c r="K49" s="130">
        <v>5</v>
      </c>
      <c r="L49" s="131">
        <v>314</v>
      </c>
      <c r="M49" s="75">
        <v>361</v>
      </c>
      <c r="N49" s="130">
        <v>22</v>
      </c>
      <c r="O49" s="130">
        <v>339</v>
      </c>
      <c r="P49" s="132"/>
      <c r="Q49" s="129"/>
      <c r="R49" s="130"/>
      <c r="S49" s="130"/>
      <c r="T49" s="130"/>
      <c r="U49" s="130"/>
      <c r="V49" s="130">
        <v>0</v>
      </c>
      <c r="W49" s="130">
        <v>9</v>
      </c>
      <c r="X49" s="132">
        <v>29</v>
      </c>
      <c r="Y49" s="133"/>
      <c r="Z49" s="129">
        <v>435</v>
      </c>
      <c r="AA49" s="73">
        <f t="shared" si="3"/>
        <v>1.3853503184713376</v>
      </c>
      <c r="AB49" s="130">
        <v>9</v>
      </c>
      <c r="AC49" s="74">
        <f t="shared" si="1"/>
        <v>1</v>
      </c>
      <c r="AD49" s="130"/>
      <c r="AE49" s="130">
        <v>28</v>
      </c>
      <c r="AF49" s="134">
        <f t="shared" si="2"/>
        <v>8.9171974522293</v>
      </c>
      <c r="AG49" s="130"/>
      <c r="AH49" s="132">
        <v>2900</v>
      </c>
      <c r="AI49" s="135"/>
      <c r="AJ49" s="130"/>
      <c r="AK49" s="136"/>
      <c r="AL49" s="130"/>
      <c r="AM49" s="137"/>
      <c r="AN49" s="76">
        <v>11</v>
      </c>
      <c r="AO49" s="130"/>
      <c r="AP49" s="130">
        <v>1</v>
      </c>
      <c r="AQ49" s="130"/>
      <c r="AR49" s="130">
        <v>9</v>
      </c>
      <c r="AS49" s="130"/>
      <c r="AT49" s="130">
        <v>1</v>
      </c>
      <c r="AU49" s="130">
        <v>12</v>
      </c>
      <c r="AV49" s="130">
        <v>2</v>
      </c>
      <c r="AW49" s="132"/>
      <c r="AX49" s="129">
        <v>1</v>
      </c>
      <c r="AY49" s="130"/>
      <c r="AZ49" s="187">
        <v>5</v>
      </c>
      <c r="BB49" s="259"/>
      <c r="BC49" s="259"/>
      <c r="BD49" s="259"/>
      <c r="BE49" s="259"/>
    </row>
    <row r="50" spans="1:57" ht="19.5" customHeight="1" thickBot="1">
      <c r="A50" s="19" t="s">
        <v>35</v>
      </c>
      <c r="B50" s="20"/>
      <c r="C50" s="21"/>
      <c r="D50" s="21"/>
      <c r="E50" s="21"/>
      <c r="F50" s="21"/>
      <c r="G50" s="21"/>
      <c r="H50" s="21"/>
      <c r="I50" s="21"/>
      <c r="J50" s="21"/>
      <c r="K50" s="21">
        <v>0</v>
      </c>
      <c r="L50" s="77">
        <v>0</v>
      </c>
      <c r="M50" s="75">
        <f>SUM(N50:P50)</f>
        <v>0</v>
      </c>
      <c r="N50" s="21">
        <v>0</v>
      </c>
      <c r="O50" s="21">
        <v>0</v>
      </c>
      <c r="P50" s="23"/>
      <c r="Q50" s="20"/>
      <c r="R50" s="21"/>
      <c r="S50" s="21"/>
      <c r="T50" s="21"/>
      <c r="U50" s="21"/>
      <c r="V50" s="21">
        <v>0</v>
      </c>
      <c r="W50" s="21">
        <v>11</v>
      </c>
      <c r="X50" s="23">
        <v>348</v>
      </c>
      <c r="Y50" s="78"/>
      <c r="Z50" s="20"/>
      <c r="AA50" s="79">
        <f>Z50/41</f>
        <v>0</v>
      </c>
      <c r="AB50" s="21"/>
      <c r="AC50" s="80">
        <f>AB50/41</f>
        <v>0</v>
      </c>
      <c r="AD50" s="21"/>
      <c r="AE50" s="21"/>
      <c r="AF50" s="107"/>
      <c r="AG50" s="21"/>
      <c r="AH50" s="23"/>
      <c r="AI50" s="81"/>
      <c r="AJ50" s="21"/>
      <c r="AK50" s="99">
        <v>1</v>
      </c>
      <c r="AL50" s="21"/>
      <c r="AM50" s="22"/>
      <c r="AN50" s="82"/>
      <c r="AO50" s="21"/>
      <c r="AP50" s="21"/>
      <c r="AQ50" s="21"/>
      <c r="AR50" s="21"/>
      <c r="AS50" s="21"/>
      <c r="AT50" s="21"/>
      <c r="AU50" s="21"/>
      <c r="AV50" s="21"/>
      <c r="AW50" s="23"/>
      <c r="AX50" s="24"/>
      <c r="AY50" s="25"/>
      <c r="AZ50" s="26"/>
      <c r="BB50" s="84"/>
      <c r="BC50" s="84"/>
      <c r="BD50" s="84"/>
      <c r="BE50" s="84"/>
    </row>
    <row r="51" spans="1:52" s="87" customFormat="1" ht="21" customHeight="1" thickBot="1">
      <c r="A51" s="27" t="s">
        <v>86</v>
      </c>
      <c r="B51" s="28">
        <v>2300</v>
      </c>
      <c r="C51" s="70">
        <f>C60</f>
        <v>766.6666666666666</v>
      </c>
      <c r="D51" s="29"/>
      <c r="E51" s="29">
        <v>17</v>
      </c>
      <c r="F51" s="29">
        <v>142</v>
      </c>
      <c r="G51" s="70">
        <v>165</v>
      </c>
      <c r="H51" s="29"/>
      <c r="I51" s="29"/>
      <c r="J51" s="29"/>
      <c r="K51" s="29"/>
      <c r="L51" s="85">
        <v>15437</v>
      </c>
      <c r="M51" s="86"/>
      <c r="N51" s="29"/>
      <c r="O51" s="29"/>
      <c r="P51" s="31"/>
      <c r="Q51" s="28"/>
      <c r="R51" s="29"/>
      <c r="S51" s="29"/>
      <c r="T51" s="29"/>
      <c r="U51" s="29"/>
      <c r="V51" s="29">
        <v>0</v>
      </c>
      <c r="W51" s="29"/>
      <c r="X51" s="31"/>
      <c r="Y51" s="32"/>
      <c r="Z51" s="28"/>
      <c r="AA51" s="33"/>
      <c r="AB51" s="29"/>
      <c r="AC51" s="34"/>
      <c r="AD51" s="29"/>
      <c r="AE51" s="29"/>
      <c r="AF51" s="108">
        <f t="shared" si="2"/>
        <v>0</v>
      </c>
      <c r="AG51" s="29"/>
      <c r="AH51" s="31"/>
      <c r="AI51" s="35">
        <v>29</v>
      </c>
      <c r="AJ51" s="29">
        <v>24</v>
      </c>
      <c r="AK51" s="100"/>
      <c r="AL51" s="36"/>
      <c r="AM51" s="30"/>
      <c r="AN51" s="28"/>
      <c r="AO51" s="29"/>
      <c r="AP51" s="29"/>
      <c r="AQ51" s="29"/>
      <c r="AR51" s="29"/>
      <c r="AS51" s="29"/>
      <c r="AT51" s="29"/>
      <c r="AU51" s="29"/>
      <c r="AV51" s="29"/>
      <c r="AW51" s="31"/>
      <c r="AX51" s="35">
        <v>6</v>
      </c>
      <c r="AY51" s="29"/>
      <c r="AZ51" s="37"/>
    </row>
    <row r="52" spans="1:52" ht="24.75" customHeight="1" thickBot="1">
      <c r="A52" s="38" t="s">
        <v>39</v>
      </c>
      <c r="B52" s="39">
        <f aca="true" t="shared" si="4" ref="B52:G52">SUM(B7:B51)</f>
        <v>11325</v>
      </c>
      <c r="C52" s="40">
        <f t="shared" si="4"/>
        <v>2328.6666666666665</v>
      </c>
      <c r="D52" s="40">
        <f t="shared" si="4"/>
        <v>104</v>
      </c>
      <c r="E52" s="40">
        <f t="shared" si="4"/>
        <v>1112</v>
      </c>
      <c r="F52" s="40">
        <f t="shared" si="4"/>
        <v>142</v>
      </c>
      <c r="G52" s="40">
        <f t="shared" si="4"/>
        <v>5759</v>
      </c>
      <c r="H52" s="40">
        <f>SUM(H7:H51)</f>
        <v>0</v>
      </c>
      <c r="I52" s="40">
        <f aca="true" t="shared" si="5" ref="I52:Z52">SUM(I7:I51)</f>
        <v>28</v>
      </c>
      <c r="J52" s="40">
        <f t="shared" si="5"/>
        <v>548</v>
      </c>
      <c r="K52" s="40">
        <f t="shared" si="5"/>
        <v>667</v>
      </c>
      <c r="L52" s="88">
        <v>52959</v>
      </c>
      <c r="M52" s="89">
        <v>60799</v>
      </c>
      <c r="N52" s="34">
        <v>6259</v>
      </c>
      <c r="O52" s="34">
        <v>38825</v>
      </c>
      <c r="P52" s="42">
        <v>15695</v>
      </c>
      <c r="Q52" s="39">
        <f t="shared" si="5"/>
        <v>38</v>
      </c>
      <c r="R52" s="40">
        <f t="shared" si="5"/>
        <v>2</v>
      </c>
      <c r="S52" s="40">
        <f t="shared" si="5"/>
        <v>36</v>
      </c>
      <c r="T52" s="40">
        <f t="shared" si="5"/>
        <v>25</v>
      </c>
      <c r="U52" s="40">
        <f t="shared" si="5"/>
        <v>0</v>
      </c>
      <c r="V52" s="40">
        <f t="shared" si="5"/>
        <v>0</v>
      </c>
      <c r="W52" s="40">
        <f t="shared" si="5"/>
        <v>427</v>
      </c>
      <c r="X52" s="43">
        <f t="shared" si="5"/>
        <v>4183</v>
      </c>
      <c r="Y52" s="44"/>
      <c r="Z52" s="39">
        <f t="shared" si="5"/>
        <v>77444</v>
      </c>
      <c r="AA52" s="45">
        <f>Z52/L52</f>
        <v>1.462338790385015</v>
      </c>
      <c r="AB52" s="46">
        <f>SUM(AB7:AB51)</f>
        <v>1669</v>
      </c>
      <c r="AC52" s="47">
        <f>AB52/W52</f>
        <v>3.908665105386417</v>
      </c>
      <c r="AD52" s="40">
        <f aca="true" t="shared" si="6" ref="AD52:AM52">SUM(AD7:AD51)</f>
        <v>28</v>
      </c>
      <c r="AE52" s="40">
        <f t="shared" si="6"/>
        <v>3501</v>
      </c>
      <c r="AF52" s="109">
        <f t="shared" si="2"/>
        <v>6.6107743726278825</v>
      </c>
      <c r="AG52" s="40">
        <f t="shared" si="6"/>
        <v>11</v>
      </c>
      <c r="AH52" s="43">
        <f t="shared" si="6"/>
        <v>454650</v>
      </c>
      <c r="AI52" s="48">
        <f t="shared" si="6"/>
        <v>544</v>
      </c>
      <c r="AJ52" s="40">
        <f t="shared" si="6"/>
        <v>51</v>
      </c>
      <c r="AK52" s="101">
        <f t="shared" si="6"/>
        <v>32</v>
      </c>
      <c r="AL52" s="40">
        <f t="shared" si="6"/>
        <v>3</v>
      </c>
      <c r="AM52" s="41">
        <f t="shared" si="6"/>
        <v>58</v>
      </c>
      <c r="AN52" s="39">
        <f>SUM(AO52:AS52)</f>
        <v>1784</v>
      </c>
      <c r="AO52" s="40">
        <f aca="true" t="shared" si="7" ref="AO52:AZ52">SUM(AO7:AO51)</f>
        <v>285</v>
      </c>
      <c r="AP52" s="40">
        <f t="shared" si="7"/>
        <v>34</v>
      </c>
      <c r="AQ52" s="40">
        <f t="shared" si="7"/>
        <v>2</v>
      </c>
      <c r="AR52" s="40">
        <f t="shared" si="7"/>
        <v>1243</v>
      </c>
      <c r="AS52" s="40">
        <f t="shared" si="7"/>
        <v>220</v>
      </c>
      <c r="AT52" s="40">
        <f t="shared" si="7"/>
        <v>136</v>
      </c>
      <c r="AU52" s="40">
        <f t="shared" si="7"/>
        <v>2330</v>
      </c>
      <c r="AV52" s="40">
        <f t="shared" si="7"/>
        <v>50</v>
      </c>
      <c r="AW52" s="43">
        <f t="shared" si="7"/>
        <v>13</v>
      </c>
      <c r="AX52" s="48">
        <f t="shared" si="7"/>
        <v>305</v>
      </c>
      <c r="AY52" s="40">
        <f t="shared" si="7"/>
        <v>426</v>
      </c>
      <c r="AZ52" s="43">
        <f t="shared" si="7"/>
        <v>1294</v>
      </c>
    </row>
    <row r="53" spans="1:53" s="91" customFormat="1" ht="19.5" customHeight="1" thickBot="1">
      <c r="A53" s="49"/>
      <c r="B53" s="50"/>
      <c r="C53" s="50"/>
      <c r="D53" s="50"/>
      <c r="E53" s="50"/>
      <c r="F53" s="50"/>
      <c r="G53" s="50"/>
      <c r="H53" s="50"/>
      <c r="I53" s="50"/>
      <c r="J53" s="405" t="s">
        <v>90</v>
      </c>
      <c r="K53" s="405"/>
      <c r="L53" s="405"/>
      <c r="M53" s="51">
        <v>60799</v>
      </c>
      <c r="N53" s="51"/>
      <c r="O53" s="51"/>
      <c r="P53" s="51"/>
      <c r="Q53" s="50"/>
      <c r="R53" s="50"/>
      <c r="S53" s="50"/>
      <c r="T53" s="50"/>
      <c r="U53" s="50"/>
      <c r="V53" s="50"/>
      <c r="W53" s="50"/>
      <c r="X53" s="50"/>
      <c r="Y53" s="406">
        <f>SUM(Z52:AB52)</f>
        <v>79114.46233879038</v>
      </c>
      <c r="Z53" s="406"/>
      <c r="AA53" s="52"/>
      <c r="AB53" s="53">
        <f>Z52/43</f>
        <v>1801.0232558139535</v>
      </c>
      <c r="AC53" s="54"/>
      <c r="AD53" s="55">
        <f>AB52/43</f>
        <v>38.81395348837209</v>
      </c>
      <c r="AE53" s="52">
        <f>SUM(AE52:AG52)</f>
        <v>3518.610774372628</v>
      </c>
      <c r="AF53" s="110"/>
      <c r="AG53" s="55"/>
      <c r="AH53" s="55"/>
      <c r="AI53" s="50"/>
      <c r="AJ53" s="50"/>
      <c r="AK53" s="102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90"/>
    </row>
    <row r="54" spans="1:52" ht="16.5" customHeight="1">
      <c r="A54" s="56" t="s">
        <v>92</v>
      </c>
      <c r="B54" s="57">
        <f>B52-B55</f>
        <v>-243</v>
      </c>
      <c r="C54" s="71">
        <f aca="true" t="shared" si="8" ref="C54:AZ54">C52-C55</f>
        <v>-361.3333333333335</v>
      </c>
      <c r="D54" s="57">
        <f t="shared" si="8"/>
        <v>-18</v>
      </c>
      <c r="E54" s="57">
        <f t="shared" si="8"/>
        <v>68</v>
      </c>
      <c r="F54" s="57">
        <f t="shared" si="8"/>
        <v>18</v>
      </c>
      <c r="G54" s="57">
        <f t="shared" si="8"/>
        <v>738</v>
      </c>
      <c r="H54" s="58">
        <f t="shared" si="8"/>
        <v>0</v>
      </c>
      <c r="I54" s="57">
        <f t="shared" si="8"/>
        <v>-2</v>
      </c>
      <c r="J54" s="57">
        <f t="shared" si="8"/>
        <v>63</v>
      </c>
      <c r="K54" s="57">
        <f t="shared" si="8"/>
        <v>-1470</v>
      </c>
      <c r="L54" s="92">
        <f t="shared" si="8"/>
        <v>1703</v>
      </c>
      <c r="M54" s="93">
        <f t="shared" si="8"/>
        <v>3341</v>
      </c>
      <c r="N54" s="57">
        <f t="shared" si="8"/>
        <v>-1496</v>
      </c>
      <c r="O54" s="57">
        <f t="shared" si="8"/>
        <v>4262</v>
      </c>
      <c r="P54" s="59">
        <f t="shared" si="8"/>
        <v>556</v>
      </c>
      <c r="Q54" s="60"/>
      <c r="R54" s="57">
        <f t="shared" si="8"/>
        <v>2</v>
      </c>
      <c r="S54" s="57"/>
      <c r="T54" s="57">
        <f t="shared" si="8"/>
        <v>25</v>
      </c>
      <c r="U54" s="57"/>
      <c r="V54" s="57">
        <f t="shared" si="8"/>
        <v>0</v>
      </c>
      <c r="W54" s="57">
        <f t="shared" si="8"/>
        <v>-18</v>
      </c>
      <c r="X54" s="59">
        <f t="shared" si="8"/>
        <v>-307</v>
      </c>
      <c r="Y54" s="61">
        <f t="shared" si="8"/>
        <v>-1</v>
      </c>
      <c r="Z54" s="60">
        <f t="shared" si="8"/>
        <v>13576</v>
      </c>
      <c r="AA54" s="57"/>
      <c r="AB54" s="62">
        <f t="shared" si="8"/>
        <v>-125</v>
      </c>
      <c r="AC54" s="57"/>
      <c r="AD54" s="57">
        <f t="shared" si="8"/>
        <v>-7</v>
      </c>
      <c r="AE54" s="57">
        <f t="shared" si="8"/>
        <v>878</v>
      </c>
      <c r="AF54" s="111">
        <f t="shared" si="2"/>
        <v>51.55607751027599</v>
      </c>
      <c r="AG54" s="57">
        <f t="shared" si="8"/>
        <v>-5</v>
      </c>
      <c r="AH54" s="59">
        <f t="shared" si="8"/>
        <v>-82080</v>
      </c>
      <c r="AI54" s="94">
        <f t="shared" si="8"/>
        <v>211</v>
      </c>
      <c r="AJ54" s="57">
        <f t="shared" si="8"/>
        <v>-26</v>
      </c>
      <c r="AK54" s="103">
        <f t="shared" si="8"/>
        <v>2</v>
      </c>
      <c r="AL54" s="57">
        <f t="shared" si="8"/>
        <v>1</v>
      </c>
      <c r="AM54" s="57">
        <f t="shared" si="8"/>
        <v>40</v>
      </c>
      <c r="AN54" s="57">
        <f t="shared" si="8"/>
        <v>183</v>
      </c>
      <c r="AO54" s="57">
        <f t="shared" si="8"/>
        <v>97</v>
      </c>
      <c r="AP54" s="57">
        <f t="shared" si="8"/>
        <v>-1</v>
      </c>
      <c r="AQ54" s="57">
        <f t="shared" si="8"/>
        <v>2</v>
      </c>
      <c r="AR54" s="57">
        <f t="shared" si="8"/>
        <v>60</v>
      </c>
      <c r="AS54" s="57">
        <f t="shared" si="8"/>
        <v>25</v>
      </c>
      <c r="AT54" s="57">
        <f t="shared" si="8"/>
        <v>32</v>
      </c>
      <c r="AU54" s="57">
        <f t="shared" si="8"/>
        <v>704</v>
      </c>
      <c r="AV54" s="57">
        <f t="shared" si="8"/>
        <v>-11</v>
      </c>
      <c r="AW54" s="57">
        <f t="shared" si="8"/>
        <v>-17</v>
      </c>
      <c r="AX54" s="57">
        <f t="shared" si="8"/>
        <v>-2</v>
      </c>
      <c r="AY54" s="57">
        <f t="shared" si="8"/>
        <v>153</v>
      </c>
      <c r="AZ54" s="59">
        <f t="shared" si="8"/>
        <v>-436</v>
      </c>
    </row>
    <row r="55" spans="1:52" ht="16.5" customHeight="1" thickBot="1">
      <c r="A55" s="63">
        <v>2011</v>
      </c>
      <c r="B55" s="64">
        <v>11568</v>
      </c>
      <c r="C55" s="64">
        <v>2690</v>
      </c>
      <c r="D55" s="64">
        <v>122</v>
      </c>
      <c r="E55" s="64">
        <v>1044</v>
      </c>
      <c r="F55" s="64">
        <v>124</v>
      </c>
      <c r="G55" s="64">
        <v>5021</v>
      </c>
      <c r="H55" s="64"/>
      <c r="I55" s="64">
        <v>30</v>
      </c>
      <c r="J55" s="64">
        <v>485</v>
      </c>
      <c r="K55" s="64">
        <v>2137</v>
      </c>
      <c r="L55" s="95">
        <v>51256</v>
      </c>
      <c r="M55" s="65">
        <v>57458</v>
      </c>
      <c r="N55" s="64">
        <v>7755</v>
      </c>
      <c r="O55" s="64">
        <v>34563</v>
      </c>
      <c r="P55" s="66">
        <v>15139</v>
      </c>
      <c r="Q55" s="65"/>
      <c r="R55" s="64"/>
      <c r="S55" s="64"/>
      <c r="T55" s="64"/>
      <c r="U55" s="64"/>
      <c r="V55" s="64"/>
      <c r="W55" s="64">
        <v>445</v>
      </c>
      <c r="X55" s="66">
        <v>4490</v>
      </c>
      <c r="Y55" s="67">
        <v>1</v>
      </c>
      <c r="Z55" s="65">
        <v>63868</v>
      </c>
      <c r="AA55" s="68">
        <f>Z55/L55</f>
        <v>1.2460589979709693</v>
      </c>
      <c r="AB55" s="64">
        <v>1794</v>
      </c>
      <c r="AC55" s="69">
        <f>AB55/W55</f>
        <v>4.031460674157303</v>
      </c>
      <c r="AD55" s="64">
        <v>35</v>
      </c>
      <c r="AE55" s="64">
        <v>2623</v>
      </c>
      <c r="AF55" s="112">
        <f t="shared" si="2"/>
        <v>5.117449664429531</v>
      </c>
      <c r="AG55" s="64">
        <v>16</v>
      </c>
      <c r="AH55" s="66">
        <v>536730</v>
      </c>
      <c r="AI55" s="96">
        <v>333</v>
      </c>
      <c r="AJ55" s="64">
        <v>77</v>
      </c>
      <c r="AK55" s="104">
        <v>30</v>
      </c>
      <c r="AL55" s="64">
        <v>2</v>
      </c>
      <c r="AM55" s="64">
        <v>18</v>
      </c>
      <c r="AN55" s="64">
        <v>1601</v>
      </c>
      <c r="AO55" s="64">
        <v>188</v>
      </c>
      <c r="AP55" s="64">
        <v>35</v>
      </c>
      <c r="AQ55" s="64"/>
      <c r="AR55" s="64">
        <v>1183</v>
      </c>
      <c r="AS55" s="64">
        <v>195</v>
      </c>
      <c r="AT55" s="64">
        <v>104</v>
      </c>
      <c r="AU55" s="64">
        <v>1626</v>
      </c>
      <c r="AV55" s="64">
        <v>61</v>
      </c>
      <c r="AW55" s="64">
        <v>30</v>
      </c>
      <c r="AX55" s="64">
        <v>307</v>
      </c>
      <c r="AY55" s="64">
        <v>273</v>
      </c>
      <c r="AZ55" s="66">
        <v>1730</v>
      </c>
    </row>
    <row r="56" spans="1:52" s="90" customFormat="1" ht="16.5" customHeight="1">
      <c r="A56" s="114"/>
      <c r="B56" s="115"/>
      <c r="C56" s="116"/>
      <c r="D56" s="115"/>
      <c r="E56" s="115"/>
      <c r="F56" s="115"/>
      <c r="G56" s="116"/>
      <c r="H56" s="115"/>
      <c r="I56" s="115"/>
      <c r="J56" s="115"/>
      <c r="K56" s="115"/>
      <c r="L56" s="115"/>
      <c r="M56" s="115"/>
      <c r="N56" s="115"/>
      <c r="O56" s="115"/>
      <c r="P56" s="117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8"/>
      <c r="AG56" s="115"/>
      <c r="AH56" s="115"/>
      <c r="AI56" s="115"/>
      <c r="AJ56" s="115"/>
      <c r="AK56" s="119"/>
      <c r="AL56" s="115"/>
      <c r="AM56" s="115"/>
      <c r="AN56" s="115"/>
      <c r="AO56" s="115"/>
      <c r="AP56" s="115"/>
      <c r="AQ56" s="115"/>
      <c r="AR56" s="115"/>
      <c r="AS56" s="115"/>
      <c r="AT56" s="115"/>
      <c r="AU56" s="115"/>
      <c r="AV56" s="115"/>
      <c r="AW56" s="115"/>
      <c r="AX56" s="115"/>
      <c r="AY56" s="115"/>
      <c r="AZ56" s="115"/>
    </row>
    <row r="57" spans="8:18" ht="16.5" customHeight="1"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3"/>
    </row>
    <row r="58" spans="8:18" ht="16.5" customHeight="1" thickBot="1">
      <c r="H58" s="122">
        <f>D58*E58</f>
        <v>0</v>
      </c>
      <c r="I58" s="122"/>
      <c r="J58" s="122"/>
      <c r="K58" s="122"/>
      <c r="L58" s="122"/>
      <c r="M58" s="122"/>
      <c r="N58" s="122">
        <v>46151</v>
      </c>
      <c r="O58" s="122"/>
      <c r="P58" s="126">
        <v>13427</v>
      </c>
      <c r="Q58" s="123"/>
      <c r="R58" s="123"/>
    </row>
    <row r="59" spans="3:18" ht="16.5" customHeight="1" thickBot="1">
      <c r="C59" s="127">
        <f>B51</f>
        <v>2300</v>
      </c>
      <c r="D59" s="121">
        <v>3</v>
      </c>
      <c r="E59" s="128">
        <f>C59/D59</f>
        <v>766.6666666666666</v>
      </c>
      <c r="F59" s="121">
        <f>F51</f>
        <v>142</v>
      </c>
      <c r="G59" s="121">
        <v>198</v>
      </c>
      <c r="H59" s="122">
        <f>F59*G59</f>
        <v>28116</v>
      </c>
      <c r="I59" s="122"/>
      <c r="J59" s="122"/>
      <c r="K59" s="122"/>
      <c r="L59" s="122"/>
      <c r="M59" s="122"/>
      <c r="N59" s="122">
        <v>308</v>
      </c>
      <c r="O59" s="122"/>
      <c r="P59" s="122">
        <v>1.1</v>
      </c>
      <c r="Q59" s="122"/>
      <c r="R59" s="123"/>
    </row>
    <row r="60" spans="3:18" ht="16.5" customHeight="1">
      <c r="C60" s="128">
        <f>E59</f>
        <v>766.6666666666666</v>
      </c>
      <c r="F60" s="121">
        <f>D51</f>
        <v>0</v>
      </c>
      <c r="G60" s="121">
        <v>36</v>
      </c>
      <c r="H60" s="122">
        <f>F60*G60</f>
        <v>0</v>
      </c>
      <c r="I60" s="122"/>
      <c r="J60" s="122"/>
      <c r="K60" s="122"/>
      <c r="L60" s="122"/>
      <c r="M60" s="122"/>
      <c r="N60" s="122">
        <v>2013</v>
      </c>
      <c r="O60" s="122"/>
      <c r="P60" s="122"/>
      <c r="Q60" s="122"/>
      <c r="R60" s="123"/>
    </row>
    <row r="61" spans="6:18" ht="16.5" customHeight="1">
      <c r="F61" s="128">
        <f>G51</f>
        <v>165</v>
      </c>
      <c r="G61" s="121">
        <v>108</v>
      </c>
      <c r="H61" s="122">
        <f>F61*G61</f>
        <v>17820</v>
      </c>
      <c r="I61" s="122"/>
      <c r="J61" s="122"/>
      <c r="K61" s="122"/>
      <c r="L61" s="122"/>
      <c r="M61" s="122"/>
      <c r="N61" s="122">
        <v>1287</v>
      </c>
      <c r="O61" s="122"/>
      <c r="P61" s="122"/>
      <c r="Q61" s="122"/>
      <c r="R61" s="123"/>
    </row>
    <row r="62" spans="6:18" ht="16.5" customHeight="1">
      <c r="F62" s="121">
        <f>E51</f>
        <v>17</v>
      </c>
      <c r="G62" s="121">
        <v>90</v>
      </c>
      <c r="H62" s="122">
        <f>F62*G62</f>
        <v>1530</v>
      </c>
      <c r="I62" s="122"/>
      <c r="J62" s="122"/>
      <c r="K62" s="122"/>
      <c r="L62" s="122"/>
      <c r="M62" s="122"/>
      <c r="N62" s="122">
        <f>SUM(N58:N61)</f>
        <v>49759</v>
      </c>
      <c r="O62" s="122"/>
      <c r="P62" s="122">
        <f>P58*P59</f>
        <v>14769.7</v>
      </c>
      <c r="Q62" s="122"/>
      <c r="R62" s="123"/>
    </row>
    <row r="63" spans="3:18" ht="16.5" customHeight="1">
      <c r="C63" s="128">
        <f>C59-C60</f>
        <v>1533.3333333333335</v>
      </c>
      <c r="H63" s="122">
        <f>SUM(H58:H62)</f>
        <v>47466</v>
      </c>
      <c r="I63" s="122"/>
      <c r="J63" s="122"/>
      <c r="K63" s="122"/>
      <c r="L63" s="122"/>
      <c r="M63" s="122"/>
      <c r="N63" s="122">
        <v>789</v>
      </c>
      <c r="O63" s="122"/>
      <c r="P63" s="122"/>
      <c r="Q63" s="122"/>
      <c r="R63" s="123"/>
    </row>
    <row r="64" spans="8:18" ht="16.5" customHeight="1">
      <c r="H64" s="122"/>
      <c r="I64" s="122"/>
      <c r="J64" s="122"/>
      <c r="K64" s="122"/>
      <c r="L64" s="122"/>
      <c r="M64" s="122"/>
      <c r="N64" s="122">
        <f>N62-N63</f>
        <v>48970</v>
      </c>
      <c r="O64" s="122"/>
      <c r="P64" s="122"/>
      <c r="Q64" s="122"/>
      <c r="R64" s="123"/>
    </row>
    <row r="65" spans="8:18" ht="16.5" customHeight="1"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3"/>
    </row>
    <row r="66" spans="8:18" ht="16.5" customHeight="1"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3"/>
    </row>
    <row r="67" spans="8:18" ht="16.5" customHeight="1"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</row>
    <row r="68" spans="8:18" ht="16.5" customHeight="1"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</row>
  </sheetData>
  <sheetProtection formatCells="0" formatColumns="0" formatRows="0" insertColumns="0" insertRows="0" insertHyperlinks="0" deleteColumns="0" deleteRows="0" sort="0" autoFilter="0" pivotTables="0"/>
  <mergeCells count="48">
    <mergeCell ref="J53:L53"/>
    <mergeCell ref="Y53:Z53"/>
    <mergeCell ref="AS4:AS5"/>
    <mergeCell ref="AT4:AT5"/>
    <mergeCell ref="AU4:AU5"/>
    <mergeCell ref="AV4:AV5"/>
    <mergeCell ref="M4:M5"/>
    <mergeCell ref="N4:P4"/>
    <mergeCell ref="Q4:Q5"/>
    <mergeCell ref="R4:T4"/>
    <mergeCell ref="J4:J5"/>
    <mergeCell ref="AW4:AW5"/>
    <mergeCell ref="W4:W5"/>
    <mergeCell ref="X4:X5"/>
    <mergeCell ref="Z4:AC4"/>
    <mergeCell ref="AD4:AD5"/>
    <mergeCell ref="AE4:AH4"/>
    <mergeCell ref="AN4:AN5"/>
    <mergeCell ref="AN3:AW3"/>
    <mergeCell ref="U4:U5"/>
    <mergeCell ref="V4:V5"/>
    <mergeCell ref="AZ3:AZ5"/>
    <mergeCell ref="B4:B5"/>
    <mergeCell ref="C4:C5"/>
    <mergeCell ref="D4:F4"/>
    <mergeCell ref="G4:G5"/>
    <mergeCell ref="H4:H5"/>
    <mergeCell ref="I4:I5"/>
    <mergeCell ref="AY3:AY5"/>
    <mergeCell ref="AO4:AO5"/>
    <mergeCell ref="AP4:AP5"/>
    <mergeCell ref="AQ4:AQ5"/>
    <mergeCell ref="AR4:AR5"/>
    <mergeCell ref="K4:K5"/>
    <mergeCell ref="L4:L5"/>
    <mergeCell ref="AK3:AK5"/>
    <mergeCell ref="AL3:AL5"/>
    <mergeCell ref="AM3:AM5"/>
    <mergeCell ref="A1:AZ1"/>
    <mergeCell ref="A2:AZ2"/>
    <mergeCell ref="A3:A5"/>
    <mergeCell ref="B3:P3"/>
    <mergeCell ref="Q3:X3"/>
    <mergeCell ref="Y3:Y5"/>
    <mergeCell ref="Z3:AH3"/>
    <mergeCell ref="AI3:AI5"/>
    <mergeCell ref="AJ3:AJ5"/>
    <mergeCell ref="AX3:AX5"/>
  </mergeCells>
  <printOptions horizontalCentered="1" verticalCentered="1"/>
  <pageMargins left="0.17" right="0.16" top="0.31496062992125984" bottom="0.35433070866141736" header="0.1968503937007874" footer="0.35433070866141736"/>
  <pageSetup fitToWidth="2" horizontalDpi="600" verticalDpi="600" orientation="landscape" pageOrder="overThenDown" paperSize="9" scale="42" r:id="rId1"/>
  <colBreaks count="1" manualBreakCount="1">
    <brk id="52" max="54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BE68"/>
  <sheetViews>
    <sheetView showZeros="0" view="pageBreakPreview" zoomScale="85" zoomScaleNormal="4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E5" sqref="BE5"/>
    </sheetView>
  </sheetViews>
  <sheetFormatPr defaultColWidth="8.796875" defaultRowHeight="16.5" customHeight="1"/>
  <cols>
    <col min="1" max="1" width="18.5" style="120" customWidth="1"/>
    <col min="2" max="2" width="8.09765625" style="121" customWidth="1"/>
    <col min="3" max="3" width="6.59765625" style="121" customWidth="1"/>
    <col min="4" max="4" width="5.59765625" style="121" customWidth="1"/>
    <col min="5" max="5" width="8.19921875" style="121" customWidth="1"/>
    <col min="6" max="6" width="6.3984375" style="121" customWidth="1"/>
    <col min="7" max="7" width="6" style="121" customWidth="1"/>
    <col min="8" max="8" width="8.8984375" style="121" customWidth="1"/>
    <col min="9" max="9" width="5.8984375" style="121" customWidth="1"/>
    <col min="10" max="10" width="5.59765625" style="121" customWidth="1"/>
    <col min="11" max="11" width="7.69921875" style="121" customWidth="1"/>
    <col min="12" max="12" width="7.19921875" style="121" customWidth="1"/>
    <col min="13" max="13" width="8.59765625" style="121" customWidth="1"/>
    <col min="14" max="14" width="6.59765625" style="121" bestFit="1" customWidth="1"/>
    <col min="15" max="15" width="7.69921875" style="121" customWidth="1"/>
    <col min="16" max="16" width="6.19921875" style="121" customWidth="1"/>
    <col min="17" max="17" width="5.59765625" style="121" customWidth="1"/>
    <col min="18" max="18" width="4.09765625" style="121" customWidth="1"/>
    <col min="19" max="19" width="3.09765625" style="121" customWidth="1"/>
    <col min="20" max="20" width="4.5" style="121" customWidth="1"/>
    <col min="21" max="21" width="6.19921875" style="121" customWidth="1"/>
    <col min="22" max="22" width="3.59765625" style="121" customWidth="1"/>
    <col min="23" max="23" width="5" style="121" customWidth="1"/>
    <col min="24" max="25" width="6.5" style="121" customWidth="1"/>
    <col min="26" max="26" width="6.8984375" style="121" customWidth="1"/>
    <col min="27" max="27" width="6.5" style="121" customWidth="1"/>
    <col min="28" max="31" width="5.59765625" style="121" customWidth="1"/>
    <col min="32" max="32" width="5.59765625" style="124" customWidth="1"/>
    <col min="33" max="33" width="5.59765625" style="121" customWidth="1"/>
    <col min="34" max="34" width="7.59765625" style="121" customWidth="1"/>
    <col min="35" max="35" width="5.59765625" style="121" customWidth="1"/>
    <col min="36" max="36" width="6.59765625" style="121" customWidth="1"/>
    <col min="37" max="37" width="5.59765625" style="125" customWidth="1"/>
    <col min="38" max="39" width="5.59765625" style="121" customWidth="1"/>
    <col min="40" max="40" width="5.09765625" style="121" customWidth="1"/>
    <col min="41" max="41" width="6.09765625" style="121" customWidth="1"/>
    <col min="42" max="42" width="3.5" style="121" customWidth="1"/>
    <col min="43" max="43" width="2.59765625" style="121" customWidth="1"/>
    <col min="44" max="44" width="5.3984375" style="121" customWidth="1"/>
    <col min="45" max="45" width="4.3984375" style="121" customWidth="1"/>
    <col min="46" max="46" width="4.8984375" style="121" customWidth="1"/>
    <col min="47" max="47" width="5.69921875" style="121" customWidth="1"/>
    <col min="48" max="48" width="4.5" style="121" customWidth="1"/>
    <col min="49" max="49" width="4.19921875" style="121" customWidth="1"/>
    <col min="50" max="51" width="4.8984375" style="121" customWidth="1"/>
    <col min="52" max="52" width="6" style="121" customWidth="1"/>
    <col min="53" max="53" width="0.8984375" style="83" hidden="1" customWidth="1"/>
    <col min="54" max="16384" width="9" style="83" customWidth="1"/>
  </cols>
  <sheetData>
    <row r="1" spans="1:52" ht="16.5" customHeight="1">
      <c r="A1" s="421"/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421"/>
      <c r="S1" s="421"/>
      <c r="T1" s="421"/>
      <c r="U1" s="421"/>
      <c r="V1" s="421"/>
      <c r="W1" s="421"/>
      <c r="X1" s="421"/>
      <c r="Y1" s="421"/>
      <c r="Z1" s="421"/>
      <c r="AA1" s="421"/>
      <c r="AB1" s="421"/>
      <c r="AC1" s="421"/>
      <c r="AD1" s="421"/>
      <c r="AE1" s="421"/>
      <c r="AF1" s="421"/>
      <c r="AG1" s="421"/>
      <c r="AH1" s="421"/>
      <c r="AI1" s="421"/>
      <c r="AJ1" s="421"/>
      <c r="AK1" s="421"/>
      <c r="AL1" s="421"/>
      <c r="AM1" s="421"/>
      <c r="AN1" s="421"/>
      <c r="AO1" s="421"/>
      <c r="AP1" s="421"/>
      <c r="AQ1" s="421"/>
      <c r="AR1" s="421"/>
      <c r="AS1" s="421"/>
      <c r="AT1" s="421"/>
      <c r="AU1" s="421"/>
      <c r="AV1" s="421"/>
      <c r="AW1" s="421"/>
      <c r="AX1" s="421"/>
      <c r="AY1" s="421"/>
      <c r="AZ1" s="421"/>
    </row>
    <row r="2" spans="1:52" s="252" customFormat="1" ht="22.5" customHeight="1" thickBot="1">
      <c r="A2" s="397" t="s">
        <v>107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  <c r="W2" s="397"/>
      <c r="X2" s="397"/>
      <c r="Y2" s="397"/>
      <c r="Z2" s="397"/>
      <c r="AA2" s="397"/>
      <c r="AB2" s="397"/>
      <c r="AC2" s="397"/>
      <c r="AD2" s="397"/>
      <c r="AE2" s="397"/>
      <c r="AF2" s="397"/>
      <c r="AG2" s="397"/>
      <c r="AH2" s="397"/>
      <c r="AI2" s="397"/>
      <c r="AJ2" s="397"/>
      <c r="AK2" s="397"/>
      <c r="AL2" s="397"/>
      <c r="AM2" s="397"/>
      <c r="AN2" s="397"/>
      <c r="AO2" s="397"/>
      <c r="AP2" s="397"/>
      <c r="AQ2" s="397"/>
      <c r="AR2" s="397"/>
      <c r="AS2" s="397"/>
      <c r="AT2" s="397"/>
      <c r="AU2" s="397"/>
      <c r="AV2" s="397"/>
      <c r="AW2" s="397"/>
      <c r="AX2" s="397"/>
      <c r="AY2" s="397"/>
      <c r="AZ2" s="397"/>
    </row>
    <row r="3" spans="1:53" s="254" customFormat="1" ht="31.5" customHeight="1" thickBot="1">
      <c r="A3" s="374" t="s">
        <v>106</v>
      </c>
      <c r="B3" s="398" t="s">
        <v>0</v>
      </c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400"/>
      <c r="Q3" s="385" t="s">
        <v>1</v>
      </c>
      <c r="R3" s="387"/>
      <c r="S3" s="387"/>
      <c r="T3" s="387"/>
      <c r="U3" s="387"/>
      <c r="V3" s="387"/>
      <c r="W3" s="387"/>
      <c r="X3" s="388"/>
      <c r="Y3" s="418" t="s">
        <v>85</v>
      </c>
      <c r="Z3" s="385" t="s">
        <v>2</v>
      </c>
      <c r="AA3" s="386"/>
      <c r="AB3" s="387"/>
      <c r="AC3" s="387"/>
      <c r="AD3" s="387"/>
      <c r="AE3" s="387"/>
      <c r="AF3" s="387"/>
      <c r="AG3" s="387"/>
      <c r="AH3" s="388"/>
      <c r="AI3" s="410" t="s">
        <v>3</v>
      </c>
      <c r="AJ3" s="404" t="s">
        <v>82</v>
      </c>
      <c r="AK3" s="415" t="s">
        <v>81</v>
      </c>
      <c r="AL3" s="391" t="s">
        <v>4</v>
      </c>
      <c r="AM3" s="392" t="s">
        <v>42</v>
      </c>
      <c r="AN3" s="385" t="s">
        <v>5</v>
      </c>
      <c r="AO3" s="387"/>
      <c r="AP3" s="387"/>
      <c r="AQ3" s="387"/>
      <c r="AR3" s="387"/>
      <c r="AS3" s="387"/>
      <c r="AT3" s="387"/>
      <c r="AU3" s="387"/>
      <c r="AV3" s="387"/>
      <c r="AW3" s="388"/>
      <c r="AX3" s="371" t="s">
        <v>6</v>
      </c>
      <c r="AY3" s="391" t="s">
        <v>83</v>
      </c>
      <c r="AZ3" s="368" t="s">
        <v>7</v>
      </c>
      <c r="BA3" s="253"/>
    </row>
    <row r="4" spans="1:53" s="254" customFormat="1" ht="29.25" customHeight="1">
      <c r="A4" s="375"/>
      <c r="B4" s="403" t="s">
        <v>8</v>
      </c>
      <c r="C4" s="401" t="s">
        <v>9</v>
      </c>
      <c r="D4" s="402" t="s">
        <v>10</v>
      </c>
      <c r="E4" s="402"/>
      <c r="F4" s="402"/>
      <c r="G4" s="401" t="s">
        <v>40</v>
      </c>
      <c r="H4" s="401" t="s">
        <v>11</v>
      </c>
      <c r="I4" s="401" t="s">
        <v>12</v>
      </c>
      <c r="J4" s="413" t="s">
        <v>13</v>
      </c>
      <c r="K4" s="413" t="s">
        <v>84</v>
      </c>
      <c r="L4" s="379" t="s">
        <v>14</v>
      </c>
      <c r="M4" s="381" t="s">
        <v>89</v>
      </c>
      <c r="N4" s="407" t="s">
        <v>88</v>
      </c>
      <c r="O4" s="408"/>
      <c r="P4" s="409"/>
      <c r="Q4" s="372"/>
      <c r="R4" s="383" t="s">
        <v>10</v>
      </c>
      <c r="S4" s="383"/>
      <c r="T4" s="383"/>
      <c r="U4" s="389" t="s">
        <v>11</v>
      </c>
      <c r="V4" s="389" t="s">
        <v>12</v>
      </c>
      <c r="W4" s="389" t="s">
        <v>36</v>
      </c>
      <c r="X4" s="369" t="s">
        <v>18</v>
      </c>
      <c r="Y4" s="419"/>
      <c r="Z4" s="376" t="s">
        <v>19</v>
      </c>
      <c r="AA4" s="377"/>
      <c r="AB4" s="377"/>
      <c r="AC4" s="378"/>
      <c r="AD4" s="389" t="s">
        <v>20</v>
      </c>
      <c r="AE4" s="383" t="s">
        <v>21</v>
      </c>
      <c r="AF4" s="383"/>
      <c r="AG4" s="383"/>
      <c r="AH4" s="384"/>
      <c r="AI4" s="411"/>
      <c r="AJ4" s="389"/>
      <c r="AK4" s="416"/>
      <c r="AL4" s="389"/>
      <c r="AM4" s="393"/>
      <c r="AN4" s="395" t="s">
        <v>37</v>
      </c>
      <c r="AO4" s="389" t="s">
        <v>15</v>
      </c>
      <c r="AP4" s="389" t="s">
        <v>22</v>
      </c>
      <c r="AQ4" s="389" t="s">
        <v>23</v>
      </c>
      <c r="AR4" s="389" t="s">
        <v>16</v>
      </c>
      <c r="AS4" s="389" t="s">
        <v>17</v>
      </c>
      <c r="AT4" s="389" t="s">
        <v>77</v>
      </c>
      <c r="AU4" s="389" t="s">
        <v>24</v>
      </c>
      <c r="AV4" s="389" t="s">
        <v>25</v>
      </c>
      <c r="AW4" s="369" t="s">
        <v>26</v>
      </c>
      <c r="AX4" s="372"/>
      <c r="AY4" s="389"/>
      <c r="AZ4" s="369"/>
      <c r="BA4" s="253"/>
    </row>
    <row r="5" spans="1:53" s="254" customFormat="1" ht="120.75" customHeight="1" thickBot="1">
      <c r="A5" s="375"/>
      <c r="B5" s="373"/>
      <c r="C5" s="390"/>
      <c r="D5" s="9" t="s">
        <v>15</v>
      </c>
      <c r="E5" s="9" t="s">
        <v>16</v>
      </c>
      <c r="F5" s="9" t="s">
        <v>17</v>
      </c>
      <c r="G5" s="390"/>
      <c r="H5" s="390"/>
      <c r="I5" s="390"/>
      <c r="J5" s="414"/>
      <c r="K5" s="414"/>
      <c r="L5" s="380"/>
      <c r="M5" s="382"/>
      <c r="N5" s="9" t="s">
        <v>15</v>
      </c>
      <c r="O5" s="9" t="s">
        <v>16</v>
      </c>
      <c r="P5" s="10" t="s">
        <v>17</v>
      </c>
      <c r="Q5" s="373"/>
      <c r="R5" s="9" t="s">
        <v>15</v>
      </c>
      <c r="S5" s="9" t="s">
        <v>16</v>
      </c>
      <c r="T5" s="9" t="s">
        <v>17</v>
      </c>
      <c r="U5" s="390"/>
      <c r="V5" s="390"/>
      <c r="W5" s="390"/>
      <c r="X5" s="370"/>
      <c r="Y5" s="420"/>
      <c r="Z5" s="8" t="s">
        <v>27</v>
      </c>
      <c r="AA5" s="11" t="s">
        <v>87</v>
      </c>
      <c r="AB5" s="9" t="s">
        <v>28</v>
      </c>
      <c r="AC5" s="9" t="s">
        <v>87</v>
      </c>
      <c r="AD5" s="390"/>
      <c r="AE5" s="9" t="s">
        <v>29</v>
      </c>
      <c r="AF5" s="97" t="s">
        <v>87</v>
      </c>
      <c r="AG5" s="9" t="s">
        <v>30</v>
      </c>
      <c r="AH5" s="10" t="s">
        <v>41</v>
      </c>
      <c r="AI5" s="412"/>
      <c r="AJ5" s="390"/>
      <c r="AK5" s="417"/>
      <c r="AL5" s="390"/>
      <c r="AM5" s="394"/>
      <c r="AN5" s="396"/>
      <c r="AO5" s="390"/>
      <c r="AP5" s="390"/>
      <c r="AQ5" s="390"/>
      <c r="AR5" s="390"/>
      <c r="AS5" s="390"/>
      <c r="AT5" s="390"/>
      <c r="AU5" s="390"/>
      <c r="AV5" s="390"/>
      <c r="AW5" s="370"/>
      <c r="AX5" s="373"/>
      <c r="AY5" s="390"/>
      <c r="AZ5" s="370"/>
      <c r="BA5" s="253"/>
    </row>
    <row r="6" spans="1:52" s="255" customFormat="1" ht="13.5" customHeight="1" thickBot="1">
      <c r="A6" s="12">
        <v>0</v>
      </c>
      <c r="B6" s="13">
        <v>1</v>
      </c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14">
        <v>7</v>
      </c>
      <c r="I6" s="14">
        <v>8</v>
      </c>
      <c r="J6" s="14">
        <v>9</v>
      </c>
      <c r="K6" s="14">
        <v>10</v>
      </c>
      <c r="L6" s="15">
        <v>11</v>
      </c>
      <c r="M6" s="13">
        <v>12</v>
      </c>
      <c r="N6" s="14">
        <v>13</v>
      </c>
      <c r="O6" s="14">
        <v>14</v>
      </c>
      <c r="P6" s="16">
        <v>15</v>
      </c>
      <c r="Q6" s="13">
        <v>16</v>
      </c>
      <c r="R6" s="14">
        <v>17</v>
      </c>
      <c r="S6" s="14">
        <v>18</v>
      </c>
      <c r="T6" s="14">
        <v>19</v>
      </c>
      <c r="U6" s="14">
        <v>20</v>
      </c>
      <c r="V6" s="14">
        <v>21</v>
      </c>
      <c r="W6" s="14">
        <v>22</v>
      </c>
      <c r="X6" s="16">
        <v>23</v>
      </c>
      <c r="Y6" s="17">
        <v>25</v>
      </c>
      <c r="Z6" s="13">
        <v>26</v>
      </c>
      <c r="AA6" s="18"/>
      <c r="AB6" s="14">
        <v>27</v>
      </c>
      <c r="AC6" s="14"/>
      <c r="AD6" s="14">
        <v>28</v>
      </c>
      <c r="AE6" s="14">
        <v>29</v>
      </c>
      <c r="AF6" s="106"/>
      <c r="AG6" s="14">
        <v>30</v>
      </c>
      <c r="AH6" s="16">
        <v>31</v>
      </c>
      <c r="AI6" s="18">
        <v>32</v>
      </c>
      <c r="AJ6" s="14">
        <v>33</v>
      </c>
      <c r="AK6" s="98">
        <v>34</v>
      </c>
      <c r="AL6" s="14">
        <v>35</v>
      </c>
      <c r="AM6" s="15">
        <v>36</v>
      </c>
      <c r="AN6" s="13">
        <v>37</v>
      </c>
      <c r="AO6" s="14">
        <v>38</v>
      </c>
      <c r="AP6" s="14">
        <v>39</v>
      </c>
      <c r="AQ6" s="14">
        <v>40</v>
      </c>
      <c r="AR6" s="14">
        <v>41</v>
      </c>
      <c r="AS6" s="14">
        <v>42</v>
      </c>
      <c r="AT6" s="14">
        <v>43</v>
      </c>
      <c r="AU6" s="14">
        <v>44</v>
      </c>
      <c r="AV6" s="14">
        <v>45</v>
      </c>
      <c r="AW6" s="16">
        <v>46</v>
      </c>
      <c r="AX6" s="13">
        <v>47</v>
      </c>
      <c r="AY6" s="14">
        <v>48</v>
      </c>
      <c r="AZ6" s="16">
        <v>45</v>
      </c>
    </row>
    <row r="7" spans="1:57" s="140" customFormat="1" ht="19.5" customHeight="1">
      <c r="A7" s="144" t="s">
        <v>43</v>
      </c>
      <c r="B7" s="145">
        <v>116</v>
      </c>
      <c r="C7" s="146">
        <v>24</v>
      </c>
      <c r="D7" s="146"/>
      <c r="E7" s="146">
        <v>15</v>
      </c>
      <c r="F7" s="146"/>
      <c r="G7" s="146">
        <v>48</v>
      </c>
      <c r="H7" s="146"/>
      <c r="I7" s="146"/>
      <c r="J7" s="146"/>
      <c r="K7" s="146">
        <v>0</v>
      </c>
      <c r="L7" s="147">
        <v>0</v>
      </c>
      <c r="M7" s="148">
        <f>SUM(N7:P7)</f>
        <v>0</v>
      </c>
      <c r="N7" s="146">
        <v>0</v>
      </c>
      <c r="O7" s="146">
        <v>0</v>
      </c>
      <c r="P7" s="149"/>
      <c r="Q7" s="145">
        <v>2</v>
      </c>
      <c r="R7" s="146"/>
      <c r="S7" s="146"/>
      <c r="T7" s="146">
        <v>12</v>
      </c>
      <c r="U7" s="146"/>
      <c r="V7" s="146">
        <v>0</v>
      </c>
      <c r="W7" s="146">
        <v>2</v>
      </c>
      <c r="X7" s="149">
        <v>102</v>
      </c>
      <c r="Y7" s="150"/>
      <c r="Z7" s="145">
        <v>43</v>
      </c>
      <c r="AA7" s="151">
        <v>34</v>
      </c>
      <c r="AB7" s="146">
        <v>3</v>
      </c>
      <c r="AC7" s="152"/>
      <c r="AD7" s="146"/>
      <c r="AE7" s="146">
        <v>12</v>
      </c>
      <c r="AF7" s="153"/>
      <c r="AG7" s="146"/>
      <c r="AH7" s="149">
        <v>1400</v>
      </c>
      <c r="AI7" s="154"/>
      <c r="AJ7" s="146">
        <v>0</v>
      </c>
      <c r="AK7" s="155"/>
      <c r="AL7" s="146"/>
      <c r="AM7" s="147"/>
      <c r="AN7" s="156">
        <v>5</v>
      </c>
      <c r="AO7" s="146">
        <v>1</v>
      </c>
      <c r="AP7" s="146">
        <v>2</v>
      </c>
      <c r="AQ7" s="146"/>
      <c r="AR7" s="146"/>
      <c r="AS7" s="146">
        <v>1</v>
      </c>
      <c r="AT7" s="146"/>
      <c r="AU7" s="146"/>
      <c r="AV7" s="146"/>
      <c r="AW7" s="149"/>
      <c r="AX7" s="145">
        <v>7</v>
      </c>
      <c r="AY7" s="146"/>
      <c r="AZ7" s="149">
        <v>21</v>
      </c>
      <c r="BB7" s="141"/>
      <c r="BC7" s="141"/>
      <c r="BD7" s="141"/>
      <c r="BE7" s="141"/>
    </row>
    <row r="8" spans="1:57" s="140" customFormat="1" ht="19.5" customHeight="1">
      <c r="A8" s="72" t="s">
        <v>31</v>
      </c>
      <c r="B8" s="161">
        <v>376</v>
      </c>
      <c r="C8" s="162">
        <v>59</v>
      </c>
      <c r="D8" s="162">
        <v>8</v>
      </c>
      <c r="E8" s="162">
        <v>103</v>
      </c>
      <c r="F8" s="162"/>
      <c r="G8" s="162">
        <v>202</v>
      </c>
      <c r="H8" s="162"/>
      <c r="I8" s="162"/>
      <c r="J8" s="162">
        <v>97</v>
      </c>
      <c r="K8" s="162">
        <v>16</v>
      </c>
      <c r="L8" s="163">
        <v>2681</v>
      </c>
      <c r="M8" s="75">
        <v>3137</v>
      </c>
      <c r="N8" s="162">
        <v>382</v>
      </c>
      <c r="O8" s="162">
        <v>1317</v>
      </c>
      <c r="P8" s="164">
        <v>1438</v>
      </c>
      <c r="Q8" s="161"/>
      <c r="R8" s="162"/>
      <c r="S8" s="162"/>
      <c r="T8" s="162"/>
      <c r="U8" s="162"/>
      <c r="V8" s="162">
        <v>0</v>
      </c>
      <c r="W8" s="162">
        <v>9</v>
      </c>
      <c r="X8" s="164">
        <v>267</v>
      </c>
      <c r="Y8" s="165"/>
      <c r="Z8" s="161">
        <v>3690</v>
      </c>
      <c r="AA8" s="73">
        <f aca="true" t="shared" si="0" ref="AA8:AA20">Z8/L8</f>
        <v>1.3763521074226035</v>
      </c>
      <c r="AB8" s="162">
        <v>21</v>
      </c>
      <c r="AC8" s="74">
        <f>AB8/W8</f>
        <v>2.3333333333333335</v>
      </c>
      <c r="AD8" s="162"/>
      <c r="AE8" s="162">
        <v>230</v>
      </c>
      <c r="AF8" s="166">
        <f>AE8/L8*100</f>
        <v>8.578888474449831</v>
      </c>
      <c r="AG8" s="162"/>
      <c r="AH8" s="164">
        <v>23600</v>
      </c>
      <c r="AI8" s="167">
        <v>64</v>
      </c>
      <c r="AJ8" s="162">
        <v>2</v>
      </c>
      <c r="AK8" s="168">
        <v>2</v>
      </c>
      <c r="AL8" s="162"/>
      <c r="AM8" s="169"/>
      <c r="AN8" s="76">
        <v>83</v>
      </c>
      <c r="AO8" s="162">
        <v>54</v>
      </c>
      <c r="AP8" s="162"/>
      <c r="AQ8" s="162"/>
      <c r="AR8" s="162">
        <v>15</v>
      </c>
      <c r="AS8" s="162">
        <v>14</v>
      </c>
      <c r="AT8" s="162">
        <v>2</v>
      </c>
      <c r="AU8" s="162"/>
      <c r="AV8" s="162"/>
      <c r="AW8" s="164"/>
      <c r="AX8" s="161">
        <v>5</v>
      </c>
      <c r="AY8" s="162">
        <v>95</v>
      </c>
      <c r="AZ8" s="164">
        <v>37</v>
      </c>
      <c r="BB8" s="141"/>
      <c r="BC8" s="141"/>
      <c r="BD8" s="141"/>
      <c r="BE8" s="141"/>
    </row>
    <row r="9" spans="1:57" s="140" customFormat="1" ht="19.5" customHeight="1">
      <c r="A9" s="72" t="s">
        <v>38</v>
      </c>
      <c r="B9" s="161">
        <v>570</v>
      </c>
      <c r="C9" s="162">
        <v>59</v>
      </c>
      <c r="D9" s="162">
        <v>3</v>
      </c>
      <c r="E9" s="162">
        <v>56</v>
      </c>
      <c r="F9" s="162"/>
      <c r="G9" s="162">
        <v>403</v>
      </c>
      <c r="H9" s="162"/>
      <c r="I9" s="162">
        <v>4</v>
      </c>
      <c r="J9" s="162">
        <v>65</v>
      </c>
      <c r="K9" s="162">
        <v>51</v>
      </c>
      <c r="L9" s="163">
        <v>3012</v>
      </c>
      <c r="M9" s="75">
        <v>3616</v>
      </c>
      <c r="N9" s="162">
        <v>432</v>
      </c>
      <c r="O9" s="162">
        <v>1526</v>
      </c>
      <c r="P9" s="164">
        <v>1658</v>
      </c>
      <c r="Q9" s="161"/>
      <c r="R9" s="162"/>
      <c r="S9" s="162"/>
      <c r="T9" s="162"/>
      <c r="U9" s="162"/>
      <c r="V9" s="162">
        <v>0</v>
      </c>
      <c r="W9" s="162">
        <v>14</v>
      </c>
      <c r="X9" s="164">
        <v>476</v>
      </c>
      <c r="Y9" s="165"/>
      <c r="Z9" s="161">
        <v>2732</v>
      </c>
      <c r="AA9" s="73">
        <f t="shared" si="0"/>
        <v>0.9070385126162018</v>
      </c>
      <c r="AB9" s="162">
        <v>41</v>
      </c>
      <c r="AC9" s="74">
        <f aca="true" t="shared" si="1" ref="AC9:AC49">AB9/W9</f>
        <v>2.9285714285714284</v>
      </c>
      <c r="AD9" s="162">
        <v>4</v>
      </c>
      <c r="AE9" s="162">
        <v>243</v>
      </c>
      <c r="AF9" s="166">
        <f aca="true" t="shared" si="2" ref="AF9:AF55">AE9/L9*100</f>
        <v>8.067729083665338</v>
      </c>
      <c r="AG9" s="162">
        <v>2</v>
      </c>
      <c r="AH9" s="164">
        <v>19400</v>
      </c>
      <c r="AI9" s="167">
        <v>33</v>
      </c>
      <c r="AJ9" s="162">
        <v>3</v>
      </c>
      <c r="AK9" s="168">
        <v>3</v>
      </c>
      <c r="AL9" s="162"/>
      <c r="AM9" s="169">
        <v>1</v>
      </c>
      <c r="AN9" s="76">
        <v>89</v>
      </c>
      <c r="AO9" s="162">
        <v>23</v>
      </c>
      <c r="AP9" s="162">
        <v>9</v>
      </c>
      <c r="AQ9" s="162"/>
      <c r="AR9" s="162">
        <v>28</v>
      </c>
      <c r="AS9" s="162">
        <v>29</v>
      </c>
      <c r="AT9" s="162"/>
      <c r="AU9" s="162"/>
      <c r="AV9" s="162"/>
      <c r="AW9" s="164"/>
      <c r="AX9" s="161">
        <v>24</v>
      </c>
      <c r="AY9" s="162">
        <v>26</v>
      </c>
      <c r="AZ9" s="164">
        <v>52</v>
      </c>
      <c r="BB9" s="141"/>
      <c r="BC9" s="141"/>
      <c r="BD9" s="141"/>
      <c r="BE9" s="141"/>
    </row>
    <row r="10" spans="1:57" s="140" customFormat="1" ht="19.5" customHeight="1">
      <c r="A10" s="72" t="s">
        <v>34</v>
      </c>
      <c r="B10" s="161">
        <v>372</v>
      </c>
      <c r="C10" s="162">
        <v>47</v>
      </c>
      <c r="D10" s="162">
        <v>2</v>
      </c>
      <c r="E10" s="162">
        <v>16</v>
      </c>
      <c r="F10" s="162"/>
      <c r="G10" s="162">
        <v>323</v>
      </c>
      <c r="H10" s="162"/>
      <c r="I10" s="162">
        <v>3</v>
      </c>
      <c r="J10" s="162">
        <v>51</v>
      </c>
      <c r="K10" s="162">
        <v>44</v>
      </c>
      <c r="L10" s="163">
        <v>4191</v>
      </c>
      <c r="M10" s="75">
        <v>5193</v>
      </c>
      <c r="N10" s="162">
        <v>535</v>
      </c>
      <c r="O10" s="162">
        <v>2076</v>
      </c>
      <c r="P10" s="164">
        <v>2582</v>
      </c>
      <c r="Q10" s="161"/>
      <c r="R10" s="162"/>
      <c r="S10" s="162"/>
      <c r="T10" s="162"/>
      <c r="U10" s="162"/>
      <c r="V10" s="162">
        <v>0</v>
      </c>
      <c r="W10" s="162">
        <v>15</v>
      </c>
      <c r="X10" s="164">
        <v>340</v>
      </c>
      <c r="Y10" s="165"/>
      <c r="Z10" s="161">
        <v>5188</v>
      </c>
      <c r="AA10" s="73">
        <f t="shared" si="0"/>
        <v>1.2378907182056789</v>
      </c>
      <c r="AB10" s="162">
        <v>26</v>
      </c>
      <c r="AC10" s="74">
        <f t="shared" si="1"/>
        <v>1.7333333333333334</v>
      </c>
      <c r="AD10" s="162">
        <v>1</v>
      </c>
      <c r="AE10" s="162">
        <v>242</v>
      </c>
      <c r="AF10" s="166">
        <f t="shared" si="2"/>
        <v>5.774278215223097</v>
      </c>
      <c r="AG10" s="162"/>
      <c r="AH10" s="164">
        <v>24550</v>
      </c>
      <c r="AI10" s="167">
        <v>68</v>
      </c>
      <c r="AJ10" s="162">
        <v>8</v>
      </c>
      <c r="AK10" s="168">
        <v>8</v>
      </c>
      <c r="AL10" s="162"/>
      <c r="AM10" s="169">
        <v>2</v>
      </c>
      <c r="AN10" s="76">
        <v>45</v>
      </c>
      <c r="AO10" s="162">
        <v>32</v>
      </c>
      <c r="AP10" s="162"/>
      <c r="AQ10" s="162"/>
      <c r="AR10" s="162">
        <v>8</v>
      </c>
      <c r="AS10" s="162">
        <v>5</v>
      </c>
      <c r="AT10" s="162">
        <v>5</v>
      </c>
      <c r="AU10" s="162"/>
      <c r="AV10" s="162"/>
      <c r="AW10" s="164"/>
      <c r="AX10" s="161">
        <v>8</v>
      </c>
      <c r="AY10" s="162">
        <v>68</v>
      </c>
      <c r="AZ10" s="164">
        <v>38</v>
      </c>
      <c r="BB10" s="141"/>
      <c r="BC10" s="141"/>
      <c r="BD10" s="141"/>
      <c r="BE10" s="141"/>
    </row>
    <row r="11" spans="1:57" s="140" customFormat="1" ht="19.5" customHeight="1">
      <c r="A11" s="72" t="s">
        <v>32</v>
      </c>
      <c r="B11" s="161">
        <v>320</v>
      </c>
      <c r="C11" s="162">
        <v>47</v>
      </c>
      <c r="D11" s="162">
        <v>13</v>
      </c>
      <c r="E11" s="162">
        <v>34</v>
      </c>
      <c r="F11" s="162"/>
      <c r="G11" s="162">
        <v>279</v>
      </c>
      <c r="H11" s="162"/>
      <c r="I11" s="162">
        <v>3</v>
      </c>
      <c r="J11" s="162">
        <v>54</v>
      </c>
      <c r="K11" s="162">
        <v>65</v>
      </c>
      <c r="L11" s="163">
        <v>4412</v>
      </c>
      <c r="M11" s="75">
        <v>4784</v>
      </c>
      <c r="N11" s="162">
        <v>444</v>
      </c>
      <c r="O11" s="162">
        <v>1857</v>
      </c>
      <c r="P11" s="164">
        <v>2483</v>
      </c>
      <c r="Q11" s="161"/>
      <c r="R11" s="162"/>
      <c r="S11" s="162"/>
      <c r="T11" s="162"/>
      <c r="U11" s="162"/>
      <c r="V11" s="162">
        <v>0</v>
      </c>
      <c r="W11" s="162">
        <v>11</v>
      </c>
      <c r="X11" s="164">
        <v>166</v>
      </c>
      <c r="Y11" s="165"/>
      <c r="Z11" s="161">
        <v>5030</v>
      </c>
      <c r="AA11" s="73">
        <f t="shared" si="0"/>
        <v>1.1400725294650953</v>
      </c>
      <c r="AB11" s="162">
        <v>14</v>
      </c>
      <c r="AC11" s="74">
        <f t="shared" si="1"/>
        <v>1.2727272727272727</v>
      </c>
      <c r="AD11" s="162"/>
      <c r="AE11" s="162">
        <v>216</v>
      </c>
      <c r="AF11" s="166">
        <f t="shared" si="2"/>
        <v>4.895738893925658</v>
      </c>
      <c r="AG11" s="162"/>
      <c r="AH11" s="164">
        <v>23350</v>
      </c>
      <c r="AI11" s="167">
        <v>87</v>
      </c>
      <c r="AJ11" s="162">
        <v>2</v>
      </c>
      <c r="AK11" s="168">
        <v>3</v>
      </c>
      <c r="AL11" s="162"/>
      <c r="AM11" s="169">
        <v>1</v>
      </c>
      <c r="AN11" s="76">
        <v>70</v>
      </c>
      <c r="AO11" s="162">
        <v>30</v>
      </c>
      <c r="AP11" s="162">
        <v>6</v>
      </c>
      <c r="AQ11" s="162"/>
      <c r="AR11" s="162">
        <v>17</v>
      </c>
      <c r="AS11" s="162">
        <v>17</v>
      </c>
      <c r="AT11" s="162">
        <v>4</v>
      </c>
      <c r="AU11" s="162"/>
      <c r="AV11" s="162"/>
      <c r="AW11" s="164"/>
      <c r="AX11" s="161">
        <v>4</v>
      </c>
      <c r="AY11" s="162">
        <v>112</v>
      </c>
      <c r="AZ11" s="164">
        <v>35</v>
      </c>
      <c r="BB11" s="141"/>
      <c r="BC11" s="141"/>
      <c r="BD11" s="141"/>
      <c r="BE11" s="141"/>
    </row>
    <row r="12" spans="1:57" s="140" customFormat="1" ht="19.5" customHeight="1" thickBot="1">
      <c r="A12" s="170" t="s">
        <v>33</v>
      </c>
      <c r="B12" s="171">
        <v>385</v>
      </c>
      <c r="C12" s="172">
        <v>45</v>
      </c>
      <c r="D12" s="172">
        <v>10</v>
      </c>
      <c r="E12" s="172">
        <v>48</v>
      </c>
      <c r="F12" s="172"/>
      <c r="G12" s="172">
        <v>217</v>
      </c>
      <c r="H12" s="172"/>
      <c r="I12" s="172">
        <v>2</v>
      </c>
      <c r="J12" s="172">
        <v>84</v>
      </c>
      <c r="K12" s="172">
        <v>46</v>
      </c>
      <c r="L12" s="173">
        <v>3510</v>
      </c>
      <c r="M12" s="174">
        <v>4442</v>
      </c>
      <c r="N12" s="172">
        <v>402</v>
      </c>
      <c r="O12" s="172">
        <v>1745</v>
      </c>
      <c r="P12" s="175">
        <v>2518</v>
      </c>
      <c r="Q12" s="171"/>
      <c r="R12" s="172"/>
      <c r="S12" s="172"/>
      <c r="T12" s="172"/>
      <c r="U12" s="172"/>
      <c r="V12" s="172">
        <v>0</v>
      </c>
      <c r="W12" s="172">
        <v>9</v>
      </c>
      <c r="X12" s="175">
        <v>249</v>
      </c>
      <c r="Y12" s="176"/>
      <c r="Z12" s="171">
        <v>6201</v>
      </c>
      <c r="AA12" s="177">
        <f t="shared" si="0"/>
        <v>1.7666666666666666</v>
      </c>
      <c r="AB12" s="172">
        <v>39</v>
      </c>
      <c r="AC12" s="178">
        <f t="shared" si="1"/>
        <v>4.333333333333333</v>
      </c>
      <c r="AD12" s="172"/>
      <c r="AE12" s="172">
        <v>230</v>
      </c>
      <c r="AF12" s="179">
        <f t="shared" si="2"/>
        <v>6.552706552706552</v>
      </c>
      <c r="AG12" s="172"/>
      <c r="AH12" s="175">
        <v>16800</v>
      </c>
      <c r="AI12" s="180">
        <v>91</v>
      </c>
      <c r="AJ12" s="172">
        <v>1</v>
      </c>
      <c r="AK12" s="181">
        <v>1</v>
      </c>
      <c r="AL12" s="172"/>
      <c r="AM12" s="182">
        <v>1</v>
      </c>
      <c r="AN12" s="183">
        <v>160</v>
      </c>
      <c r="AO12" s="172">
        <v>76</v>
      </c>
      <c r="AP12" s="172">
        <v>1</v>
      </c>
      <c r="AQ12" s="172"/>
      <c r="AR12" s="172">
        <v>58</v>
      </c>
      <c r="AS12" s="172">
        <v>34</v>
      </c>
      <c r="AT12" s="172">
        <v>2</v>
      </c>
      <c r="AU12" s="172">
        <v>39</v>
      </c>
      <c r="AV12" s="172"/>
      <c r="AW12" s="175"/>
      <c r="AX12" s="171">
        <v>8</v>
      </c>
      <c r="AY12" s="172">
        <v>95</v>
      </c>
      <c r="AZ12" s="175">
        <v>45</v>
      </c>
      <c r="BB12" s="141"/>
      <c r="BC12" s="141"/>
      <c r="BD12" s="141"/>
      <c r="BE12" s="141"/>
    </row>
    <row r="13" spans="1:57" s="256" customFormat="1" ht="19.5" customHeight="1" thickTop="1">
      <c r="A13" s="144" t="s">
        <v>47</v>
      </c>
      <c r="B13" s="145">
        <v>268</v>
      </c>
      <c r="C13" s="146">
        <v>55</v>
      </c>
      <c r="D13" s="146">
        <v>4</v>
      </c>
      <c r="E13" s="146">
        <v>51</v>
      </c>
      <c r="F13" s="146"/>
      <c r="G13" s="146">
        <v>144</v>
      </c>
      <c r="H13" s="146"/>
      <c r="I13" s="146"/>
      <c r="J13" s="146">
        <v>2</v>
      </c>
      <c r="K13" s="146">
        <v>11</v>
      </c>
      <c r="L13" s="157">
        <v>976</v>
      </c>
      <c r="M13" s="75">
        <v>1002</v>
      </c>
      <c r="N13" s="146">
        <v>115</v>
      </c>
      <c r="O13" s="146">
        <v>887</v>
      </c>
      <c r="P13" s="149"/>
      <c r="Q13" s="145"/>
      <c r="R13" s="146"/>
      <c r="S13" s="146"/>
      <c r="T13" s="146"/>
      <c r="U13" s="146"/>
      <c r="V13" s="146">
        <v>0</v>
      </c>
      <c r="W13" s="146">
        <v>8</v>
      </c>
      <c r="X13" s="149">
        <v>51</v>
      </c>
      <c r="Y13" s="150">
        <v>1</v>
      </c>
      <c r="Z13" s="145">
        <v>1729</v>
      </c>
      <c r="AA13" s="158">
        <f t="shared" si="0"/>
        <v>1.771516393442623</v>
      </c>
      <c r="AB13" s="146">
        <v>22</v>
      </c>
      <c r="AC13" s="159">
        <v>3</v>
      </c>
      <c r="AD13" s="146"/>
      <c r="AE13" s="146">
        <v>131</v>
      </c>
      <c r="AF13" s="160">
        <f t="shared" si="2"/>
        <v>13.422131147540984</v>
      </c>
      <c r="AG13" s="146"/>
      <c r="AH13" s="149">
        <v>11600</v>
      </c>
      <c r="AI13" s="154">
        <v>2</v>
      </c>
      <c r="AJ13" s="146"/>
      <c r="AK13" s="155"/>
      <c r="AL13" s="146"/>
      <c r="AM13" s="147">
        <v>2</v>
      </c>
      <c r="AN13" s="156">
        <v>115</v>
      </c>
      <c r="AO13" s="146">
        <v>8</v>
      </c>
      <c r="AP13" s="146">
        <v>3</v>
      </c>
      <c r="AQ13" s="146"/>
      <c r="AR13" s="146">
        <v>90</v>
      </c>
      <c r="AS13" s="146">
        <v>14</v>
      </c>
      <c r="AT13" s="146"/>
      <c r="AU13" s="146">
        <v>106</v>
      </c>
      <c r="AV13" s="146">
        <v>5</v>
      </c>
      <c r="AW13" s="149">
        <v>2</v>
      </c>
      <c r="AX13" s="145">
        <v>5</v>
      </c>
      <c r="AY13" s="146"/>
      <c r="AZ13" s="149">
        <v>15</v>
      </c>
      <c r="BB13" s="257"/>
      <c r="BC13" s="257"/>
      <c r="BD13" s="257"/>
      <c r="BE13" s="257"/>
    </row>
    <row r="14" spans="1:57" s="138" customFormat="1" ht="19.5" customHeight="1">
      <c r="A14" s="72" t="s">
        <v>48</v>
      </c>
      <c r="B14" s="129">
        <v>351</v>
      </c>
      <c r="C14" s="130">
        <v>74</v>
      </c>
      <c r="D14" s="130">
        <v>3</v>
      </c>
      <c r="E14" s="130">
        <v>71</v>
      </c>
      <c r="F14" s="130"/>
      <c r="G14" s="130">
        <v>265</v>
      </c>
      <c r="H14" s="130"/>
      <c r="I14" s="130"/>
      <c r="J14" s="130">
        <v>36</v>
      </c>
      <c r="K14" s="130">
        <v>6</v>
      </c>
      <c r="L14" s="131">
        <v>1371</v>
      </c>
      <c r="M14" s="75">
        <v>1719</v>
      </c>
      <c r="N14" s="130">
        <v>181</v>
      </c>
      <c r="O14" s="130">
        <v>992</v>
      </c>
      <c r="P14" s="132">
        <v>543</v>
      </c>
      <c r="Q14" s="129"/>
      <c r="R14" s="130"/>
      <c r="S14" s="130"/>
      <c r="T14" s="130"/>
      <c r="U14" s="130"/>
      <c r="V14" s="130"/>
      <c r="W14" s="130">
        <v>21</v>
      </c>
      <c r="X14" s="132">
        <v>294</v>
      </c>
      <c r="Y14" s="133"/>
      <c r="Z14" s="129">
        <v>1800</v>
      </c>
      <c r="AA14" s="73">
        <f t="shared" si="0"/>
        <v>1.312910284463895</v>
      </c>
      <c r="AB14" s="130">
        <v>91</v>
      </c>
      <c r="AC14" s="74">
        <v>4</v>
      </c>
      <c r="AD14" s="130">
        <v>2</v>
      </c>
      <c r="AE14" s="130">
        <v>128</v>
      </c>
      <c r="AF14" s="134">
        <f t="shared" si="2"/>
        <v>9.336250911743253</v>
      </c>
      <c r="AG14" s="130"/>
      <c r="AH14" s="132">
        <v>13600</v>
      </c>
      <c r="AI14" s="135">
        <v>4</v>
      </c>
      <c r="AJ14" s="130"/>
      <c r="AK14" s="136"/>
      <c r="AL14" s="130"/>
      <c r="AM14" s="137">
        <v>2</v>
      </c>
      <c r="AN14" s="76">
        <v>92</v>
      </c>
      <c r="AO14" s="130">
        <v>11</v>
      </c>
      <c r="AP14" s="130">
        <v>3</v>
      </c>
      <c r="AQ14" s="130"/>
      <c r="AR14" s="130">
        <v>52</v>
      </c>
      <c r="AS14" s="130">
        <v>22</v>
      </c>
      <c r="AT14" s="130">
        <v>4</v>
      </c>
      <c r="AU14" s="130">
        <v>28</v>
      </c>
      <c r="AV14" s="130">
        <v>0</v>
      </c>
      <c r="AW14" s="132"/>
      <c r="AX14" s="129">
        <v>13</v>
      </c>
      <c r="AY14" s="130"/>
      <c r="AZ14" s="132">
        <v>167</v>
      </c>
      <c r="BB14" s="139"/>
      <c r="BC14" s="139"/>
      <c r="BD14" s="139"/>
      <c r="BE14" s="139"/>
    </row>
    <row r="15" spans="1:57" s="138" customFormat="1" ht="19.5" customHeight="1">
      <c r="A15" s="72" t="s">
        <v>44</v>
      </c>
      <c r="B15" s="129">
        <v>95</v>
      </c>
      <c r="C15" s="130">
        <v>7</v>
      </c>
      <c r="D15" s="130">
        <v>1</v>
      </c>
      <c r="E15" s="130">
        <v>4</v>
      </c>
      <c r="F15" s="130"/>
      <c r="G15" s="130">
        <v>46</v>
      </c>
      <c r="H15" s="130"/>
      <c r="I15" s="130"/>
      <c r="J15" s="130">
        <v>2</v>
      </c>
      <c r="K15" s="130">
        <v>17</v>
      </c>
      <c r="L15" s="131">
        <v>381</v>
      </c>
      <c r="M15" s="75">
        <v>408</v>
      </c>
      <c r="N15" s="130">
        <v>30</v>
      </c>
      <c r="O15" s="130">
        <v>324</v>
      </c>
      <c r="P15" s="132">
        <v>54</v>
      </c>
      <c r="Q15" s="129"/>
      <c r="R15" s="130"/>
      <c r="S15" s="130"/>
      <c r="T15" s="130"/>
      <c r="U15" s="130"/>
      <c r="V15" s="130">
        <v>0</v>
      </c>
      <c r="W15" s="130">
        <v>7</v>
      </c>
      <c r="X15" s="132">
        <v>19</v>
      </c>
      <c r="Y15" s="133"/>
      <c r="Z15" s="129">
        <v>1186</v>
      </c>
      <c r="AA15" s="73">
        <f t="shared" si="0"/>
        <v>3.1128608923884515</v>
      </c>
      <c r="AB15" s="130">
        <v>22</v>
      </c>
      <c r="AC15" s="74">
        <f t="shared" si="1"/>
        <v>3.142857142857143</v>
      </c>
      <c r="AD15" s="130"/>
      <c r="AE15" s="130">
        <v>33</v>
      </c>
      <c r="AF15" s="134">
        <f t="shared" si="2"/>
        <v>8.661417322834646</v>
      </c>
      <c r="AG15" s="130"/>
      <c r="AH15" s="132">
        <v>3950</v>
      </c>
      <c r="AI15" s="135"/>
      <c r="AJ15" s="130"/>
      <c r="AK15" s="136"/>
      <c r="AL15" s="130"/>
      <c r="AM15" s="137">
        <v>1</v>
      </c>
      <c r="AN15" s="76">
        <v>7</v>
      </c>
      <c r="AO15" s="130">
        <v>1</v>
      </c>
      <c r="AP15" s="130"/>
      <c r="AQ15" s="130"/>
      <c r="AR15" s="130">
        <v>7</v>
      </c>
      <c r="AS15" s="130"/>
      <c r="AT15" s="130">
        <v>1</v>
      </c>
      <c r="AU15" s="130"/>
      <c r="AV15" s="130">
        <v>1</v>
      </c>
      <c r="AW15" s="132"/>
      <c r="AX15" s="129">
        <v>7</v>
      </c>
      <c r="AY15" s="130"/>
      <c r="AZ15" s="132">
        <v>14</v>
      </c>
      <c r="BB15" s="139"/>
      <c r="BC15" s="139"/>
      <c r="BD15" s="139"/>
      <c r="BE15" s="139"/>
    </row>
    <row r="16" spans="1:57" s="138" customFormat="1" ht="19.5" customHeight="1">
      <c r="A16" s="72" t="s">
        <v>49</v>
      </c>
      <c r="B16" s="129">
        <v>174</v>
      </c>
      <c r="C16" s="130">
        <v>36</v>
      </c>
      <c r="D16" s="130"/>
      <c r="E16" s="130">
        <v>14</v>
      </c>
      <c r="F16" s="130"/>
      <c r="G16" s="130">
        <v>56</v>
      </c>
      <c r="H16" s="130"/>
      <c r="I16" s="130"/>
      <c r="J16" s="130">
        <v>1</v>
      </c>
      <c r="K16" s="130">
        <v>11</v>
      </c>
      <c r="L16" s="131">
        <v>355</v>
      </c>
      <c r="M16" s="75">
        <v>478</v>
      </c>
      <c r="N16" s="130">
        <v>64</v>
      </c>
      <c r="O16" s="130">
        <v>414</v>
      </c>
      <c r="P16" s="132">
        <v>226</v>
      </c>
      <c r="Q16" s="129"/>
      <c r="R16" s="130"/>
      <c r="S16" s="130"/>
      <c r="T16" s="130"/>
      <c r="U16" s="130"/>
      <c r="V16" s="130">
        <v>0</v>
      </c>
      <c r="W16" s="130">
        <v>0</v>
      </c>
      <c r="X16" s="132">
        <v>0</v>
      </c>
      <c r="Y16" s="133"/>
      <c r="Z16" s="129">
        <v>475</v>
      </c>
      <c r="AA16" s="73">
        <f t="shared" si="0"/>
        <v>1.3380281690140845</v>
      </c>
      <c r="AB16" s="130"/>
      <c r="AC16" s="74"/>
      <c r="AD16" s="130"/>
      <c r="AE16" s="130">
        <v>38</v>
      </c>
      <c r="AF16" s="134">
        <f t="shared" si="2"/>
        <v>10.704225352112676</v>
      </c>
      <c r="AG16" s="130"/>
      <c r="AH16" s="132">
        <v>3800</v>
      </c>
      <c r="AI16" s="135">
        <v>12</v>
      </c>
      <c r="AJ16" s="130"/>
      <c r="AK16" s="136"/>
      <c r="AL16" s="130"/>
      <c r="AM16" s="137">
        <v>1</v>
      </c>
      <c r="AN16" s="76">
        <v>42</v>
      </c>
      <c r="AO16" s="130">
        <v>2</v>
      </c>
      <c r="AP16" s="130"/>
      <c r="AQ16" s="130"/>
      <c r="AR16" s="130">
        <v>32</v>
      </c>
      <c r="AS16" s="130">
        <v>14</v>
      </c>
      <c r="AT16" s="130"/>
      <c r="AU16" s="130">
        <v>16</v>
      </c>
      <c r="AV16" s="130">
        <v>1</v>
      </c>
      <c r="AW16" s="132"/>
      <c r="AX16" s="129">
        <v>8</v>
      </c>
      <c r="AY16" s="130"/>
      <c r="AZ16" s="132"/>
      <c r="BB16" s="139"/>
      <c r="BC16" s="139"/>
      <c r="BD16" s="139"/>
      <c r="BE16" s="139"/>
    </row>
    <row r="17" spans="1:57" s="138" customFormat="1" ht="19.5" customHeight="1">
      <c r="A17" s="72" t="s">
        <v>50</v>
      </c>
      <c r="B17" s="129">
        <v>372</v>
      </c>
      <c r="C17" s="130">
        <v>68</v>
      </c>
      <c r="D17" s="130"/>
      <c r="E17" s="130">
        <v>44</v>
      </c>
      <c r="F17" s="130"/>
      <c r="G17" s="130">
        <v>72</v>
      </c>
      <c r="H17" s="130"/>
      <c r="I17" s="130">
        <v>2</v>
      </c>
      <c r="J17" s="130">
        <v>7</v>
      </c>
      <c r="K17" s="130">
        <v>9</v>
      </c>
      <c r="L17" s="131">
        <v>919</v>
      </c>
      <c r="M17" s="75">
        <v>1084</v>
      </c>
      <c r="N17" s="130">
        <v>57</v>
      </c>
      <c r="O17" s="130">
        <v>782</v>
      </c>
      <c r="P17" s="132">
        <v>245</v>
      </c>
      <c r="Q17" s="129"/>
      <c r="R17" s="130"/>
      <c r="S17" s="130"/>
      <c r="T17" s="130"/>
      <c r="U17" s="130"/>
      <c r="V17" s="130">
        <v>0</v>
      </c>
      <c r="W17" s="130">
        <v>9</v>
      </c>
      <c r="X17" s="132">
        <v>38</v>
      </c>
      <c r="Y17" s="133"/>
      <c r="Z17" s="129">
        <v>2070</v>
      </c>
      <c r="AA17" s="73">
        <f t="shared" si="0"/>
        <v>2.252448313384113</v>
      </c>
      <c r="AB17" s="130">
        <v>33</v>
      </c>
      <c r="AC17" s="74">
        <f t="shared" si="1"/>
        <v>3.6666666666666665</v>
      </c>
      <c r="AD17" s="130"/>
      <c r="AE17" s="130">
        <v>79</v>
      </c>
      <c r="AF17" s="134">
        <f t="shared" si="2"/>
        <v>8.596300326441785</v>
      </c>
      <c r="AG17" s="130"/>
      <c r="AH17" s="132">
        <v>9000</v>
      </c>
      <c r="AI17" s="135">
        <v>1</v>
      </c>
      <c r="AJ17" s="130"/>
      <c r="AK17" s="136">
        <v>2</v>
      </c>
      <c r="AL17" s="130"/>
      <c r="AM17" s="137">
        <v>2</v>
      </c>
      <c r="AN17" s="76">
        <v>35</v>
      </c>
      <c r="AO17" s="130">
        <v>4</v>
      </c>
      <c r="AP17" s="130"/>
      <c r="AQ17" s="130"/>
      <c r="AR17" s="130">
        <v>19</v>
      </c>
      <c r="AS17" s="130">
        <v>6</v>
      </c>
      <c r="AT17" s="130">
        <v>6</v>
      </c>
      <c r="AU17" s="130">
        <v>2</v>
      </c>
      <c r="AV17" s="130"/>
      <c r="AW17" s="132"/>
      <c r="AX17" s="129">
        <v>19</v>
      </c>
      <c r="AY17" s="130"/>
      <c r="AZ17" s="132">
        <v>21</v>
      </c>
      <c r="BB17" s="139"/>
      <c r="BC17" s="139"/>
      <c r="BD17" s="139"/>
      <c r="BE17" s="139"/>
    </row>
    <row r="18" spans="1:57" s="138" customFormat="1" ht="19.5" customHeight="1">
      <c r="A18" s="72" t="s">
        <v>51</v>
      </c>
      <c r="B18" s="129">
        <v>469</v>
      </c>
      <c r="C18" s="130">
        <v>115</v>
      </c>
      <c r="D18" s="130">
        <v>4</v>
      </c>
      <c r="E18" s="130">
        <v>25</v>
      </c>
      <c r="F18" s="130"/>
      <c r="G18" s="130">
        <v>243</v>
      </c>
      <c r="H18" s="130"/>
      <c r="I18" s="130"/>
      <c r="J18" s="130"/>
      <c r="K18" s="130">
        <v>11</v>
      </c>
      <c r="L18" s="131">
        <v>2042</v>
      </c>
      <c r="M18" s="75">
        <v>2346</v>
      </c>
      <c r="N18" s="130">
        <v>140</v>
      </c>
      <c r="O18" s="130">
        <v>1854</v>
      </c>
      <c r="P18" s="132">
        <v>352</v>
      </c>
      <c r="Q18" s="129"/>
      <c r="R18" s="130"/>
      <c r="S18" s="130"/>
      <c r="T18" s="130"/>
      <c r="U18" s="130"/>
      <c r="V18" s="130">
        <v>0</v>
      </c>
      <c r="W18" s="130">
        <v>19</v>
      </c>
      <c r="X18" s="132">
        <v>148</v>
      </c>
      <c r="Y18" s="133"/>
      <c r="Z18" s="129">
        <v>4268</v>
      </c>
      <c r="AA18" s="73">
        <v>14</v>
      </c>
      <c r="AB18" s="130">
        <v>125</v>
      </c>
      <c r="AC18" s="74">
        <f t="shared" si="1"/>
        <v>6.578947368421052</v>
      </c>
      <c r="AD18" s="130">
        <v>3</v>
      </c>
      <c r="AE18" s="130">
        <v>156</v>
      </c>
      <c r="AF18" s="134">
        <f t="shared" si="2"/>
        <v>7.639569049951028</v>
      </c>
      <c r="AG18" s="130"/>
      <c r="AH18" s="132">
        <v>31000</v>
      </c>
      <c r="AI18" s="135">
        <v>7</v>
      </c>
      <c r="AJ18" s="130">
        <v>3</v>
      </c>
      <c r="AK18" s="136">
        <v>2</v>
      </c>
      <c r="AL18" s="130">
        <v>3</v>
      </c>
      <c r="AM18" s="137">
        <v>2</v>
      </c>
      <c r="AN18" s="76">
        <v>90</v>
      </c>
      <c r="AO18" s="130">
        <v>4</v>
      </c>
      <c r="AP18" s="130"/>
      <c r="AQ18" s="130">
        <v>2</v>
      </c>
      <c r="AR18" s="130">
        <v>66</v>
      </c>
      <c r="AS18" s="130">
        <v>3</v>
      </c>
      <c r="AT18" s="130">
        <v>8</v>
      </c>
      <c r="AU18" s="130"/>
      <c r="AV18" s="130"/>
      <c r="AW18" s="132"/>
      <c r="AX18" s="129">
        <v>9</v>
      </c>
      <c r="AY18" s="130"/>
      <c r="AZ18" s="132">
        <v>111</v>
      </c>
      <c r="BB18" s="139"/>
      <c r="BC18" s="139"/>
      <c r="BD18" s="139"/>
      <c r="BE18" s="139"/>
    </row>
    <row r="19" spans="1:57" s="138" customFormat="1" ht="19.5" customHeight="1">
      <c r="A19" s="72" t="s">
        <v>52</v>
      </c>
      <c r="B19" s="129">
        <v>211</v>
      </c>
      <c r="C19" s="130">
        <v>21</v>
      </c>
      <c r="D19" s="130"/>
      <c r="E19" s="130">
        <v>13</v>
      </c>
      <c r="F19" s="130"/>
      <c r="G19" s="130">
        <v>132</v>
      </c>
      <c r="H19" s="130"/>
      <c r="I19" s="130"/>
      <c r="J19" s="130">
        <v>4</v>
      </c>
      <c r="K19" s="130">
        <v>6</v>
      </c>
      <c r="L19" s="131">
        <v>978</v>
      </c>
      <c r="M19" s="75">
        <v>1093</v>
      </c>
      <c r="N19" s="130">
        <v>109</v>
      </c>
      <c r="O19" s="130">
        <v>856</v>
      </c>
      <c r="P19" s="132">
        <v>128</v>
      </c>
      <c r="Q19" s="129"/>
      <c r="R19" s="130"/>
      <c r="S19" s="130"/>
      <c r="T19" s="130"/>
      <c r="U19" s="130"/>
      <c r="V19" s="130">
        <v>0</v>
      </c>
      <c r="W19" s="130">
        <v>7</v>
      </c>
      <c r="X19" s="132">
        <v>66</v>
      </c>
      <c r="Y19" s="133"/>
      <c r="Z19" s="129">
        <v>1498</v>
      </c>
      <c r="AA19" s="73">
        <f t="shared" si="0"/>
        <v>1.5316973415132924</v>
      </c>
      <c r="AB19" s="130">
        <v>54</v>
      </c>
      <c r="AC19" s="74">
        <v>5</v>
      </c>
      <c r="AD19" s="130"/>
      <c r="AE19" s="130">
        <v>75</v>
      </c>
      <c r="AF19" s="134">
        <f t="shared" si="2"/>
        <v>7.668711656441718</v>
      </c>
      <c r="AG19" s="130"/>
      <c r="AH19" s="132">
        <v>30800</v>
      </c>
      <c r="AI19" s="135">
        <v>2</v>
      </c>
      <c r="AJ19" s="130"/>
      <c r="AK19" s="136"/>
      <c r="AL19" s="130"/>
      <c r="AM19" s="137">
        <v>1</v>
      </c>
      <c r="AN19" s="76">
        <v>68</v>
      </c>
      <c r="AO19" s="130">
        <v>4</v>
      </c>
      <c r="AP19" s="130"/>
      <c r="AQ19" s="130"/>
      <c r="AR19" s="130">
        <v>59</v>
      </c>
      <c r="AS19" s="130">
        <v>5</v>
      </c>
      <c r="AT19" s="130">
        <v>3</v>
      </c>
      <c r="AU19" s="130">
        <v>4</v>
      </c>
      <c r="AV19" s="130"/>
      <c r="AW19" s="132"/>
      <c r="AX19" s="129">
        <v>10</v>
      </c>
      <c r="AY19" s="130"/>
      <c r="AZ19" s="132">
        <v>10</v>
      </c>
      <c r="BB19" s="139"/>
      <c r="BC19" s="139"/>
      <c r="BD19" s="139"/>
      <c r="BE19" s="139"/>
    </row>
    <row r="20" spans="1:57" s="138" customFormat="1" ht="19.5" customHeight="1">
      <c r="A20" s="72" t="s">
        <v>53</v>
      </c>
      <c r="B20" s="129">
        <v>218</v>
      </c>
      <c r="C20" s="130">
        <v>48</v>
      </c>
      <c r="D20" s="130"/>
      <c r="E20" s="130">
        <v>2</v>
      </c>
      <c r="F20" s="130"/>
      <c r="G20" s="130">
        <v>114</v>
      </c>
      <c r="H20" s="130"/>
      <c r="I20" s="130"/>
      <c r="J20" s="130">
        <v>2</v>
      </c>
      <c r="K20" s="130">
        <v>10</v>
      </c>
      <c r="L20" s="131">
        <v>1060</v>
      </c>
      <c r="M20" s="75">
        <v>1214</v>
      </c>
      <c r="N20" s="130">
        <v>93</v>
      </c>
      <c r="O20" s="130">
        <v>1008</v>
      </c>
      <c r="P20" s="132">
        <v>113</v>
      </c>
      <c r="Q20" s="129"/>
      <c r="R20" s="130"/>
      <c r="S20" s="130"/>
      <c r="T20" s="130"/>
      <c r="U20" s="130"/>
      <c r="V20" s="130">
        <v>0</v>
      </c>
      <c r="W20" s="130">
        <v>10</v>
      </c>
      <c r="X20" s="132">
        <v>25</v>
      </c>
      <c r="Y20" s="133"/>
      <c r="Z20" s="129">
        <v>744</v>
      </c>
      <c r="AA20" s="73">
        <f t="shared" si="0"/>
        <v>0.7018867924528301</v>
      </c>
      <c r="AB20" s="130">
        <v>18</v>
      </c>
      <c r="AC20" s="74">
        <f t="shared" si="1"/>
        <v>1.8</v>
      </c>
      <c r="AD20" s="130"/>
      <c r="AE20" s="130">
        <v>114</v>
      </c>
      <c r="AF20" s="134">
        <f t="shared" si="2"/>
        <v>10.754716981132075</v>
      </c>
      <c r="AG20" s="130"/>
      <c r="AH20" s="132">
        <v>21050</v>
      </c>
      <c r="AI20" s="135">
        <v>3</v>
      </c>
      <c r="AJ20" s="130"/>
      <c r="AK20" s="136"/>
      <c r="AL20" s="130"/>
      <c r="AM20" s="137">
        <v>2</v>
      </c>
      <c r="AN20" s="76">
        <v>90</v>
      </c>
      <c r="AO20" s="130">
        <v>1</v>
      </c>
      <c r="AP20" s="130"/>
      <c r="AQ20" s="130"/>
      <c r="AR20" s="130">
        <v>74</v>
      </c>
      <c r="AS20" s="130"/>
      <c r="AT20" s="130">
        <v>3</v>
      </c>
      <c r="AU20" s="130">
        <v>2</v>
      </c>
      <c r="AV20" s="130">
        <v>2</v>
      </c>
      <c r="AW20" s="132"/>
      <c r="AX20" s="129">
        <v>14</v>
      </c>
      <c r="AY20" s="130"/>
      <c r="AZ20" s="132">
        <v>31</v>
      </c>
      <c r="BB20" s="139"/>
      <c r="BC20" s="139"/>
      <c r="BD20" s="139"/>
      <c r="BE20" s="139"/>
    </row>
    <row r="21" spans="1:57" s="138" customFormat="1" ht="19.5" customHeight="1">
      <c r="A21" s="72" t="s">
        <v>54</v>
      </c>
      <c r="B21" s="129">
        <v>292</v>
      </c>
      <c r="C21" s="130">
        <v>43</v>
      </c>
      <c r="D21" s="130">
        <v>1</v>
      </c>
      <c r="E21" s="130">
        <v>91</v>
      </c>
      <c r="F21" s="130"/>
      <c r="G21" s="130">
        <v>160</v>
      </c>
      <c r="H21" s="130"/>
      <c r="I21" s="130"/>
      <c r="J21" s="130">
        <v>20</v>
      </c>
      <c r="K21" s="130">
        <v>11</v>
      </c>
      <c r="L21" s="131">
        <v>1062</v>
      </c>
      <c r="M21" s="75">
        <v>1275</v>
      </c>
      <c r="N21" s="130">
        <v>68</v>
      </c>
      <c r="O21" s="130">
        <v>1203</v>
      </c>
      <c r="P21" s="132"/>
      <c r="Q21" s="129"/>
      <c r="R21" s="130"/>
      <c r="S21" s="130"/>
      <c r="T21" s="130"/>
      <c r="U21" s="130"/>
      <c r="V21" s="130">
        <v>0</v>
      </c>
      <c r="W21" s="130">
        <v>17</v>
      </c>
      <c r="X21" s="132">
        <v>107</v>
      </c>
      <c r="Y21" s="133">
        <v>1</v>
      </c>
      <c r="Z21" s="129">
        <v>1539</v>
      </c>
      <c r="AA21" s="73">
        <v>3</v>
      </c>
      <c r="AB21" s="130">
        <v>44</v>
      </c>
      <c r="AC21" s="74">
        <v>108</v>
      </c>
      <c r="AD21" s="130"/>
      <c r="AE21" s="130">
        <v>53</v>
      </c>
      <c r="AF21" s="134">
        <f t="shared" si="2"/>
        <v>4.990583804143126</v>
      </c>
      <c r="AG21" s="130"/>
      <c r="AH21" s="132">
        <v>5300</v>
      </c>
      <c r="AI21" s="135">
        <v>6</v>
      </c>
      <c r="AJ21" s="130"/>
      <c r="AK21" s="136"/>
      <c r="AL21" s="130"/>
      <c r="AM21" s="137"/>
      <c r="AN21" s="76">
        <v>34</v>
      </c>
      <c r="AO21" s="130">
        <v>5</v>
      </c>
      <c r="AP21" s="130">
        <v>5</v>
      </c>
      <c r="AQ21" s="130"/>
      <c r="AR21" s="130">
        <v>13</v>
      </c>
      <c r="AS21" s="130">
        <v>1</v>
      </c>
      <c r="AT21" s="130">
        <v>9</v>
      </c>
      <c r="AU21" s="130">
        <v>419</v>
      </c>
      <c r="AV21" s="130"/>
      <c r="AW21" s="132"/>
      <c r="AX21" s="129">
        <v>5</v>
      </c>
      <c r="AY21" s="130">
        <v>1</v>
      </c>
      <c r="AZ21" s="132">
        <v>3</v>
      </c>
      <c r="BB21" s="139"/>
      <c r="BC21" s="139"/>
      <c r="BD21" s="139"/>
      <c r="BE21" s="139"/>
    </row>
    <row r="22" spans="1:57" s="138" customFormat="1" ht="19.5" customHeight="1">
      <c r="A22" s="72" t="s">
        <v>55</v>
      </c>
      <c r="B22" s="129">
        <v>123</v>
      </c>
      <c r="C22" s="130">
        <v>30</v>
      </c>
      <c r="D22" s="130">
        <v>0</v>
      </c>
      <c r="E22" s="130">
        <v>18</v>
      </c>
      <c r="F22" s="130"/>
      <c r="G22" s="130">
        <v>94</v>
      </c>
      <c r="H22" s="130"/>
      <c r="I22" s="130"/>
      <c r="J22" s="130">
        <v>1</v>
      </c>
      <c r="K22" s="130">
        <v>5</v>
      </c>
      <c r="L22" s="131">
        <v>646</v>
      </c>
      <c r="M22" s="75">
        <v>746</v>
      </c>
      <c r="N22" s="130">
        <v>34</v>
      </c>
      <c r="O22" s="130">
        <v>610</v>
      </c>
      <c r="P22" s="132">
        <v>104</v>
      </c>
      <c r="Q22" s="129"/>
      <c r="R22" s="130"/>
      <c r="S22" s="130"/>
      <c r="T22" s="130"/>
      <c r="U22" s="130"/>
      <c r="V22" s="130">
        <v>0</v>
      </c>
      <c r="W22" s="130">
        <v>11</v>
      </c>
      <c r="X22" s="132">
        <v>60</v>
      </c>
      <c r="Y22" s="133"/>
      <c r="Z22" s="129">
        <v>762</v>
      </c>
      <c r="AA22" s="73">
        <f aca="true" t="shared" si="3" ref="AA22:AA49">Z22/L22</f>
        <v>1.1795665634674923</v>
      </c>
      <c r="AB22" s="130">
        <v>77</v>
      </c>
      <c r="AC22" s="74">
        <f t="shared" si="1"/>
        <v>7</v>
      </c>
      <c r="AD22" s="130">
        <v>3</v>
      </c>
      <c r="AE22" s="130">
        <v>30</v>
      </c>
      <c r="AF22" s="134">
        <f t="shared" si="2"/>
        <v>4.643962848297214</v>
      </c>
      <c r="AG22" s="130"/>
      <c r="AH22" s="132">
        <v>6800</v>
      </c>
      <c r="AI22" s="135">
        <v>1</v>
      </c>
      <c r="AJ22" s="130"/>
      <c r="AK22" s="136"/>
      <c r="AL22" s="130"/>
      <c r="AM22" s="137">
        <v>1</v>
      </c>
      <c r="AN22" s="76">
        <v>28</v>
      </c>
      <c r="AO22" s="130"/>
      <c r="AP22" s="130"/>
      <c r="AQ22" s="130"/>
      <c r="AR22" s="130">
        <v>23</v>
      </c>
      <c r="AS22" s="130">
        <v>3</v>
      </c>
      <c r="AT22" s="130">
        <v>2</v>
      </c>
      <c r="AU22" s="130">
        <v>82</v>
      </c>
      <c r="AV22" s="130">
        <v>1</v>
      </c>
      <c r="AW22" s="132">
        <v>1</v>
      </c>
      <c r="AX22" s="129">
        <v>6</v>
      </c>
      <c r="AY22" s="130"/>
      <c r="AZ22" s="132">
        <v>32</v>
      </c>
      <c r="BB22" s="139"/>
      <c r="BC22" s="139"/>
      <c r="BD22" s="139"/>
      <c r="BE22" s="139"/>
    </row>
    <row r="23" spans="1:57" s="138" customFormat="1" ht="19.5" customHeight="1">
      <c r="A23" s="72" t="s">
        <v>78</v>
      </c>
      <c r="B23" s="129">
        <v>124</v>
      </c>
      <c r="C23" s="130">
        <v>15</v>
      </c>
      <c r="D23" s="130">
        <v>2</v>
      </c>
      <c r="E23" s="130">
        <v>16</v>
      </c>
      <c r="F23" s="130"/>
      <c r="G23" s="130">
        <v>126</v>
      </c>
      <c r="H23" s="130"/>
      <c r="I23" s="130">
        <v>1</v>
      </c>
      <c r="J23" s="130"/>
      <c r="K23" s="130">
        <v>8</v>
      </c>
      <c r="L23" s="131">
        <v>1193</v>
      </c>
      <c r="M23" s="75">
        <v>1384</v>
      </c>
      <c r="N23" s="130">
        <v>57</v>
      </c>
      <c r="O23" s="130">
        <v>1231</v>
      </c>
      <c r="P23" s="132">
        <v>96</v>
      </c>
      <c r="Q23" s="129">
        <v>1</v>
      </c>
      <c r="R23" s="130"/>
      <c r="S23" s="130">
        <v>1</v>
      </c>
      <c r="T23" s="130"/>
      <c r="U23" s="130"/>
      <c r="V23" s="130">
        <v>0</v>
      </c>
      <c r="W23" s="130">
        <v>8</v>
      </c>
      <c r="X23" s="132">
        <v>40</v>
      </c>
      <c r="Y23" s="133"/>
      <c r="Z23" s="129">
        <v>350</v>
      </c>
      <c r="AA23" s="73">
        <f t="shared" si="3"/>
        <v>0.2933780385582565</v>
      </c>
      <c r="AB23" s="130">
        <v>15</v>
      </c>
      <c r="AC23" s="74">
        <f t="shared" si="1"/>
        <v>1.875</v>
      </c>
      <c r="AD23" s="130">
        <v>1</v>
      </c>
      <c r="AE23" s="130">
        <v>60</v>
      </c>
      <c r="AF23" s="134">
        <f t="shared" si="2"/>
        <v>5.029337803855825</v>
      </c>
      <c r="AG23" s="130"/>
      <c r="AH23" s="132">
        <v>8000</v>
      </c>
      <c r="AI23" s="135">
        <v>3</v>
      </c>
      <c r="AJ23" s="130">
        <v>1</v>
      </c>
      <c r="AK23" s="136">
        <v>1</v>
      </c>
      <c r="AL23" s="130">
        <v>0</v>
      </c>
      <c r="AM23" s="137">
        <v>1</v>
      </c>
      <c r="AN23" s="76">
        <v>16</v>
      </c>
      <c r="AO23" s="130">
        <v>1</v>
      </c>
      <c r="AP23" s="130"/>
      <c r="AQ23" s="130"/>
      <c r="AR23" s="130">
        <v>14</v>
      </c>
      <c r="AS23" s="130"/>
      <c r="AT23" s="130">
        <v>5</v>
      </c>
      <c r="AU23" s="130">
        <v>66</v>
      </c>
      <c r="AV23" s="130"/>
      <c r="AW23" s="132"/>
      <c r="AX23" s="129">
        <v>6</v>
      </c>
      <c r="AY23" s="130">
        <v>5</v>
      </c>
      <c r="AZ23" s="132">
        <v>9</v>
      </c>
      <c r="BB23" s="139"/>
      <c r="BC23" s="139"/>
      <c r="BD23" s="139"/>
      <c r="BE23" s="139"/>
    </row>
    <row r="24" spans="1:57" s="138" customFormat="1" ht="19.5" customHeight="1">
      <c r="A24" s="72" t="s">
        <v>80</v>
      </c>
      <c r="B24" s="129">
        <v>221</v>
      </c>
      <c r="C24" s="130">
        <v>46</v>
      </c>
      <c r="D24" s="130">
        <v>3</v>
      </c>
      <c r="E24" s="130">
        <v>43</v>
      </c>
      <c r="F24" s="130"/>
      <c r="G24" s="130">
        <v>137</v>
      </c>
      <c r="H24" s="130"/>
      <c r="I24" s="130"/>
      <c r="J24" s="130">
        <v>6</v>
      </c>
      <c r="K24" s="130">
        <v>16</v>
      </c>
      <c r="L24" s="131">
        <v>807</v>
      </c>
      <c r="M24" s="75">
        <v>928</v>
      </c>
      <c r="N24" s="130">
        <v>49</v>
      </c>
      <c r="O24" s="130">
        <v>879</v>
      </c>
      <c r="P24" s="132"/>
      <c r="Q24" s="129"/>
      <c r="R24" s="130"/>
      <c r="S24" s="130"/>
      <c r="T24" s="130"/>
      <c r="U24" s="130"/>
      <c r="V24" s="130">
        <v>0</v>
      </c>
      <c r="W24" s="130">
        <v>23</v>
      </c>
      <c r="X24" s="132">
        <v>122</v>
      </c>
      <c r="Y24" s="133">
        <v>3</v>
      </c>
      <c r="Z24" s="129">
        <v>1413</v>
      </c>
      <c r="AA24" s="73">
        <f t="shared" si="3"/>
        <v>1.7509293680297398</v>
      </c>
      <c r="AB24" s="73">
        <v>179</v>
      </c>
      <c r="AC24" s="74">
        <f t="shared" si="1"/>
        <v>7.782608695652174</v>
      </c>
      <c r="AD24" s="130"/>
      <c r="AE24" s="130">
        <v>112</v>
      </c>
      <c r="AF24" s="134">
        <f t="shared" si="2"/>
        <v>13.878562577447337</v>
      </c>
      <c r="AG24" s="130">
        <v>3</v>
      </c>
      <c r="AH24" s="132">
        <v>14300</v>
      </c>
      <c r="AI24" s="135">
        <v>1</v>
      </c>
      <c r="AJ24" s="130"/>
      <c r="AK24" s="136"/>
      <c r="AL24" s="130"/>
      <c r="AM24" s="137"/>
      <c r="AN24" s="76">
        <v>69</v>
      </c>
      <c r="AO24" s="130"/>
      <c r="AP24" s="130"/>
      <c r="AQ24" s="130"/>
      <c r="AR24" s="130">
        <v>60</v>
      </c>
      <c r="AS24" s="130">
        <v>7</v>
      </c>
      <c r="AT24" s="130">
        <v>1</v>
      </c>
      <c r="AU24" s="130"/>
      <c r="AV24" s="130"/>
      <c r="AW24" s="132">
        <v>1</v>
      </c>
      <c r="AX24" s="129">
        <v>7</v>
      </c>
      <c r="AY24" s="130">
        <v>8</v>
      </c>
      <c r="AZ24" s="132">
        <v>69</v>
      </c>
      <c r="BB24" s="139"/>
      <c r="BC24" s="139"/>
      <c r="BD24" s="139"/>
      <c r="BE24" s="139"/>
    </row>
    <row r="25" spans="1:57" s="140" customFormat="1" ht="19.5" customHeight="1">
      <c r="A25" s="72" t="s">
        <v>56</v>
      </c>
      <c r="B25" s="161">
        <v>224</v>
      </c>
      <c r="C25" s="162">
        <v>38</v>
      </c>
      <c r="D25" s="162">
        <v>2</v>
      </c>
      <c r="E25" s="162">
        <v>36</v>
      </c>
      <c r="F25" s="162"/>
      <c r="G25" s="162">
        <v>177</v>
      </c>
      <c r="H25" s="162"/>
      <c r="I25" s="162"/>
      <c r="J25" s="162">
        <v>5</v>
      </c>
      <c r="K25" s="162">
        <v>1</v>
      </c>
      <c r="L25" s="163">
        <v>1009</v>
      </c>
      <c r="M25" s="75">
        <v>1094</v>
      </c>
      <c r="N25" s="162">
        <v>133</v>
      </c>
      <c r="O25" s="162">
        <v>876</v>
      </c>
      <c r="P25" s="164">
        <v>336</v>
      </c>
      <c r="Q25" s="161">
        <v>34</v>
      </c>
      <c r="R25" s="162">
        <v>2</v>
      </c>
      <c r="S25" s="162">
        <v>32</v>
      </c>
      <c r="T25" s="162"/>
      <c r="U25" s="162"/>
      <c r="V25" s="162">
        <v>0</v>
      </c>
      <c r="W25" s="162">
        <v>10</v>
      </c>
      <c r="X25" s="164">
        <v>50</v>
      </c>
      <c r="Y25" s="165"/>
      <c r="Z25" s="161">
        <v>7165</v>
      </c>
      <c r="AA25" s="73">
        <f t="shared" si="3"/>
        <v>7.101090188305252</v>
      </c>
      <c r="AB25" s="162">
        <v>87</v>
      </c>
      <c r="AC25" s="74">
        <f t="shared" si="1"/>
        <v>8.7</v>
      </c>
      <c r="AD25" s="162"/>
      <c r="AE25" s="162">
        <v>57</v>
      </c>
      <c r="AF25" s="166">
        <f t="shared" si="2"/>
        <v>5.649157581764123</v>
      </c>
      <c r="AG25" s="162"/>
      <c r="AH25" s="164">
        <v>12000</v>
      </c>
      <c r="AI25" s="167"/>
      <c r="AJ25" s="162"/>
      <c r="AK25" s="168"/>
      <c r="AL25" s="162"/>
      <c r="AM25" s="169">
        <v>4</v>
      </c>
      <c r="AN25" s="76">
        <v>20</v>
      </c>
      <c r="AO25" s="162">
        <v>1</v>
      </c>
      <c r="AP25" s="162"/>
      <c r="AQ25" s="162"/>
      <c r="AR25" s="162">
        <v>19</v>
      </c>
      <c r="AS25" s="162"/>
      <c r="AT25" s="162"/>
      <c r="AU25" s="162">
        <v>3</v>
      </c>
      <c r="AV25" s="162">
        <v>3</v>
      </c>
      <c r="AW25" s="164"/>
      <c r="AX25" s="161">
        <v>9</v>
      </c>
      <c r="AY25" s="162">
        <v>5</v>
      </c>
      <c r="AZ25" s="164">
        <v>5</v>
      </c>
      <c r="BB25" s="141"/>
      <c r="BC25" s="141"/>
      <c r="BD25" s="141"/>
      <c r="BE25" s="141"/>
    </row>
    <row r="26" spans="1:57" s="138" customFormat="1" ht="19.5" customHeight="1">
      <c r="A26" s="72" t="s">
        <v>57</v>
      </c>
      <c r="B26" s="129">
        <v>178</v>
      </c>
      <c r="C26" s="130">
        <v>33</v>
      </c>
      <c r="D26" s="130">
        <v>5</v>
      </c>
      <c r="E26" s="130">
        <v>30</v>
      </c>
      <c r="F26" s="130"/>
      <c r="G26" s="130">
        <v>82</v>
      </c>
      <c r="H26" s="130"/>
      <c r="I26" s="130">
        <v>2</v>
      </c>
      <c r="J26" s="130">
        <v>17</v>
      </c>
      <c r="K26" s="130">
        <v>14</v>
      </c>
      <c r="L26" s="131">
        <v>531</v>
      </c>
      <c r="M26" s="75">
        <v>643</v>
      </c>
      <c r="N26" s="130">
        <v>63</v>
      </c>
      <c r="O26" s="130">
        <v>504</v>
      </c>
      <c r="P26" s="132">
        <v>78</v>
      </c>
      <c r="Q26" s="129"/>
      <c r="R26" s="130"/>
      <c r="S26" s="130"/>
      <c r="T26" s="130"/>
      <c r="U26" s="130"/>
      <c r="V26" s="130">
        <v>0</v>
      </c>
      <c r="W26" s="130">
        <v>5</v>
      </c>
      <c r="X26" s="132">
        <v>16</v>
      </c>
      <c r="Y26" s="133"/>
      <c r="Z26" s="129">
        <v>1392</v>
      </c>
      <c r="AA26" s="73">
        <f t="shared" si="3"/>
        <v>2.621468926553672</v>
      </c>
      <c r="AB26" s="130">
        <v>45</v>
      </c>
      <c r="AC26" s="74">
        <f t="shared" si="1"/>
        <v>9</v>
      </c>
      <c r="AD26" s="130"/>
      <c r="AE26" s="130">
        <v>81</v>
      </c>
      <c r="AF26" s="134">
        <f t="shared" si="2"/>
        <v>15.254237288135593</v>
      </c>
      <c r="AG26" s="130"/>
      <c r="AH26" s="132">
        <v>13600</v>
      </c>
      <c r="AI26" s="135">
        <v>2</v>
      </c>
      <c r="AJ26" s="130"/>
      <c r="AK26" s="136"/>
      <c r="AL26" s="130"/>
      <c r="AM26" s="137">
        <v>1</v>
      </c>
      <c r="AN26" s="76">
        <v>8</v>
      </c>
      <c r="AO26" s="130"/>
      <c r="AP26" s="130"/>
      <c r="AQ26" s="130"/>
      <c r="AR26" s="130">
        <v>8</v>
      </c>
      <c r="AS26" s="130"/>
      <c r="AT26" s="130">
        <v>1</v>
      </c>
      <c r="AU26" s="130"/>
      <c r="AV26" s="130"/>
      <c r="AW26" s="132"/>
      <c r="AX26" s="129">
        <v>12</v>
      </c>
      <c r="AY26" s="130"/>
      <c r="AZ26" s="132">
        <v>4</v>
      </c>
      <c r="BB26" s="139"/>
      <c r="BC26" s="139"/>
      <c r="BD26" s="139"/>
      <c r="BE26" s="139"/>
    </row>
    <row r="27" spans="1:57" s="138" customFormat="1" ht="19.5" customHeight="1">
      <c r="A27" s="72" t="s">
        <v>58</v>
      </c>
      <c r="B27" s="129">
        <v>227</v>
      </c>
      <c r="C27" s="130">
        <v>45</v>
      </c>
      <c r="D27" s="130"/>
      <c r="E27" s="130">
        <v>45</v>
      </c>
      <c r="F27" s="130"/>
      <c r="G27" s="130">
        <v>109</v>
      </c>
      <c r="H27" s="130"/>
      <c r="I27" s="130">
        <v>1</v>
      </c>
      <c r="J27" s="130">
        <v>18</v>
      </c>
      <c r="K27" s="130">
        <v>18</v>
      </c>
      <c r="L27" s="131">
        <v>1007</v>
      </c>
      <c r="M27" s="75">
        <v>1120</v>
      </c>
      <c r="N27" s="130">
        <v>49</v>
      </c>
      <c r="O27" s="130">
        <v>847</v>
      </c>
      <c r="P27" s="132">
        <v>224</v>
      </c>
      <c r="Q27" s="129"/>
      <c r="R27" s="130"/>
      <c r="S27" s="130"/>
      <c r="T27" s="130"/>
      <c r="U27" s="130"/>
      <c r="V27" s="130"/>
      <c r="W27" s="130">
        <v>6</v>
      </c>
      <c r="X27" s="132">
        <v>30</v>
      </c>
      <c r="Y27" s="133"/>
      <c r="Z27" s="129">
        <v>1091</v>
      </c>
      <c r="AA27" s="73">
        <v>0.9</v>
      </c>
      <c r="AB27" s="130">
        <v>41</v>
      </c>
      <c r="AC27" s="74">
        <f t="shared" si="1"/>
        <v>6.833333333333333</v>
      </c>
      <c r="AD27" s="130">
        <v>5</v>
      </c>
      <c r="AE27" s="130">
        <v>68</v>
      </c>
      <c r="AF27" s="134">
        <f t="shared" si="2"/>
        <v>6.752730883813307</v>
      </c>
      <c r="AG27" s="130">
        <v>5</v>
      </c>
      <c r="AH27" s="132">
        <v>13200</v>
      </c>
      <c r="AI27" s="135">
        <v>5</v>
      </c>
      <c r="AJ27" s="130"/>
      <c r="AK27" s="136">
        <v>1</v>
      </c>
      <c r="AL27" s="130"/>
      <c r="AM27" s="137"/>
      <c r="AN27" s="76">
        <v>33</v>
      </c>
      <c r="AO27" s="130"/>
      <c r="AP27" s="130">
        <v>3</v>
      </c>
      <c r="AQ27" s="130"/>
      <c r="AR27" s="130">
        <v>29</v>
      </c>
      <c r="AS27" s="130">
        <v>1</v>
      </c>
      <c r="AT27" s="130"/>
      <c r="AU27" s="130"/>
      <c r="AV27" s="130">
        <v>1</v>
      </c>
      <c r="AW27" s="132"/>
      <c r="AX27" s="129">
        <v>11</v>
      </c>
      <c r="AY27" s="130"/>
      <c r="AZ27" s="132">
        <v>24</v>
      </c>
      <c r="BB27" s="139"/>
      <c r="BC27" s="139"/>
      <c r="BD27" s="139"/>
      <c r="BE27" s="139"/>
    </row>
    <row r="28" spans="1:57" s="140" customFormat="1" ht="18.75" customHeight="1">
      <c r="A28" s="72" t="s">
        <v>59</v>
      </c>
      <c r="B28" s="161">
        <v>82</v>
      </c>
      <c r="C28" s="162">
        <v>20</v>
      </c>
      <c r="D28" s="162">
        <v>7</v>
      </c>
      <c r="E28" s="162">
        <v>11</v>
      </c>
      <c r="F28" s="162"/>
      <c r="G28" s="162">
        <v>37</v>
      </c>
      <c r="H28" s="162"/>
      <c r="I28" s="162"/>
      <c r="J28" s="162">
        <v>2</v>
      </c>
      <c r="K28" s="162">
        <v>5</v>
      </c>
      <c r="L28" s="163">
        <v>242</v>
      </c>
      <c r="M28" s="75">
        <v>273</v>
      </c>
      <c r="N28" s="162">
        <v>45</v>
      </c>
      <c r="O28" s="162">
        <v>228</v>
      </c>
      <c r="P28" s="164"/>
      <c r="Q28" s="161">
        <v>1</v>
      </c>
      <c r="R28" s="162"/>
      <c r="S28" s="162">
        <v>3</v>
      </c>
      <c r="T28" s="162">
        <v>13</v>
      </c>
      <c r="U28" s="162"/>
      <c r="V28" s="162">
        <v>0</v>
      </c>
      <c r="W28" s="162">
        <v>6</v>
      </c>
      <c r="X28" s="164">
        <v>16</v>
      </c>
      <c r="Y28" s="165"/>
      <c r="Z28" s="161">
        <v>698</v>
      </c>
      <c r="AA28" s="73">
        <f t="shared" si="3"/>
        <v>2.884297520661157</v>
      </c>
      <c r="AB28" s="162">
        <v>40</v>
      </c>
      <c r="AC28" s="74">
        <f t="shared" si="1"/>
        <v>6.666666666666667</v>
      </c>
      <c r="AD28" s="162"/>
      <c r="AE28" s="162">
        <v>73</v>
      </c>
      <c r="AF28" s="166">
        <f t="shared" si="2"/>
        <v>30.165289256198346</v>
      </c>
      <c r="AG28" s="162"/>
      <c r="AH28" s="164">
        <v>6600</v>
      </c>
      <c r="AI28" s="167"/>
      <c r="AJ28" s="162"/>
      <c r="AK28" s="168"/>
      <c r="AL28" s="162"/>
      <c r="AM28" s="169">
        <v>2</v>
      </c>
      <c r="AN28" s="76">
        <v>20</v>
      </c>
      <c r="AO28" s="162">
        <v>3</v>
      </c>
      <c r="AP28" s="162"/>
      <c r="AQ28" s="162"/>
      <c r="AR28" s="162">
        <v>16</v>
      </c>
      <c r="AS28" s="162"/>
      <c r="AT28" s="162">
        <v>5</v>
      </c>
      <c r="AU28" s="162">
        <v>448</v>
      </c>
      <c r="AV28" s="162">
        <v>13</v>
      </c>
      <c r="AW28" s="164"/>
      <c r="AX28" s="161">
        <v>3</v>
      </c>
      <c r="AY28" s="162"/>
      <c r="AZ28" s="164">
        <v>1</v>
      </c>
      <c r="BB28" s="141"/>
      <c r="BC28" s="141"/>
      <c r="BD28" s="141"/>
      <c r="BE28" s="141"/>
    </row>
    <row r="29" spans="1:57" s="138" customFormat="1" ht="19.5" customHeight="1">
      <c r="A29" s="72" t="s">
        <v>60</v>
      </c>
      <c r="B29" s="161">
        <v>225</v>
      </c>
      <c r="C29" s="162">
        <v>57</v>
      </c>
      <c r="D29" s="162"/>
      <c r="E29" s="162">
        <v>20</v>
      </c>
      <c r="F29" s="162"/>
      <c r="G29" s="162">
        <v>120</v>
      </c>
      <c r="H29" s="162"/>
      <c r="I29" s="162"/>
      <c r="J29" s="162">
        <v>10</v>
      </c>
      <c r="K29" s="162">
        <v>3</v>
      </c>
      <c r="L29" s="163">
        <v>854</v>
      </c>
      <c r="M29" s="75">
        <v>963</v>
      </c>
      <c r="N29" s="162">
        <v>54</v>
      </c>
      <c r="O29" s="162">
        <v>788</v>
      </c>
      <c r="P29" s="164">
        <v>121</v>
      </c>
      <c r="Q29" s="161"/>
      <c r="R29" s="162"/>
      <c r="S29" s="162"/>
      <c r="T29" s="162"/>
      <c r="U29" s="162"/>
      <c r="V29" s="162">
        <v>0</v>
      </c>
      <c r="W29" s="162">
        <v>11</v>
      </c>
      <c r="X29" s="164">
        <v>80</v>
      </c>
      <c r="Y29" s="165"/>
      <c r="Z29" s="161">
        <v>2624</v>
      </c>
      <c r="AA29" s="73">
        <f t="shared" si="3"/>
        <v>3.072599531615925</v>
      </c>
      <c r="AB29" s="162">
        <v>88</v>
      </c>
      <c r="AC29" s="74">
        <v>78</v>
      </c>
      <c r="AD29" s="162"/>
      <c r="AE29" s="162">
        <v>55</v>
      </c>
      <c r="AF29" s="166">
        <v>36</v>
      </c>
      <c r="AG29" s="162"/>
      <c r="AH29" s="164">
        <v>6900</v>
      </c>
      <c r="AI29" s="167">
        <v>31</v>
      </c>
      <c r="AJ29" s="162">
        <v>1</v>
      </c>
      <c r="AK29" s="168">
        <v>1</v>
      </c>
      <c r="AL29" s="162"/>
      <c r="AM29" s="169"/>
      <c r="AN29" s="76">
        <v>39</v>
      </c>
      <c r="AO29" s="162"/>
      <c r="AP29" s="162"/>
      <c r="AQ29" s="162"/>
      <c r="AR29" s="162">
        <v>34</v>
      </c>
      <c r="AS29" s="162">
        <v>5</v>
      </c>
      <c r="AT29" s="162">
        <v>3</v>
      </c>
      <c r="AU29" s="162"/>
      <c r="AV29" s="162"/>
      <c r="AW29" s="164"/>
      <c r="AX29" s="161">
        <v>4</v>
      </c>
      <c r="AY29" s="162"/>
      <c r="AZ29" s="164">
        <v>5</v>
      </c>
      <c r="BB29" s="139"/>
      <c r="BC29" s="139"/>
      <c r="BD29" s="139"/>
      <c r="BE29" s="139"/>
    </row>
    <row r="30" spans="1:57" s="138" customFormat="1" ht="19.5" customHeight="1">
      <c r="A30" s="72" t="s">
        <v>61</v>
      </c>
      <c r="B30" s="129">
        <v>330</v>
      </c>
      <c r="C30" s="130">
        <v>52</v>
      </c>
      <c r="D30" s="130">
        <v>1</v>
      </c>
      <c r="E30" s="130">
        <v>2</v>
      </c>
      <c r="F30" s="130"/>
      <c r="G30" s="130">
        <v>184</v>
      </c>
      <c r="H30" s="130"/>
      <c r="I30" s="130">
        <v>2</v>
      </c>
      <c r="J30" s="130">
        <v>40</v>
      </c>
      <c r="K30" s="130">
        <v>9</v>
      </c>
      <c r="L30" s="131">
        <v>1034</v>
      </c>
      <c r="M30" s="75">
        <v>1221</v>
      </c>
      <c r="N30" s="130">
        <v>88</v>
      </c>
      <c r="O30" s="130">
        <v>1021</v>
      </c>
      <c r="P30" s="132">
        <v>112</v>
      </c>
      <c r="Q30" s="129"/>
      <c r="R30" s="130"/>
      <c r="S30" s="130"/>
      <c r="T30" s="130"/>
      <c r="U30" s="130"/>
      <c r="V30" s="130">
        <v>0</v>
      </c>
      <c r="W30" s="130">
        <v>4</v>
      </c>
      <c r="X30" s="132">
        <v>26</v>
      </c>
      <c r="Y30" s="133"/>
      <c r="Z30" s="129">
        <v>1260</v>
      </c>
      <c r="AA30" s="73">
        <f t="shared" si="3"/>
        <v>1.2185686653771761</v>
      </c>
      <c r="AB30" s="130">
        <v>32</v>
      </c>
      <c r="AC30" s="74">
        <f t="shared" si="1"/>
        <v>8</v>
      </c>
      <c r="AD30" s="130"/>
      <c r="AE30" s="130">
        <v>67</v>
      </c>
      <c r="AF30" s="134">
        <f t="shared" si="2"/>
        <v>6.479690522243714</v>
      </c>
      <c r="AG30" s="130"/>
      <c r="AH30" s="132">
        <v>13200</v>
      </c>
      <c r="AI30" s="135">
        <v>1</v>
      </c>
      <c r="AJ30" s="130"/>
      <c r="AK30" s="136"/>
      <c r="AL30" s="130"/>
      <c r="AM30" s="137">
        <v>1</v>
      </c>
      <c r="AN30" s="76">
        <v>29</v>
      </c>
      <c r="AO30" s="130">
        <v>3</v>
      </c>
      <c r="AP30" s="130"/>
      <c r="AQ30" s="130"/>
      <c r="AR30" s="130">
        <v>20</v>
      </c>
      <c r="AS30" s="130">
        <v>3</v>
      </c>
      <c r="AT30" s="130">
        <v>2</v>
      </c>
      <c r="AU30" s="130"/>
      <c r="AV30" s="130"/>
      <c r="AW30" s="132"/>
      <c r="AX30" s="129">
        <v>3</v>
      </c>
      <c r="AY30" s="130"/>
      <c r="AZ30" s="132">
        <v>17</v>
      </c>
      <c r="BB30" s="139"/>
      <c r="BC30" s="139"/>
      <c r="BD30" s="139"/>
      <c r="BE30" s="139"/>
    </row>
    <row r="31" spans="1:57" s="138" customFormat="1" ht="19.5" customHeight="1">
      <c r="A31" s="72" t="s">
        <v>62</v>
      </c>
      <c r="B31" s="129">
        <v>218</v>
      </c>
      <c r="C31" s="130">
        <v>17</v>
      </c>
      <c r="D31" s="130"/>
      <c r="E31" s="130">
        <v>17</v>
      </c>
      <c r="F31" s="130"/>
      <c r="G31" s="130">
        <v>195</v>
      </c>
      <c r="H31" s="130"/>
      <c r="I31" s="130"/>
      <c r="J31" s="130">
        <v>5</v>
      </c>
      <c r="K31" s="130">
        <v>2</v>
      </c>
      <c r="L31" s="131">
        <v>1103</v>
      </c>
      <c r="M31" s="75">
        <v>1266</v>
      </c>
      <c r="N31" s="130">
        <v>66</v>
      </c>
      <c r="O31" s="130">
        <v>1038</v>
      </c>
      <c r="P31" s="132">
        <v>162</v>
      </c>
      <c r="Q31" s="129"/>
      <c r="R31" s="130"/>
      <c r="S31" s="130"/>
      <c r="T31" s="130"/>
      <c r="U31" s="130"/>
      <c r="V31" s="130">
        <v>0</v>
      </c>
      <c r="W31" s="130">
        <v>8</v>
      </c>
      <c r="X31" s="132">
        <v>34</v>
      </c>
      <c r="Y31" s="133"/>
      <c r="Z31" s="129">
        <v>270</v>
      </c>
      <c r="AA31" s="73">
        <f t="shared" si="3"/>
        <v>0.24478694469628287</v>
      </c>
      <c r="AB31" s="130">
        <v>22</v>
      </c>
      <c r="AC31" s="74">
        <f t="shared" si="1"/>
        <v>2.75</v>
      </c>
      <c r="AD31" s="130"/>
      <c r="AE31" s="130">
        <v>56</v>
      </c>
      <c r="AF31" s="134">
        <f t="shared" si="2"/>
        <v>5.077062556663645</v>
      </c>
      <c r="AG31" s="130"/>
      <c r="AH31" s="132">
        <v>14200</v>
      </c>
      <c r="AI31" s="135">
        <v>25</v>
      </c>
      <c r="AJ31" s="130"/>
      <c r="AK31" s="136"/>
      <c r="AL31" s="130"/>
      <c r="AM31" s="137">
        <v>1</v>
      </c>
      <c r="AN31" s="76">
        <v>25</v>
      </c>
      <c r="AO31" s="130"/>
      <c r="AP31" s="130"/>
      <c r="AQ31" s="130"/>
      <c r="AR31" s="130">
        <v>25</v>
      </c>
      <c r="AS31" s="130"/>
      <c r="AT31" s="130"/>
      <c r="AU31" s="130"/>
      <c r="AV31" s="130"/>
      <c r="AW31" s="132">
        <v>1</v>
      </c>
      <c r="AX31" s="129"/>
      <c r="AY31" s="130"/>
      <c r="AZ31" s="132">
        <v>33</v>
      </c>
      <c r="BB31" s="139"/>
      <c r="BC31" s="139"/>
      <c r="BD31" s="139"/>
      <c r="BE31" s="139"/>
    </row>
    <row r="32" spans="1:57" s="138" customFormat="1" ht="19.5" customHeight="1">
      <c r="A32" s="72" t="s">
        <v>63</v>
      </c>
      <c r="B32" s="129">
        <v>214</v>
      </c>
      <c r="C32" s="130">
        <v>36</v>
      </c>
      <c r="D32" s="130"/>
      <c r="E32" s="130">
        <v>27</v>
      </c>
      <c r="F32" s="130"/>
      <c r="G32" s="130">
        <v>160</v>
      </c>
      <c r="H32" s="130"/>
      <c r="I32" s="130">
        <v>1</v>
      </c>
      <c r="J32" s="130">
        <v>7</v>
      </c>
      <c r="K32" s="130">
        <v>4</v>
      </c>
      <c r="L32" s="131">
        <v>666</v>
      </c>
      <c r="M32" s="75">
        <v>763</v>
      </c>
      <c r="N32" s="130">
        <v>24</v>
      </c>
      <c r="O32" s="130">
        <v>682</v>
      </c>
      <c r="P32" s="132">
        <v>57</v>
      </c>
      <c r="Q32" s="129"/>
      <c r="R32" s="130"/>
      <c r="S32" s="130"/>
      <c r="T32" s="130"/>
      <c r="U32" s="130"/>
      <c r="V32" s="130">
        <v>0</v>
      </c>
      <c r="W32" s="130">
        <v>6</v>
      </c>
      <c r="X32" s="132">
        <v>89</v>
      </c>
      <c r="Y32" s="133"/>
      <c r="Z32" s="129">
        <v>1958</v>
      </c>
      <c r="AA32" s="73">
        <f t="shared" si="3"/>
        <v>2.93993993993994</v>
      </c>
      <c r="AB32" s="130">
        <v>64</v>
      </c>
      <c r="AC32" s="74">
        <f t="shared" si="1"/>
        <v>10.666666666666666</v>
      </c>
      <c r="AD32" s="130">
        <v>7</v>
      </c>
      <c r="AE32" s="130">
        <v>100</v>
      </c>
      <c r="AF32" s="134">
        <f t="shared" si="2"/>
        <v>15.015015015015015</v>
      </c>
      <c r="AG32" s="130"/>
      <c r="AH32" s="132">
        <v>6400</v>
      </c>
      <c r="AI32" s="135">
        <v>14</v>
      </c>
      <c r="AJ32" s="130">
        <v>1</v>
      </c>
      <c r="AK32" s="136"/>
      <c r="AL32" s="130"/>
      <c r="AM32" s="137">
        <v>1</v>
      </c>
      <c r="AN32" s="76">
        <v>1</v>
      </c>
      <c r="AO32" s="130"/>
      <c r="AP32" s="130"/>
      <c r="AQ32" s="130"/>
      <c r="AR32" s="130"/>
      <c r="AS32" s="130"/>
      <c r="AT32" s="130">
        <v>1</v>
      </c>
      <c r="AU32" s="130"/>
      <c r="AV32" s="130"/>
      <c r="AW32" s="132"/>
      <c r="AX32" s="129">
        <v>8</v>
      </c>
      <c r="AY32" s="130">
        <v>4</v>
      </c>
      <c r="AZ32" s="132">
        <v>25</v>
      </c>
      <c r="BB32" s="139"/>
      <c r="BC32" s="139"/>
      <c r="BD32" s="139"/>
      <c r="BE32" s="139"/>
    </row>
    <row r="33" spans="1:57" s="138" customFormat="1" ht="19.5" customHeight="1">
      <c r="A33" s="72" t="s">
        <v>64</v>
      </c>
      <c r="B33" s="129">
        <v>297</v>
      </c>
      <c r="C33" s="130">
        <v>98</v>
      </c>
      <c r="D33" s="130">
        <v>16</v>
      </c>
      <c r="E33" s="130">
        <v>76</v>
      </c>
      <c r="F33" s="130"/>
      <c r="G33" s="130">
        <v>237</v>
      </c>
      <c r="H33" s="130"/>
      <c r="I33" s="130">
        <v>1</v>
      </c>
      <c r="J33" s="130">
        <v>3</v>
      </c>
      <c r="K33" s="130">
        <v>2</v>
      </c>
      <c r="L33" s="131">
        <v>1936</v>
      </c>
      <c r="M33" s="75">
        <v>2264</v>
      </c>
      <c r="N33" s="130">
        <v>162</v>
      </c>
      <c r="O33" s="130">
        <v>1679</v>
      </c>
      <c r="P33" s="132">
        <v>423</v>
      </c>
      <c r="Q33" s="129"/>
      <c r="R33" s="130"/>
      <c r="S33" s="130"/>
      <c r="T33" s="130"/>
      <c r="U33" s="130"/>
      <c r="V33" s="130">
        <v>0</v>
      </c>
      <c r="W33" s="130">
        <v>14</v>
      </c>
      <c r="X33" s="132">
        <v>93</v>
      </c>
      <c r="Y33" s="133"/>
      <c r="Z33" s="129">
        <v>1926</v>
      </c>
      <c r="AA33" s="73">
        <f t="shared" si="3"/>
        <v>0.9948347107438017</v>
      </c>
      <c r="AB33" s="130">
        <v>15</v>
      </c>
      <c r="AC33" s="74">
        <f t="shared" si="1"/>
        <v>1.0714285714285714</v>
      </c>
      <c r="AD33" s="130"/>
      <c r="AE33" s="130">
        <v>71</v>
      </c>
      <c r="AF33" s="134">
        <f t="shared" si="2"/>
        <v>3.6673553719008267</v>
      </c>
      <c r="AG33" s="130"/>
      <c r="AH33" s="132">
        <v>8250</v>
      </c>
      <c r="AI33" s="135">
        <v>1</v>
      </c>
      <c r="AJ33" s="130">
        <v>3</v>
      </c>
      <c r="AK33" s="136">
        <v>2</v>
      </c>
      <c r="AL33" s="130"/>
      <c r="AM33" s="137">
        <v>2</v>
      </c>
      <c r="AN33" s="76">
        <v>24</v>
      </c>
      <c r="AO33" s="130"/>
      <c r="AP33" s="130">
        <v>2</v>
      </c>
      <c r="AQ33" s="130"/>
      <c r="AR33" s="130">
        <v>22</v>
      </c>
      <c r="AS33" s="130"/>
      <c r="AT33" s="130">
        <v>10</v>
      </c>
      <c r="AU33" s="130">
        <v>9</v>
      </c>
      <c r="AV33" s="130">
        <v>2</v>
      </c>
      <c r="AW33" s="132"/>
      <c r="AX33" s="129">
        <v>7</v>
      </c>
      <c r="AY33" s="130"/>
      <c r="AZ33" s="132">
        <v>25</v>
      </c>
      <c r="BB33" s="139"/>
      <c r="BC33" s="139"/>
      <c r="BD33" s="139"/>
      <c r="BE33" s="139"/>
    </row>
    <row r="34" spans="1:57" s="140" customFormat="1" ht="19.5" customHeight="1">
      <c r="A34" s="72" t="s">
        <v>79</v>
      </c>
      <c r="B34" s="129">
        <v>260</v>
      </c>
      <c r="C34" s="130">
        <v>31</v>
      </c>
      <c r="D34" s="130"/>
      <c r="E34" s="130">
        <v>24</v>
      </c>
      <c r="F34" s="130"/>
      <c r="G34" s="130">
        <v>229</v>
      </c>
      <c r="H34" s="130"/>
      <c r="I34" s="130">
        <v>1</v>
      </c>
      <c r="J34" s="130"/>
      <c r="K34" s="130">
        <v>11</v>
      </c>
      <c r="L34" s="131">
        <v>1998</v>
      </c>
      <c r="M34" s="75">
        <v>2263</v>
      </c>
      <c r="N34" s="130">
        <v>200</v>
      </c>
      <c r="O34" s="130">
        <v>1522</v>
      </c>
      <c r="P34" s="132">
        <v>541</v>
      </c>
      <c r="Q34" s="129"/>
      <c r="R34" s="130"/>
      <c r="S34" s="130"/>
      <c r="T34" s="130"/>
      <c r="U34" s="130"/>
      <c r="V34" s="130">
        <v>0</v>
      </c>
      <c r="W34" s="130">
        <v>11</v>
      </c>
      <c r="X34" s="132">
        <v>35</v>
      </c>
      <c r="Y34" s="133"/>
      <c r="Z34" s="129">
        <v>2450</v>
      </c>
      <c r="AA34" s="73">
        <f t="shared" si="3"/>
        <v>1.2262262262262262</v>
      </c>
      <c r="AB34" s="130">
        <v>12</v>
      </c>
      <c r="AC34" s="74">
        <f t="shared" si="1"/>
        <v>1.0909090909090908</v>
      </c>
      <c r="AD34" s="130"/>
      <c r="AE34" s="130">
        <v>53</v>
      </c>
      <c r="AF34" s="134">
        <f t="shared" si="2"/>
        <v>2.6526526526526526</v>
      </c>
      <c r="AG34" s="130"/>
      <c r="AH34" s="132">
        <v>16000</v>
      </c>
      <c r="AI34" s="135">
        <v>3</v>
      </c>
      <c r="AJ34" s="130">
        <v>2</v>
      </c>
      <c r="AK34" s="136">
        <v>4</v>
      </c>
      <c r="AL34" s="130"/>
      <c r="AM34" s="137">
        <v>1</v>
      </c>
      <c r="AN34" s="76">
        <v>53</v>
      </c>
      <c r="AO34" s="130">
        <v>1</v>
      </c>
      <c r="AP34" s="130"/>
      <c r="AQ34" s="130"/>
      <c r="AR34" s="130">
        <v>43</v>
      </c>
      <c r="AS34" s="130">
        <v>1</v>
      </c>
      <c r="AT34" s="130">
        <v>6</v>
      </c>
      <c r="AU34" s="130">
        <v>11</v>
      </c>
      <c r="AV34" s="130">
        <v>1</v>
      </c>
      <c r="AW34" s="132"/>
      <c r="AX34" s="129">
        <v>12</v>
      </c>
      <c r="AY34" s="130"/>
      <c r="AZ34" s="132">
        <v>12</v>
      </c>
      <c r="BB34" s="141"/>
      <c r="BC34" s="141"/>
      <c r="BD34" s="141"/>
      <c r="BE34" s="141"/>
    </row>
    <row r="35" spans="1:57" s="138" customFormat="1" ht="19.5" customHeight="1">
      <c r="A35" s="72" t="s">
        <v>65</v>
      </c>
      <c r="B35" s="161">
        <v>191</v>
      </c>
      <c r="C35" s="162">
        <v>37</v>
      </c>
      <c r="D35" s="162">
        <v>2</v>
      </c>
      <c r="E35" s="162">
        <v>22</v>
      </c>
      <c r="F35" s="162"/>
      <c r="G35" s="162">
        <v>112</v>
      </c>
      <c r="H35" s="162"/>
      <c r="I35" s="162">
        <v>1</v>
      </c>
      <c r="J35" s="162">
        <v>13</v>
      </c>
      <c r="K35" s="162">
        <v>14</v>
      </c>
      <c r="L35" s="184">
        <v>691</v>
      </c>
      <c r="M35" s="75">
        <v>748</v>
      </c>
      <c r="N35" s="185">
        <v>52</v>
      </c>
      <c r="O35" s="185">
        <v>694</v>
      </c>
      <c r="P35" s="186">
        <v>68</v>
      </c>
      <c r="Q35" s="161"/>
      <c r="R35" s="162"/>
      <c r="S35" s="162"/>
      <c r="T35" s="162"/>
      <c r="U35" s="162"/>
      <c r="V35" s="162">
        <v>0</v>
      </c>
      <c r="W35" s="162">
        <v>9</v>
      </c>
      <c r="X35" s="164">
        <v>49</v>
      </c>
      <c r="Y35" s="165"/>
      <c r="Z35" s="161">
        <v>1378</v>
      </c>
      <c r="AA35" s="73">
        <f t="shared" si="3"/>
        <v>1.9942112879884226</v>
      </c>
      <c r="AB35" s="162">
        <v>23</v>
      </c>
      <c r="AC35" s="74">
        <f t="shared" si="1"/>
        <v>2.5555555555555554</v>
      </c>
      <c r="AD35" s="162"/>
      <c r="AE35" s="162">
        <v>59</v>
      </c>
      <c r="AF35" s="166">
        <f t="shared" si="2"/>
        <v>8.5383502170767</v>
      </c>
      <c r="AG35" s="162"/>
      <c r="AH35" s="164">
        <v>6650</v>
      </c>
      <c r="AI35" s="167">
        <v>20</v>
      </c>
      <c r="AJ35" s="162"/>
      <c r="AK35" s="168"/>
      <c r="AL35" s="162"/>
      <c r="AM35" s="169">
        <v>6</v>
      </c>
      <c r="AN35" s="76">
        <v>49</v>
      </c>
      <c r="AO35" s="162">
        <v>3</v>
      </c>
      <c r="AP35" s="162"/>
      <c r="AQ35" s="162"/>
      <c r="AR35" s="162">
        <v>43</v>
      </c>
      <c r="AS35" s="162">
        <v>2</v>
      </c>
      <c r="AT35" s="162">
        <v>1</v>
      </c>
      <c r="AU35" s="162">
        <v>10</v>
      </c>
      <c r="AV35" s="162">
        <v>4</v>
      </c>
      <c r="AW35" s="164"/>
      <c r="AX35" s="161">
        <v>5</v>
      </c>
      <c r="AY35" s="162">
        <v>1</v>
      </c>
      <c r="AZ35" s="164">
        <v>17</v>
      </c>
      <c r="BB35" s="139"/>
      <c r="BC35" s="139"/>
      <c r="BD35" s="139"/>
      <c r="BE35" s="139"/>
    </row>
    <row r="36" spans="1:57" s="138" customFormat="1" ht="19.5" customHeight="1">
      <c r="A36" s="72" t="s">
        <v>66</v>
      </c>
      <c r="B36" s="129">
        <v>209</v>
      </c>
      <c r="C36" s="130">
        <v>72</v>
      </c>
      <c r="D36" s="130"/>
      <c r="E36" s="130">
        <v>20</v>
      </c>
      <c r="F36" s="130"/>
      <c r="G36" s="130">
        <v>134</v>
      </c>
      <c r="H36" s="130"/>
      <c r="I36" s="130"/>
      <c r="J36" s="130"/>
      <c r="K36" s="130">
        <v>9</v>
      </c>
      <c r="L36" s="131">
        <v>1054</v>
      </c>
      <c r="M36" s="75">
        <v>1348</v>
      </c>
      <c r="N36" s="130">
        <v>49</v>
      </c>
      <c r="O36" s="130">
        <v>1049</v>
      </c>
      <c r="P36" s="132">
        <v>337</v>
      </c>
      <c r="Q36" s="129"/>
      <c r="R36" s="130"/>
      <c r="S36" s="130"/>
      <c r="T36" s="130"/>
      <c r="U36" s="130"/>
      <c r="V36" s="130">
        <v>0</v>
      </c>
      <c r="W36" s="130">
        <v>8</v>
      </c>
      <c r="X36" s="132">
        <v>46</v>
      </c>
      <c r="Y36" s="133"/>
      <c r="Z36" s="129">
        <v>2457</v>
      </c>
      <c r="AA36" s="73">
        <f t="shared" si="3"/>
        <v>2.3311195445920303</v>
      </c>
      <c r="AB36" s="130">
        <v>64</v>
      </c>
      <c r="AC36" s="74">
        <f t="shared" si="1"/>
        <v>8</v>
      </c>
      <c r="AD36" s="130"/>
      <c r="AE36" s="130">
        <v>62</v>
      </c>
      <c r="AF36" s="134">
        <f t="shared" si="2"/>
        <v>5.88235294117647</v>
      </c>
      <c r="AG36" s="130"/>
      <c r="AH36" s="132"/>
      <c r="AI36" s="135">
        <v>8</v>
      </c>
      <c r="AJ36" s="130"/>
      <c r="AK36" s="136"/>
      <c r="AL36" s="130"/>
      <c r="AM36" s="137">
        <v>2</v>
      </c>
      <c r="AN36" s="76">
        <v>47</v>
      </c>
      <c r="AO36" s="130"/>
      <c r="AP36" s="130"/>
      <c r="AQ36" s="130"/>
      <c r="AR36" s="130">
        <v>37</v>
      </c>
      <c r="AS36" s="130">
        <v>2</v>
      </c>
      <c r="AT36" s="130">
        <v>6</v>
      </c>
      <c r="AU36" s="130"/>
      <c r="AV36" s="130">
        <v>1</v>
      </c>
      <c r="AW36" s="132"/>
      <c r="AX36" s="129">
        <v>6</v>
      </c>
      <c r="AY36" s="130"/>
      <c r="AZ36" s="132">
        <v>14</v>
      </c>
      <c r="BB36" s="139"/>
      <c r="BC36" s="139"/>
      <c r="BD36" s="139"/>
      <c r="BE36" s="139"/>
    </row>
    <row r="37" spans="1:57" s="138" customFormat="1" ht="19.5" customHeight="1">
      <c r="A37" s="72" t="s">
        <v>67</v>
      </c>
      <c r="B37" s="129">
        <v>201</v>
      </c>
      <c r="C37" s="130">
        <v>62</v>
      </c>
      <c r="D37" s="130">
        <v>2</v>
      </c>
      <c r="E37" s="130">
        <v>26</v>
      </c>
      <c r="F37" s="130"/>
      <c r="G37" s="130">
        <v>124</v>
      </c>
      <c r="H37" s="130"/>
      <c r="I37" s="130">
        <v>1</v>
      </c>
      <c r="J37" s="130">
        <v>2</v>
      </c>
      <c r="K37" s="130">
        <v>9</v>
      </c>
      <c r="L37" s="131">
        <v>758</v>
      </c>
      <c r="M37" s="75">
        <v>833</v>
      </c>
      <c r="N37" s="130">
        <v>50</v>
      </c>
      <c r="O37" s="130">
        <v>654</v>
      </c>
      <c r="P37" s="132">
        <v>129</v>
      </c>
      <c r="Q37" s="129"/>
      <c r="R37" s="130"/>
      <c r="S37" s="130"/>
      <c r="T37" s="130"/>
      <c r="U37" s="130"/>
      <c r="V37" s="130">
        <v>0</v>
      </c>
      <c r="W37" s="130">
        <v>7</v>
      </c>
      <c r="X37" s="132">
        <v>27</v>
      </c>
      <c r="Y37" s="133"/>
      <c r="Z37" s="129">
        <v>1204</v>
      </c>
      <c r="AA37" s="73">
        <f t="shared" si="3"/>
        <v>1.5883905013192612</v>
      </c>
      <c r="AB37" s="130">
        <v>56</v>
      </c>
      <c r="AC37" s="74">
        <f t="shared" si="1"/>
        <v>8</v>
      </c>
      <c r="AD37" s="130"/>
      <c r="AE37" s="130">
        <v>103</v>
      </c>
      <c r="AF37" s="134">
        <f>AC40</f>
        <v>3</v>
      </c>
      <c r="AG37" s="130"/>
      <c r="AH37" s="132">
        <v>17750</v>
      </c>
      <c r="AI37" s="135">
        <v>1</v>
      </c>
      <c r="AJ37" s="130"/>
      <c r="AK37" s="136"/>
      <c r="AL37" s="130"/>
      <c r="AM37" s="137">
        <v>2</v>
      </c>
      <c r="AN37" s="76">
        <v>49</v>
      </c>
      <c r="AO37" s="130"/>
      <c r="AP37" s="130"/>
      <c r="AQ37" s="130"/>
      <c r="AR37" s="130">
        <v>50</v>
      </c>
      <c r="AS37" s="130">
        <v>2</v>
      </c>
      <c r="AT37" s="130">
        <v>12</v>
      </c>
      <c r="AU37" s="130">
        <v>11</v>
      </c>
      <c r="AV37" s="130"/>
      <c r="AW37" s="132"/>
      <c r="AX37" s="129">
        <v>16</v>
      </c>
      <c r="AY37" s="130">
        <v>7</v>
      </c>
      <c r="AZ37" s="132"/>
      <c r="BB37" s="139"/>
      <c r="BC37" s="139"/>
      <c r="BD37" s="139"/>
      <c r="BE37" s="139"/>
    </row>
    <row r="38" spans="1:57" s="138" customFormat="1" ht="19.5" customHeight="1">
      <c r="A38" s="72" t="s">
        <v>68</v>
      </c>
      <c r="B38" s="129">
        <v>459</v>
      </c>
      <c r="C38" s="130">
        <v>30</v>
      </c>
      <c r="D38" s="130">
        <v>8</v>
      </c>
      <c r="E38" s="130">
        <v>22</v>
      </c>
      <c r="F38" s="130"/>
      <c r="G38" s="130">
        <v>387</v>
      </c>
      <c r="H38" s="130"/>
      <c r="I38" s="130"/>
      <c r="J38" s="130">
        <v>3</v>
      </c>
      <c r="K38" s="130">
        <v>19</v>
      </c>
      <c r="L38" s="131">
        <v>1458</v>
      </c>
      <c r="M38" s="75">
        <v>1553</v>
      </c>
      <c r="N38" s="130">
        <v>196</v>
      </c>
      <c r="O38" s="130">
        <v>1357</v>
      </c>
      <c r="P38" s="132">
        <v>413</v>
      </c>
      <c r="Q38" s="129"/>
      <c r="R38" s="130"/>
      <c r="S38" s="130"/>
      <c r="T38" s="130"/>
      <c r="U38" s="130"/>
      <c r="V38" s="130">
        <v>0</v>
      </c>
      <c r="W38" s="130">
        <v>5</v>
      </c>
      <c r="X38" s="132">
        <v>96</v>
      </c>
      <c r="Y38" s="133"/>
      <c r="Z38" s="129">
        <v>3261</v>
      </c>
      <c r="AA38" s="73">
        <f t="shared" si="3"/>
        <v>2.236625514403292</v>
      </c>
      <c r="AB38" s="130">
        <v>45</v>
      </c>
      <c r="AC38" s="74">
        <f t="shared" si="1"/>
        <v>9</v>
      </c>
      <c r="AD38" s="130">
        <v>1</v>
      </c>
      <c r="AE38" s="130">
        <v>136</v>
      </c>
      <c r="AF38" s="134">
        <f t="shared" si="2"/>
        <v>9.327846364883403</v>
      </c>
      <c r="AG38" s="130"/>
      <c r="AH38" s="132">
        <v>20300</v>
      </c>
      <c r="AI38" s="135">
        <v>12</v>
      </c>
      <c r="AJ38" s="130"/>
      <c r="AK38" s="136">
        <v>2</v>
      </c>
      <c r="AL38" s="130">
        <v>1</v>
      </c>
      <c r="AM38" s="137">
        <v>2</v>
      </c>
      <c r="AN38" s="76">
        <v>98</v>
      </c>
      <c r="AO38" s="130">
        <v>10</v>
      </c>
      <c r="AP38" s="130">
        <v>1</v>
      </c>
      <c r="AQ38" s="130"/>
      <c r="AR38" s="130">
        <v>74</v>
      </c>
      <c r="AS38" s="130">
        <v>13</v>
      </c>
      <c r="AT38" s="130">
        <v>5</v>
      </c>
      <c r="AU38" s="130">
        <v>158</v>
      </c>
      <c r="AV38" s="130">
        <v>10</v>
      </c>
      <c r="AW38" s="132">
        <v>8</v>
      </c>
      <c r="AX38" s="129">
        <v>12</v>
      </c>
      <c r="AY38" s="130">
        <v>37</v>
      </c>
      <c r="AZ38" s="132">
        <v>45</v>
      </c>
      <c r="BB38" s="139"/>
      <c r="BC38" s="139"/>
      <c r="BD38" s="139"/>
      <c r="BE38" s="139"/>
    </row>
    <row r="39" spans="1:57" s="138" customFormat="1" ht="19.5" customHeight="1">
      <c r="A39" s="72" t="s">
        <v>69</v>
      </c>
      <c r="B39" s="129">
        <v>144</v>
      </c>
      <c r="C39" s="130">
        <v>14</v>
      </c>
      <c r="D39" s="130">
        <v>3</v>
      </c>
      <c r="E39" s="130">
        <v>11</v>
      </c>
      <c r="F39" s="130"/>
      <c r="G39" s="130">
        <v>116</v>
      </c>
      <c r="H39" s="130"/>
      <c r="I39" s="130"/>
      <c r="J39" s="130">
        <v>3</v>
      </c>
      <c r="K39" s="130">
        <v>7</v>
      </c>
      <c r="L39" s="131">
        <v>482</v>
      </c>
      <c r="M39" s="75">
        <v>629</v>
      </c>
      <c r="N39" s="130">
        <v>41</v>
      </c>
      <c r="O39" s="130">
        <v>503</v>
      </c>
      <c r="P39" s="132">
        <v>85</v>
      </c>
      <c r="Q39" s="129"/>
      <c r="R39" s="130"/>
      <c r="S39" s="130"/>
      <c r="T39" s="130"/>
      <c r="U39" s="130"/>
      <c r="V39" s="130">
        <v>0</v>
      </c>
      <c r="W39" s="130">
        <v>10</v>
      </c>
      <c r="X39" s="132">
        <v>40</v>
      </c>
      <c r="Y39" s="133"/>
      <c r="Z39" s="129">
        <v>968</v>
      </c>
      <c r="AA39" s="73">
        <f t="shared" si="3"/>
        <v>2.008298755186722</v>
      </c>
      <c r="AB39" s="130">
        <v>10</v>
      </c>
      <c r="AC39" s="74">
        <f t="shared" si="1"/>
        <v>1</v>
      </c>
      <c r="AD39" s="130"/>
      <c r="AE39" s="130">
        <v>52</v>
      </c>
      <c r="AF39" s="134">
        <f t="shared" si="2"/>
        <v>10.78838174273859</v>
      </c>
      <c r="AG39" s="130"/>
      <c r="AH39" s="132">
        <v>6200</v>
      </c>
      <c r="AI39" s="135">
        <v>2</v>
      </c>
      <c r="AJ39" s="130"/>
      <c r="AK39" s="136"/>
      <c r="AL39" s="130"/>
      <c r="AM39" s="137">
        <v>2</v>
      </c>
      <c r="AN39" s="76">
        <v>30</v>
      </c>
      <c r="AO39" s="130">
        <v>3</v>
      </c>
      <c r="AP39" s="130">
        <v>1</v>
      </c>
      <c r="AQ39" s="130"/>
      <c r="AR39" s="130">
        <v>19</v>
      </c>
      <c r="AS39" s="130">
        <v>1</v>
      </c>
      <c r="AT39" s="130">
        <v>2</v>
      </c>
      <c r="AU39" s="130">
        <v>9</v>
      </c>
      <c r="AV39" s="130"/>
      <c r="AW39" s="132"/>
      <c r="AX39" s="129">
        <v>7</v>
      </c>
      <c r="AY39" s="130"/>
      <c r="AZ39" s="132">
        <v>13</v>
      </c>
      <c r="BB39" s="139"/>
      <c r="BC39" s="139"/>
      <c r="BD39" s="139"/>
      <c r="BE39" s="139"/>
    </row>
    <row r="40" spans="1:57" s="138" customFormat="1" ht="19.5" customHeight="1">
      <c r="A40" s="72" t="s">
        <v>34</v>
      </c>
      <c r="B40" s="129">
        <v>141</v>
      </c>
      <c r="C40" s="130">
        <v>21</v>
      </c>
      <c r="D40" s="130">
        <v>2</v>
      </c>
      <c r="E40" s="130">
        <v>19</v>
      </c>
      <c r="F40" s="130"/>
      <c r="G40" s="130">
        <v>93</v>
      </c>
      <c r="H40" s="130"/>
      <c r="I40" s="130">
        <v>2</v>
      </c>
      <c r="J40" s="130">
        <v>14</v>
      </c>
      <c r="K40" s="130">
        <v>10</v>
      </c>
      <c r="L40" s="131">
        <v>680</v>
      </c>
      <c r="M40" s="75">
        <v>790</v>
      </c>
      <c r="N40" s="130">
        <v>47</v>
      </c>
      <c r="O40" s="130">
        <v>743</v>
      </c>
      <c r="P40" s="132">
        <v>69</v>
      </c>
      <c r="Q40" s="129"/>
      <c r="R40" s="130"/>
      <c r="S40" s="130"/>
      <c r="T40" s="130"/>
      <c r="U40" s="130"/>
      <c r="V40" s="130">
        <v>0</v>
      </c>
      <c r="W40" s="130">
        <v>7</v>
      </c>
      <c r="X40" s="132">
        <v>25</v>
      </c>
      <c r="Y40" s="133"/>
      <c r="Z40" s="129">
        <v>1262</v>
      </c>
      <c r="AA40" s="73">
        <f t="shared" si="3"/>
        <v>1.8558823529411765</v>
      </c>
      <c r="AB40" s="130">
        <v>21</v>
      </c>
      <c r="AC40" s="74">
        <f t="shared" si="1"/>
        <v>3</v>
      </c>
      <c r="AD40" s="130"/>
      <c r="AE40" s="130">
        <v>57</v>
      </c>
      <c r="AF40" s="134">
        <f>AE40/L40*100</f>
        <v>8.38235294117647</v>
      </c>
      <c r="AG40" s="130"/>
      <c r="AH40" s="132">
        <v>5600</v>
      </c>
      <c r="AI40" s="135">
        <v>10</v>
      </c>
      <c r="AJ40" s="130"/>
      <c r="AK40" s="136">
        <v>1</v>
      </c>
      <c r="AL40" s="130"/>
      <c r="AM40" s="137">
        <v>1</v>
      </c>
      <c r="AN40" s="76">
        <v>52</v>
      </c>
      <c r="AO40" s="130">
        <v>5</v>
      </c>
      <c r="AP40" s="130">
        <v>1</v>
      </c>
      <c r="AQ40" s="130"/>
      <c r="AR40" s="130">
        <v>40</v>
      </c>
      <c r="AS40" s="130">
        <v>3</v>
      </c>
      <c r="AT40" s="130">
        <v>6</v>
      </c>
      <c r="AU40" s="130">
        <v>129</v>
      </c>
      <c r="AV40" s="130"/>
      <c r="AW40" s="132"/>
      <c r="AX40" s="129">
        <v>4</v>
      </c>
      <c r="AY40" s="130">
        <v>5</v>
      </c>
      <c r="AZ40" s="132">
        <v>171</v>
      </c>
      <c r="BB40" s="139"/>
      <c r="BC40" s="139"/>
      <c r="BD40" s="139"/>
      <c r="BE40" s="139"/>
    </row>
    <row r="41" spans="1:57" s="138" customFormat="1" ht="19.5" customHeight="1">
      <c r="A41" s="72" t="s">
        <v>46</v>
      </c>
      <c r="B41" s="129">
        <v>224</v>
      </c>
      <c r="C41" s="130">
        <v>67</v>
      </c>
      <c r="D41" s="130">
        <v>2</v>
      </c>
      <c r="E41" s="130">
        <v>63</v>
      </c>
      <c r="F41" s="130"/>
      <c r="G41" s="130">
        <v>90</v>
      </c>
      <c r="H41" s="130"/>
      <c r="I41" s="130"/>
      <c r="J41" s="130">
        <v>12</v>
      </c>
      <c r="K41" s="130">
        <v>6</v>
      </c>
      <c r="L41" s="131">
        <v>705</v>
      </c>
      <c r="M41" s="75">
        <v>936</v>
      </c>
      <c r="N41" s="130">
        <v>68</v>
      </c>
      <c r="O41" s="130">
        <v>754</v>
      </c>
      <c r="P41" s="132">
        <v>114</v>
      </c>
      <c r="Q41" s="129"/>
      <c r="R41" s="130"/>
      <c r="S41" s="130"/>
      <c r="T41" s="130"/>
      <c r="U41" s="130"/>
      <c r="V41" s="130">
        <v>0</v>
      </c>
      <c r="W41" s="130">
        <v>7</v>
      </c>
      <c r="X41" s="132">
        <v>27</v>
      </c>
      <c r="Y41" s="133"/>
      <c r="Z41" s="129">
        <v>286</v>
      </c>
      <c r="AA41" s="73">
        <f t="shared" si="3"/>
        <v>0.4056737588652482</v>
      </c>
      <c r="AB41" s="130">
        <v>36</v>
      </c>
      <c r="AC41" s="74">
        <f t="shared" si="1"/>
        <v>5.142857142857143</v>
      </c>
      <c r="AD41" s="130"/>
      <c r="AE41" s="130">
        <v>97</v>
      </c>
      <c r="AF41" s="134">
        <f t="shared" si="2"/>
        <v>13.75886524822695</v>
      </c>
      <c r="AG41" s="130"/>
      <c r="AH41" s="132">
        <v>20300</v>
      </c>
      <c r="AI41" s="135">
        <v>3</v>
      </c>
      <c r="AJ41" s="130"/>
      <c r="AK41" s="136"/>
      <c r="AL41" s="130"/>
      <c r="AM41" s="137">
        <v>1</v>
      </c>
      <c r="AN41" s="76">
        <v>58</v>
      </c>
      <c r="AO41" s="130"/>
      <c r="AP41" s="130"/>
      <c r="AQ41" s="130"/>
      <c r="AR41" s="130">
        <v>47</v>
      </c>
      <c r="AS41" s="130">
        <v>3</v>
      </c>
      <c r="AT41" s="130">
        <v>5</v>
      </c>
      <c r="AU41" s="130">
        <v>704</v>
      </c>
      <c r="AV41" s="130">
        <v>2</v>
      </c>
      <c r="AW41" s="132"/>
      <c r="AX41" s="129">
        <v>4</v>
      </c>
      <c r="AY41" s="130"/>
      <c r="AZ41" s="132">
        <v>21</v>
      </c>
      <c r="BB41" s="139"/>
      <c r="BC41" s="139"/>
      <c r="BD41" s="139"/>
      <c r="BE41" s="139"/>
    </row>
    <row r="42" spans="1:57" s="138" customFormat="1" ht="19.5" customHeight="1">
      <c r="A42" s="72" t="s">
        <v>70</v>
      </c>
      <c r="B42" s="129">
        <v>75</v>
      </c>
      <c r="C42" s="130">
        <v>14</v>
      </c>
      <c r="D42" s="130"/>
      <c r="E42" s="130">
        <v>14</v>
      </c>
      <c r="F42" s="130"/>
      <c r="G42" s="130">
        <v>70</v>
      </c>
      <c r="H42" s="130"/>
      <c r="I42" s="130">
        <v>1</v>
      </c>
      <c r="J42" s="130">
        <v>2</v>
      </c>
      <c r="K42" s="130">
        <v>5</v>
      </c>
      <c r="L42" s="131">
        <v>482</v>
      </c>
      <c r="M42" s="75">
        <v>598</v>
      </c>
      <c r="N42" s="130">
        <v>21</v>
      </c>
      <c r="O42" s="130">
        <v>499</v>
      </c>
      <c r="P42" s="132">
        <v>78</v>
      </c>
      <c r="Q42" s="129"/>
      <c r="R42" s="130"/>
      <c r="S42" s="130"/>
      <c r="T42" s="130"/>
      <c r="U42" s="130"/>
      <c r="V42" s="130">
        <v>0</v>
      </c>
      <c r="W42" s="130">
        <v>6</v>
      </c>
      <c r="X42" s="132">
        <v>53</v>
      </c>
      <c r="Y42" s="133"/>
      <c r="Z42" s="129">
        <v>997</v>
      </c>
      <c r="AA42" s="73">
        <f t="shared" si="3"/>
        <v>2.0684647302904566</v>
      </c>
      <c r="AB42" s="130">
        <v>55</v>
      </c>
      <c r="AC42" s="74">
        <f t="shared" si="1"/>
        <v>9.166666666666666</v>
      </c>
      <c r="AD42" s="130">
        <v>2</v>
      </c>
      <c r="AE42" s="130">
        <v>75</v>
      </c>
      <c r="AF42" s="134">
        <f t="shared" si="2"/>
        <v>15.560165975103734</v>
      </c>
      <c r="AG42" s="130">
        <v>1</v>
      </c>
      <c r="AH42" s="132">
        <v>20600</v>
      </c>
      <c r="AI42" s="135">
        <v>1</v>
      </c>
      <c r="AJ42" s="130">
        <v>1</v>
      </c>
      <c r="AK42" s="136">
        <v>2</v>
      </c>
      <c r="AL42" s="130"/>
      <c r="AM42" s="137">
        <v>3</v>
      </c>
      <c r="AN42" s="76">
        <v>57</v>
      </c>
      <c r="AO42" s="130">
        <v>3</v>
      </c>
      <c r="AP42" s="130"/>
      <c r="AQ42" s="130"/>
      <c r="AR42" s="130">
        <v>50</v>
      </c>
      <c r="AS42" s="130">
        <v>9</v>
      </c>
      <c r="AT42" s="130">
        <v>4</v>
      </c>
      <c r="AU42" s="130">
        <v>64</v>
      </c>
      <c r="AV42" s="130">
        <v>1</v>
      </c>
      <c r="AW42" s="132"/>
      <c r="AX42" s="129">
        <v>7</v>
      </c>
      <c r="AY42" s="130"/>
      <c r="AZ42" s="132">
        <v>9</v>
      </c>
      <c r="BB42" s="139"/>
      <c r="BC42" s="139"/>
      <c r="BD42" s="139"/>
      <c r="BE42" s="139"/>
    </row>
    <row r="43" spans="1:57" s="138" customFormat="1" ht="19.5" customHeight="1">
      <c r="A43" s="72" t="s">
        <v>71</v>
      </c>
      <c r="B43" s="161">
        <v>269</v>
      </c>
      <c r="C43" s="162">
        <v>15</v>
      </c>
      <c r="D43" s="162"/>
      <c r="E43" s="162">
        <v>12</v>
      </c>
      <c r="F43" s="162"/>
      <c r="G43" s="162">
        <v>180</v>
      </c>
      <c r="H43" s="162"/>
      <c r="I43" s="162"/>
      <c r="J43" s="162">
        <v>2</v>
      </c>
      <c r="K43" s="162">
        <v>5</v>
      </c>
      <c r="L43" s="163">
        <v>1035</v>
      </c>
      <c r="M43" s="75">
        <v>1180</v>
      </c>
      <c r="N43" s="162">
        <v>88</v>
      </c>
      <c r="O43" s="162">
        <v>871</v>
      </c>
      <c r="P43" s="164">
        <v>230</v>
      </c>
      <c r="Q43" s="161"/>
      <c r="R43" s="162"/>
      <c r="S43" s="162"/>
      <c r="T43" s="162"/>
      <c r="U43" s="162"/>
      <c r="V43" s="162">
        <v>0</v>
      </c>
      <c r="W43" s="162">
        <v>12</v>
      </c>
      <c r="X43" s="164">
        <v>55</v>
      </c>
      <c r="Y43" s="165"/>
      <c r="Z43" s="161">
        <v>1585</v>
      </c>
      <c r="AA43" s="73">
        <f t="shared" si="3"/>
        <v>1.5314009661835748</v>
      </c>
      <c r="AB43" s="162">
        <v>69</v>
      </c>
      <c r="AC43" s="74">
        <f t="shared" si="1"/>
        <v>5.75</v>
      </c>
      <c r="AD43" s="162">
        <v>3</v>
      </c>
      <c r="AE43" s="162">
        <v>55</v>
      </c>
      <c r="AF43" s="166">
        <f t="shared" si="2"/>
        <v>5.314009661835748</v>
      </c>
      <c r="AG43" s="162">
        <v>1</v>
      </c>
      <c r="AH43" s="164">
        <v>8400</v>
      </c>
      <c r="AI43" s="167">
        <v>3</v>
      </c>
      <c r="AJ43" s="162">
        <v>1</v>
      </c>
      <c r="AK43" s="168"/>
      <c r="AL43" s="162"/>
      <c r="AM43" s="169">
        <v>3</v>
      </c>
      <c r="AN43" s="76">
        <v>74</v>
      </c>
      <c r="AO43" s="162">
        <v>5</v>
      </c>
      <c r="AP43" s="162">
        <v>2</v>
      </c>
      <c r="AQ43" s="162"/>
      <c r="AR43" s="162">
        <v>58</v>
      </c>
      <c r="AS43" s="162">
        <v>9</v>
      </c>
      <c r="AT43" s="162">
        <v>12</v>
      </c>
      <c r="AU43" s="162">
        <v>5</v>
      </c>
      <c r="AV43" s="162"/>
      <c r="AW43" s="164"/>
      <c r="AX43" s="161">
        <v>9</v>
      </c>
      <c r="AY43" s="162">
        <v>0</v>
      </c>
      <c r="AZ43" s="164">
        <v>57</v>
      </c>
      <c r="BB43" s="139"/>
      <c r="BC43" s="139"/>
      <c r="BD43" s="139"/>
      <c r="BE43" s="139"/>
    </row>
    <row r="44" spans="1:57" s="138" customFormat="1" ht="19.5" customHeight="1">
      <c r="A44" s="72" t="s">
        <v>72</v>
      </c>
      <c r="B44" s="129">
        <v>269</v>
      </c>
      <c r="C44" s="130">
        <v>17</v>
      </c>
      <c r="D44" s="130"/>
      <c r="E44" s="130">
        <v>17</v>
      </c>
      <c r="F44" s="130"/>
      <c r="G44" s="130">
        <v>122</v>
      </c>
      <c r="H44" s="130"/>
      <c r="I44" s="130"/>
      <c r="J44" s="130"/>
      <c r="K44" s="130">
        <v>14</v>
      </c>
      <c r="L44" s="131">
        <v>976</v>
      </c>
      <c r="M44" s="75">
        <v>1096</v>
      </c>
      <c r="N44" s="130">
        <v>47</v>
      </c>
      <c r="O44" s="130">
        <v>1049</v>
      </c>
      <c r="P44" s="132">
        <v>169</v>
      </c>
      <c r="Q44" s="129"/>
      <c r="R44" s="130"/>
      <c r="S44" s="130"/>
      <c r="T44" s="130"/>
      <c r="U44" s="130"/>
      <c r="V44" s="130">
        <v>0</v>
      </c>
      <c r="W44" s="130">
        <v>14</v>
      </c>
      <c r="X44" s="132">
        <v>76</v>
      </c>
      <c r="Y44" s="133"/>
      <c r="Z44" s="129">
        <v>962</v>
      </c>
      <c r="AA44" s="73">
        <f t="shared" si="3"/>
        <v>0.985655737704918</v>
      </c>
      <c r="AB44" s="130">
        <v>50</v>
      </c>
      <c r="AC44" s="74">
        <f t="shared" si="1"/>
        <v>3.5714285714285716</v>
      </c>
      <c r="AD44" s="130"/>
      <c r="AE44" s="130">
        <v>67</v>
      </c>
      <c r="AF44" s="134">
        <f t="shared" si="2"/>
        <v>6.864754098360656</v>
      </c>
      <c r="AG44" s="130"/>
      <c r="AH44" s="132">
        <v>9500</v>
      </c>
      <c r="AI44" s="135">
        <v>7</v>
      </c>
      <c r="AJ44" s="130"/>
      <c r="AK44" s="136"/>
      <c r="AL44" s="130"/>
      <c r="AM44" s="137">
        <v>1</v>
      </c>
      <c r="AN44" s="76">
        <v>61</v>
      </c>
      <c r="AO44" s="130"/>
      <c r="AP44" s="130">
        <v>2</v>
      </c>
      <c r="AQ44" s="130"/>
      <c r="AR44" s="130">
        <v>28</v>
      </c>
      <c r="AS44" s="130"/>
      <c r="AT44" s="130">
        <v>12</v>
      </c>
      <c r="AU44" s="130">
        <v>35</v>
      </c>
      <c r="AV44" s="130">
        <v>10</v>
      </c>
      <c r="AW44" s="132"/>
      <c r="AX44" s="129">
        <v>3</v>
      </c>
      <c r="AY44" s="130">
        <v>4</v>
      </c>
      <c r="AZ44" s="132">
        <v>8</v>
      </c>
      <c r="BB44" s="139"/>
      <c r="BC44" s="139"/>
      <c r="BD44" s="139"/>
      <c r="BE44" s="139"/>
    </row>
    <row r="45" spans="1:57" s="140" customFormat="1" ht="19.5" customHeight="1">
      <c r="A45" s="72" t="s">
        <v>73</v>
      </c>
      <c r="B45" s="129">
        <v>316</v>
      </c>
      <c r="C45" s="130">
        <v>34</v>
      </c>
      <c r="D45" s="130">
        <v>3</v>
      </c>
      <c r="E45" s="130">
        <v>16</v>
      </c>
      <c r="F45" s="130"/>
      <c r="G45" s="130">
        <v>143</v>
      </c>
      <c r="H45" s="130"/>
      <c r="I45" s="130"/>
      <c r="J45" s="130">
        <v>1</v>
      </c>
      <c r="K45" s="130">
        <v>6</v>
      </c>
      <c r="L45" s="131">
        <v>1540</v>
      </c>
      <c r="M45" s="75">
        <v>1665</v>
      </c>
      <c r="N45" s="130">
        <v>177</v>
      </c>
      <c r="O45" s="130">
        <v>1076</v>
      </c>
      <c r="P45" s="132">
        <v>412</v>
      </c>
      <c r="Q45" s="129"/>
      <c r="R45" s="130"/>
      <c r="S45" s="130"/>
      <c r="T45" s="130"/>
      <c r="U45" s="130"/>
      <c r="V45" s="130">
        <v>0</v>
      </c>
      <c r="W45" s="130">
        <v>8</v>
      </c>
      <c r="X45" s="132">
        <v>104</v>
      </c>
      <c r="Y45" s="133"/>
      <c r="Z45" s="129">
        <v>1911</v>
      </c>
      <c r="AA45" s="73">
        <f t="shared" si="3"/>
        <v>1.240909090909091</v>
      </c>
      <c r="AB45" s="130">
        <v>65</v>
      </c>
      <c r="AC45" s="74">
        <f>AB45/W45</f>
        <v>8.125</v>
      </c>
      <c r="AD45" s="130"/>
      <c r="AE45" s="130">
        <v>56</v>
      </c>
      <c r="AF45" s="134">
        <f>AE45/L45*100</f>
        <v>3.6363636363636362</v>
      </c>
      <c r="AG45" s="130"/>
      <c r="AH45" s="132">
        <v>8000</v>
      </c>
      <c r="AI45" s="135">
        <v>1</v>
      </c>
      <c r="AJ45" s="130"/>
      <c r="AK45" s="136">
        <v>1</v>
      </c>
      <c r="AL45" s="130"/>
      <c r="AM45" s="137"/>
      <c r="AN45" s="76">
        <v>62</v>
      </c>
      <c r="AO45" s="130">
        <v>5</v>
      </c>
      <c r="AP45" s="130">
        <v>1</v>
      </c>
      <c r="AQ45" s="130"/>
      <c r="AR45" s="130">
        <v>84</v>
      </c>
      <c r="AS45" s="130">
        <v>7</v>
      </c>
      <c r="AT45" s="130">
        <v>1</v>
      </c>
      <c r="AU45" s="130">
        <v>35</v>
      </c>
      <c r="AV45" s="130"/>
      <c r="AW45" s="132"/>
      <c r="AX45" s="129">
        <v>7</v>
      </c>
      <c r="AY45" s="130"/>
      <c r="AZ45" s="132">
        <v>13</v>
      </c>
      <c r="BA45" s="138"/>
      <c r="BB45" s="139"/>
      <c r="BC45" s="139"/>
      <c r="BD45" s="141"/>
      <c r="BE45" s="141"/>
    </row>
    <row r="46" spans="1:57" s="260" customFormat="1" ht="19.5" customHeight="1">
      <c r="A46" s="72" t="s">
        <v>74</v>
      </c>
      <c r="B46" s="161">
        <v>116</v>
      </c>
      <c r="C46" s="162">
        <v>28</v>
      </c>
      <c r="D46" s="162"/>
      <c r="E46" s="162">
        <v>14</v>
      </c>
      <c r="F46" s="162"/>
      <c r="G46" s="162">
        <v>95</v>
      </c>
      <c r="H46" s="162"/>
      <c r="I46" s="162">
        <v>2</v>
      </c>
      <c r="J46" s="162"/>
      <c r="K46" s="162">
        <v>13</v>
      </c>
      <c r="L46" s="163">
        <v>643</v>
      </c>
      <c r="M46" s="75">
        <v>793</v>
      </c>
      <c r="N46" s="162">
        <v>35</v>
      </c>
      <c r="O46" s="162">
        <v>674</v>
      </c>
      <c r="P46" s="164">
        <v>84</v>
      </c>
      <c r="Q46" s="161"/>
      <c r="R46" s="162"/>
      <c r="S46" s="162"/>
      <c r="T46" s="162"/>
      <c r="U46" s="162"/>
      <c r="V46" s="162">
        <v>0</v>
      </c>
      <c r="W46" s="162">
        <v>8</v>
      </c>
      <c r="X46" s="164">
        <v>43</v>
      </c>
      <c r="Y46" s="165"/>
      <c r="Z46" s="161">
        <v>1010</v>
      </c>
      <c r="AA46" s="73">
        <f t="shared" si="3"/>
        <v>1.5707620528771384</v>
      </c>
      <c r="AB46" s="162">
        <v>8</v>
      </c>
      <c r="AC46" s="74">
        <f t="shared" si="1"/>
        <v>1</v>
      </c>
      <c r="AD46" s="162"/>
      <c r="AE46" s="162">
        <v>62</v>
      </c>
      <c r="AF46" s="166">
        <f t="shared" si="2"/>
        <v>9.642301710730948</v>
      </c>
      <c r="AG46" s="162"/>
      <c r="AH46" s="164">
        <v>6400</v>
      </c>
      <c r="AI46" s="167">
        <v>5</v>
      </c>
      <c r="AJ46" s="162">
        <v>1</v>
      </c>
      <c r="AK46" s="168">
        <v>1</v>
      </c>
      <c r="AL46" s="162"/>
      <c r="AM46" s="169">
        <v>1</v>
      </c>
      <c r="AN46" s="76">
        <v>15</v>
      </c>
      <c r="AO46" s="162"/>
      <c r="AP46" s="162">
        <v>1</v>
      </c>
      <c r="AQ46" s="162"/>
      <c r="AR46" s="162">
        <v>13</v>
      </c>
      <c r="AS46" s="162">
        <v>1</v>
      </c>
      <c r="AT46" s="162"/>
      <c r="AU46" s="162">
        <v>72</v>
      </c>
      <c r="AV46" s="162">
        <v>1</v>
      </c>
      <c r="AW46" s="164"/>
      <c r="AX46" s="161">
        <v>6</v>
      </c>
      <c r="AY46" s="162">
        <v>7</v>
      </c>
      <c r="AZ46" s="164">
        <v>16</v>
      </c>
      <c r="BB46" s="261"/>
      <c r="BC46" s="261"/>
      <c r="BD46" s="261"/>
      <c r="BE46" s="261"/>
    </row>
    <row r="47" spans="1:57" s="138" customFormat="1" ht="19.5" customHeight="1">
      <c r="A47" s="72" t="s">
        <v>45</v>
      </c>
      <c r="B47" s="129">
        <v>159</v>
      </c>
      <c r="C47" s="130">
        <v>47</v>
      </c>
      <c r="D47" s="130"/>
      <c r="E47" s="130">
        <v>23</v>
      </c>
      <c r="F47" s="130"/>
      <c r="G47" s="130">
        <v>74</v>
      </c>
      <c r="H47" s="130"/>
      <c r="I47" s="130"/>
      <c r="J47" s="130">
        <v>2</v>
      </c>
      <c r="K47" s="130">
        <v>4</v>
      </c>
      <c r="L47" s="131">
        <v>809</v>
      </c>
      <c r="M47" s="75">
        <v>962</v>
      </c>
      <c r="N47" s="130">
        <v>38</v>
      </c>
      <c r="O47" s="130">
        <v>717</v>
      </c>
      <c r="P47" s="132">
        <v>207</v>
      </c>
      <c r="Q47" s="129"/>
      <c r="R47" s="130"/>
      <c r="S47" s="130"/>
      <c r="T47" s="130"/>
      <c r="U47" s="130"/>
      <c r="V47" s="130">
        <v>0</v>
      </c>
      <c r="W47" s="130">
        <v>7</v>
      </c>
      <c r="X47" s="132">
        <v>44</v>
      </c>
      <c r="Y47" s="133"/>
      <c r="Z47" s="129">
        <v>2123</v>
      </c>
      <c r="AA47" s="73">
        <f t="shared" si="3"/>
        <v>2.6242274412855378</v>
      </c>
      <c r="AB47" s="130">
        <v>54</v>
      </c>
      <c r="AC47" s="74">
        <f t="shared" si="1"/>
        <v>7.714285714285714</v>
      </c>
      <c r="AD47" s="130"/>
      <c r="AE47" s="130">
        <v>48</v>
      </c>
      <c r="AF47" s="134">
        <f t="shared" si="2"/>
        <v>5.933250927070458</v>
      </c>
      <c r="AG47" s="130"/>
      <c r="AH47" s="132">
        <v>7550</v>
      </c>
      <c r="AI47" s="135"/>
      <c r="AJ47" s="130"/>
      <c r="AK47" s="136"/>
      <c r="AL47" s="130"/>
      <c r="AM47" s="137">
        <v>1</v>
      </c>
      <c r="AN47" s="76">
        <v>31</v>
      </c>
      <c r="AO47" s="130">
        <v>1</v>
      </c>
      <c r="AP47" s="130"/>
      <c r="AQ47" s="130"/>
      <c r="AR47" s="130">
        <v>25</v>
      </c>
      <c r="AS47" s="130">
        <v>5</v>
      </c>
      <c r="AT47" s="130">
        <v>2</v>
      </c>
      <c r="AU47" s="130"/>
      <c r="AV47" s="130"/>
      <c r="AW47" s="132"/>
      <c r="AX47" s="129">
        <v>5</v>
      </c>
      <c r="AY47" s="130"/>
      <c r="AZ47" s="132">
        <v>12</v>
      </c>
      <c r="BB47" s="139"/>
      <c r="BC47" s="139"/>
      <c r="BD47" s="139"/>
      <c r="BE47" s="139"/>
    </row>
    <row r="48" spans="1:57" s="138" customFormat="1" ht="19.5" customHeight="1">
      <c r="A48" s="72" t="s">
        <v>75</v>
      </c>
      <c r="B48" s="129">
        <v>350</v>
      </c>
      <c r="C48" s="130">
        <v>90</v>
      </c>
      <c r="D48" s="130">
        <v>2</v>
      </c>
      <c r="E48" s="130">
        <v>44</v>
      </c>
      <c r="F48" s="130"/>
      <c r="G48" s="130">
        <v>197</v>
      </c>
      <c r="H48" s="130"/>
      <c r="I48" s="130"/>
      <c r="J48" s="130"/>
      <c r="K48" s="130">
        <v>10</v>
      </c>
      <c r="L48" s="131">
        <v>1210</v>
      </c>
      <c r="M48" s="75">
        <v>1467</v>
      </c>
      <c r="N48" s="130">
        <v>79</v>
      </c>
      <c r="O48" s="130">
        <v>1121</v>
      </c>
      <c r="P48" s="132">
        <v>267</v>
      </c>
      <c r="Q48" s="129"/>
      <c r="R48" s="130"/>
      <c r="S48" s="130"/>
      <c r="T48" s="130"/>
      <c r="U48" s="130"/>
      <c r="V48" s="130">
        <v>0</v>
      </c>
      <c r="W48" s="130">
        <v>15</v>
      </c>
      <c r="X48" s="132">
        <v>140</v>
      </c>
      <c r="Y48" s="133"/>
      <c r="Z48" s="129">
        <v>3310</v>
      </c>
      <c r="AA48" s="73">
        <f t="shared" si="3"/>
        <v>2.7355371900826446</v>
      </c>
      <c r="AB48" s="130">
        <v>85</v>
      </c>
      <c r="AC48" s="74">
        <f t="shared" si="1"/>
        <v>5.666666666666667</v>
      </c>
      <c r="AD48" s="130"/>
      <c r="AE48" s="130">
        <v>86</v>
      </c>
      <c r="AF48" s="134">
        <f t="shared" si="2"/>
        <v>7.107438016528926</v>
      </c>
      <c r="AG48" s="130"/>
      <c r="AH48" s="132">
        <v>15800</v>
      </c>
      <c r="AI48" s="135"/>
      <c r="AJ48" s="130"/>
      <c r="AK48" s="136"/>
      <c r="AL48" s="130"/>
      <c r="AM48" s="137">
        <v>1</v>
      </c>
      <c r="AN48" s="76"/>
      <c r="AO48" s="130"/>
      <c r="AP48" s="130"/>
      <c r="AQ48" s="130"/>
      <c r="AR48" s="130"/>
      <c r="AS48" s="130"/>
      <c r="AT48" s="130">
        <v>4</v>
      </c>
      <c r="AU48" s="130"/>
      <c r="AV48" s="130">
        <v>1</v>
      </c>
      <c r="AW48" s="132"/>
      <c r="AX48" s="129">
        <v>10</v>
      </c>
      <c r="AY48" s="130"/>
      <c r="AZ48" s="132">
        <v>36</v>
      </c>
      <c r="BB48" s="139"/>
      <c r="BC48" s="139"/>
      <c r="BD48" s="139"/>
      <c r="BE48" s="139"/>
    </row>
    <row r="49" spans="1:57" s="258" customFormat="1" ht="19.5" customHeight="1">
      <c r="A49" s="72" t="s">
        <v>76</v>
      </c>
      <c r="B49" s="129">
        <v>41</v>
      </c>
      <c r="C49" s="130">
        <v>9</v>
      </c>
      <c r="D49" s="130"/>
      <c r="E49" s="130">
        <v>6</v>
      </c>
      <c r="F49" s="130"/>
      <c r="G49" s="130">
        <v>22</v>
      </c>
      <c r="H49" s="130"/>
      <c r="I49" s="130">
        <v>1</v>
      </c>
      <c r="J49" s="130"/>
      <c r="K49" s="130">
        <v>5</v>
      </c>
      <c r="L49" s="131">
        <v>314</v>
      </c>
      <c r="M49" s="75">
        <v>361</v>
      </c>
      <c r="N49" s="130">
        <v>22</v>
      </c>
      <c r="O49" s="130">
        <v>339</v>
      </c>
      <c r="P49" s="132"/>
      <c r="Q49" s="129"/>
      <c r="R49" s="130"/>
      <c r="S49" s="130"/>
      <c r="T49" s="130"/>
      <c r="U49" s="130"/>
      <c r="V49" s="130">
        <v>0</v>
      </c>
      <c r="W49" s="130">
        <v>9</v>
      </c>
      <c r="X49" s="132">
        <v>29</v>
      </c>
      <c r="Y49" s="133"/>
      <c r="Z49" s="129">
        <v>435</v>
      </c>
      <c r="AA49" s="73">
        <f t="shared" si="3"/>
        <v>1.3853503184713376</v>
      </c>
      <c r="AB49" s="130">
        <v>9</v>
      </c>
      <c r="AC49" s="74">
        <f t="shared" si="1"/>
        <v>1</v>
      </c>
      <c r="AD49" s="130"/>
      <c r="AE49" s="130">
        <v>28</v>
      </c>
      <c r="AF49" s="134">
        <f t="shared" si="2"/>
        <v>8.9171974522293</v>
      </c>
      <c r="AG49" s="130"/>
      <c r="AH49" s="132">
        <v>2900</v>
      </c>
      <c r="AI49" s="135"/>
      <c r="AJ49" s="130"/>
      <c r="AK49" s="136"/>
      <c r="AL49" s="130"/>
      <c r="AM49" s="137"/>
      <c r="AN49" s="76">
        <v>11</v>
      </c>
      <c r="AO49" s="130"/>
      <c r="AP49" s="130">
        <v>1</v>
      </c>
      <c r="AQ49" s="130"/>
      <c r="AR49" s="130">
        <v>9</v>
      </c>
      <c r="AS49" s="130"/>
      <c r="AT49" s="130">
        <v>1</v>
      </c>
      <c r="AU49" s="130">
        <v>12</v>
      </c>
      <c r="AV49" s="130">
        <v>2</v>
      </c>
      <c r="AW49" s="132"/>
      <c r="AX49" s="129">
        <v>1</v>
      </c>
      <c r="AY49" s="130"/>
      <c r="AZ49" s="187">
        <v>5</v>
      </c>
      <c r="BB49" s="259"/>
      <c r="BC49" s="259"/>
      <c r="BD49" s="259"/>
      <c r="BE49" s="259"/>
    </row>
    <row r="50" spans="1:57" ht="19.5" customHeight="1" thickBot="1">
      <c r="A50" s="19" t="s">
        <v>35</v>
      </c>
      <c r="B50" s="20"/>
      <c r="C50" s="21"/>
      <c r="D50" s="21"/>
      <c r="E50" s="21"/>
      <c r="F50" s="21"/>
      <c r="G50" s="21"/>
      <c r="H50" s="21"/>
      <c r="I50" s="21"/>
      <c r="J50" s="21"/>
      <c r="K50" s="21">
        <v>0</v>
      </c>
      <c r="L50" s="77">
        <v>0</v>
      </c>
      <c r="M50" s="75">
        <f>SUM(N50:P50)</f>
        <v>0</v>
      </c>
      <c r="N50" s="21">
        <v>0</v>
      </c>
      <c r="O50" s="21">
        <v>0</v>
      </c>
      <c r="P50" s="23"/>
      <c r="Q50" s="20"/>
      <c r="R50" s="21"/>
      <c r="S50" s="21"/>
      <c r="T50" s="21"/>
      <c r="U50" s="21"/>
      <c r="V50" s="21">
        <v>0</v>
      </c>
      <c r="W50" s="21">
        <v>11</v>
      </c>
      <c r="X50" s="23">
        <v>348</v>
      </c>
      <c r="Y50" s="78"/>
      <c r="Z50" s="20"/>
      <c r="AA50" s="79">
        <f>Z50/41</f>
        <v>0</v>
      </c>
      <c r="AB50" s="21"/>
      <c r="AC50" s="80">
        <f>AB50/41</f>
        <v>0</v>
      </c>
      <c r="AD50" s="21"/>
      <c r="AE50" s="21"/>
      <c r="AF50" s="107"/>
      <c r="AG50" s="21"/>
      <c r="AH50" s="23"/>
      <c r="AI50" s="81"/>
      <c r="AJ50" s="21"/>
      <c r="AK50" s="99">
        <v>1</v>
      </c>
      <c r="AL50" s="21"/>
      <c r="AM50" s="22"/>
      <c r="AN50" s="82"/>
      <c r="AO50" s="21"/>
      <c r="AP50" s="21"/>
      <c r="AQ50" s="21"/>
      <c r="AR50" s="21"/>
      <c r="AS50" s="21"/>
      <c r="AT50" s="21"/>
      <c r="AU50" s="21"/>
      <c r="AV50" s="21"/>
      <c r="AW50" s="23"/>
      <c r="AX50" s="24"/>
      <c r="AY50" s="25"/>
      <c r="AZ50" s="26"/>
      <c r="BB50" s="84"/>
      <c r="BC50" s="84"/>
      <c r="BD50" s="84"/>
      <c r="BE50" s="84"/>
    </row>
    <row r="51" spans="1:52" s="87" customFormat="1" ht="21" customHeight="1" thickBot="1">
      <c r="A51" s="27" t="s">
        <v>86</v>
      </c>
      <c r="B51" s="28">
        <v>2300</v>
      </c>
      <c r="C51" s="70">
        <f>C60</f>
        <v>766.6666666666666</v>
      </c>
      <c r="D51" s="29"/>
      <c r="E51" s="29">
        <v>17</v>
      </c>
      <c r="F51" s="29">
        <v>142</v>
      </c>
      <c r="G51" s="70">
        <v>165</v>
      </c>
      <c r="H51" s="29"/>
      <c r="I51" s="29"/>
      <c r="J51" s="29"/>
      <c r="K51" s="29"/>
      <c r="L51" s="85">
        <v>15437</v>
      </c>
      <c r="M51" s="86"/>
      <c r="N51" s="29"/>
      <c r="O51" s="29"/>
      <c r="P51" s="31"/>
      <c r="Q51" s="28"/>
      <c r="R51" s="29"/>
      <c r="S51" s="29"/>
      <c r="T51" s="29"/>
      <c r="U51" s="29"/>
      <c r="V51" s="29">
        <v>0</v>
      </c>
      <c r="W51" s="29"/>
      <c r="X51" s="31"/>
      <c r="Y51" s="32"/>
      <c r="Z51" s="28"/>
      <c r="AA51" s="33"/>
      <c r="AB51" s="29"/>
      <c r="AC51" s="34"/>
      <c r="AD51" s="29"/>
      <c r="AE51" s="29"/>
      <c r="AF51" s="108">
        <f t="shared" si="2"/>
        <v>0</v>
      </c>
      <c r="AG51" s="29"/>
      <c r="AH51" s="31"/>
      <c r="AI51" s="35">
        <v>29</v>
      </c>
      <c r="AJ51" s="29">
        <v>24</v>
      </c>
      <c r="AK51" s="100"/>
      <c r="AL51" s="36"/>
      <c r="AM51" s="30"/>
      <c r="AN51" s="28"/>
      <c r="AO51" s="29"/>
      <c r="AP51" s="29"/>
      <c r="AQ51" s="29"/>
      <c r="AR51" s="29"/>
      <c r="AS51" s="29"/>
      <c r="AT51" s="29"/>
      <c r="AU51" s="29"/>
      <c r="AV51" s="29"/>
      <c r="AW51" s="31"/>
      <c r="AX51" s="35">
        <v>6</v>
      </c>
      <c r="AY51" s="29"/>
      <c r="AZ51" s="37"/>
    </row>
    <row r="52" spans="1:52" ht="24.75" customHeight="1" thickBot="1">
      <c r="A52" s="38" t="s">
        <v>39</v>
      </c>
      <c r="B52" s="39">
        <f aca="true" t="shared" si="4" ref="B52:G52">SUM(B7:B51)</f>
        <v>12776</v>
      </c>
      <c r="C52" s="40">
        <f t="shared" si="4"/>
        <v>2589.6666666666665</v>
      </c>
      <c r="D52" s="40">
        <f t="shared" si="4"/>
        <v>109</v>
      </c>
      <c r="E52" s="40">
        <f t="shared" si="4"/>
        <v>1298</v>
      </c>
      <c r="F52" s="40">
        <f t="shared" si="4"/>
        <v>142</v>
      </c>
      <c r="G52" s="40">
        <f t="shared" si="4"/>
        <v>6715</v>
      </c>
      <c r="H52" s="40">
        <f>SUM(H7:H51)</f>
        <v>0</v>
      </c>
      <c r="I52" s="40">
        <f aca="true" t="shared" si="5" ref="I52:Z52">SUM(I7:I51)</f>
        <v>31</v>
      </c>
      <c r="J52" s="40">
        <f t="shared" si="5"/>
        <v>593</v>
      </c>
      <c r="K52" s="40">
        <f t="shared" si="5"/>
        <v>548</v>
      </c>
      <c r="L52" s="88">
        <v>52959</v>
      </c>
      <c r="M52" s="89">
        <v>60799</v>
      </c>
      <c r="N52" s="34">
        <v>6259</v>
      </c>
      <c r="O52" s="34">
        <v>38825</v>
      </c>
      <c r="P52" s="42">
        <v>15695</v>
      </c>
      <c r="Q52" s="39">
        <f t="shared" si="5"/>
        <v>38</v>
      </c>
      <c r="R52" s="40">
        <f t="shared" si="5"/>
        <v>2</v>
      </c>
      <c r="S52" s="40">
        <f t="shared" si="5"/>
        <v>36</v>
      </c>
      <c r="T52" s="40">
        <f t="shared" si="5"/>
        <v>25</v>
      </c>
      <c r="U52" s="40">
        <f t="shared" si="5"/>
        <v>0</v>
      </c>
      <c r="V52" s="40">
        <f t="shared" si="5"/>
        <v>0</v>
      </c>
      <c r="W52" s="40">
        <f t="shared" si="5"/>
        <v>424</v>
      </c>
      <c r="X52" s="43">
        <f t="shared" si="5"/>
        <v>4241</v>
      </c>
      <c r="Y52" s="44"/>
      <c r="Z52" s="39">
        <f t="shared" si="5"/>
        <v>84701</v>
      </c>
      <c r="AA52" s="45">
        <f>Z52/L52</f>
        <v>1.5993693234388866</v>
      </c>
      <c r="AB52" s="46">
        <f>SUM(AB7:AB51)</f>
        <v>1920</v>
      </c>
      <c r="AC52" s="47">
        <f>AB52/W52</f>
        <v>4.528301886792453</v>
      </c>
      <c r="AD52" s="40">
        <f aca="true" t="shared" si="6" ref="AD52:AM52">SUM(AD7:AD51)</f>
        <v>32</v>
      </c>
      <c r="AE52" s="40">
        <f t="shared" si="6"/>
        <v>3906</v>
      </c>
      <c r="AF52" s="109">
        <f t="shared" si="2"/>
        <v>7.3755169093072</v>
      </c>
      <c r="AG52" s="40">
        <f t="shared" si="6"/>
        <v>12</v>
      </c>
      <c r="AH52" s="43">
        <f t="shared" si="6"/>
        <v>534600</v>
      </c>
      <c r="AI52" s="48">
        <f t="shared" si="6"/>
        <v>569</v>
      </c>
      <c r="AJ52" s="40">
        <f t="shared" si="6"/>
        <v>54</v>
      </c>
      <c r="AK52" s="101">
        <f t="shared" si="6"/>
        <v>38</v>
      </c>
      <c r="AL52" s="40">
        <f t="shared" si="6"/>
        <v>4</v>
      </c>
      <c r="AM52" s="41">
        <f t="shared" si="6"/>
        <v>59</v>
      </c>
      <c r="AN52" s="39">
        <f>SUM(AO52:AS52)</f>
        <v>2016</v>
      </c>
      <c r="AO52" s="40">
        <f aca="true" t="shared" si="7" ref="AO52:AZ52">SUM(AO7:AO51)</f>
        <v>300</v>
      </c>
      <c r="AP52" s="40">
        <f t="shared" si="7"/>
        <v>44</v>
      </c>
      <c r="AQ52" s="40">
        <f t="shared" si="7"/>
        <v>2</v>
      </c>
      <c r="AR52" s="40">
        <f t="shared" si="7"/>
        <v>1428</v>
      </c>
      <c r="AS52" s="40">
        <f t="shared" si="7"/>
        <v>242</v>
      </c>
      <c r="AT52" s="40">
        <f t="shared" si="7"/>
        <v>156</v>
      </c>
      <c r="AU52" s="40">
        <f t="shared" si="7"/>
        <v>2479</v>
      </c>
      <c r="AV52" s="40">
        <f t="shared" si="7"/>
        <v>62</v>
      </c>
      <c r="AW52" s="43">
        <f t="shared" si="7"/>
        <v>13</v>
      </c>
      <c r="AX52" s="48">
        <f t="shared" si="7"/>
        <v>342</v>
      </c>
      <c r="AY52" s="40">
        <f t="shared" si="7"/>
        <v>480</v>
      </c>
      <c r="AZ52" s="43">
        <f t="shared" si="7"/>
        <v>1298</v>
      </c>
    </row>
    <row r="53" spans="1:53" s="91" customFormat="1" ht="19.5" customHeight="1" thickBot="1">
      <c r="A53" s="49"/>
      <c r="B53" s="50"/>
      <c r="C53" s="50"/>
      <c r="D53" s="50"/>
      <c r="E53" s="50"/>
      <c r="F53" s="50"/>
      <c r="G53" s="50"/>
      <c r="H53" s="50"/>
      <c r="I53" s="50"/>
      <c r="J53" s="405" t="s">
        <v>90</v>
      </c>
      <c r="K53" s="405"/>
      <c r="L53" s="405"/>
      <c r="M53" s="51">
        <v>60799</v>
      </c>
      <c r="N53" s="51"/>
      <c r="O53" s="51"/>
      <c r="P53" s="51"/>
      <c r="Q53" s="50"/>
      <c r="R53" s="50"/>
      <c r="S53" s="50"/>
      <c r="T53" s="50"/>
      <c r="U53" s="50"/>
      <c r="V53" s="50"/>
      <c r="W53" s="50"/>
      <c r="X53" s="50"/>
      <c r="Y53" s="406">
        <f>SUM(Z52:AB52)</f>
        <v>86622.59936932343</v>
      </c>
      <c r="Z53" s="406"/>
      <c r="AA53" s="52"/>
      <c r="AB53" s="53">
        <f>Z52/43</f>
        <v>1969.7906976744187</v>
      </c>
      <c r="AC53" s="54"/>
      <c r="AD53" s="55">
        <f>AB52/43</f>
        <v>44.651162790697676</v>
      </c>
      <c r="AE53" s="52">
        <f>SUM(AE52:AG52)</f>
        <v>3925.3755169093074</v>
      </c>
      <c r="AF53" s="110"/>
      <c r="AG53" s="55"/>
      <c r="AH53" s="55"/>
      <c r="AI53" s="50"/>
      <c r="AJ53" s="50"/>
      <c r="AK53" s="102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90"/>
    </row>
    <row r="54" spans="1:52" ht="16.5" customHeight="1">
      <c r="A54" s="56" t="s">
        <v>92</v>
      </c>
      <c r="B54" s="57">
        <f>B52-B55</f>
        <v>227</v>
      </c>
      <c r="C54" s="71">
        <f aca="true" t="shared" si="8" ref="C54:AZ54">C52-C55</f>
        <v>-315.3333333333335</v>
      </c>
      <c r="D54" s="57">
        <f t="shared" si="8"/>
        <v>-16</v>
      </c>
      <c r="E54" s="57">
        <f t="shared" si="8"/>
        <v>175</v>
      </c>
      <c r="F54" s="57">
        <f t="shared" si="8"/>
        <v>18</v>
      </c>
      <c r="G54" s="57">
        <f t="shared" si="8"/>
        <v>1239</v>
      </c>
      <c r="H54" s="58">
        <f t="shared" si="8"/>
        <v>0</v>
      </c>
      <c r="I54" s="57">
        <f t="shared" si="8"/>
        <v>-6</v>
      </c>
      <c r="J54" s="57">
        <f t="shared" si="8"/>
        <v>73</v>
      </c>
      <c r="K54" s="57">
        <f t="shared" si="8"/>
        <v>-1611</v>
      </c>
      <c r="L54" s="92">
        <f t="shared" si="8"/>
        <v>1703</v>
      </c>
      <c r="M54" s="93">
        <f t="shared" si="8"/>
        <v>3341</v>
      </c>
      <c r="N54" s="57">
        <f t="shared" si="8"/>
        <v>-1496</v>
      </c>
      <c r="O54" s="57">
        <f t="shared" si="8"/>
        <v>4262</v>
      </c>
      <c r="P54" s="59">
        <f t="shared" si="8"/>
        <v>556</v>
      </c>
      <c r="Q54" s="60"/>
      <c r="R54" s="57">
        <f t="shared" si="8"/>
        <v>2</v>
      </c>
      <c r="S54" s="57"/>
      <c r="T54" s="57">
        <f t="shared" si="8"/>
        <v>25</v>
      </c>
      <c r="U54" s="57"/>
      <c r="V54" s="57">
        <f t="shared" si="8"/>
        <v>0</v>
      </c>
      <c r="W54" s="57">
        <f t="shared" si="8"/>
        <v>-21</v>
      </c>
      <c r="X54" s="59">
        <f t="shared" si="8"/>
        <v>-291</v>
      </c>
      <c r="Y54" s="61">
        <f t="shared" si="8"/>
        <v>-2</v>
      </c>
      <c r="Z54" s="60">
        <f t="shared" si="8"/>
        <v>14736</v>
      </c>
      <c r="AA54" s="57"/>
      <c r="AB54" s="62">
        <f t="shared" si="8"/>
        <v>-36</v>
      </c>
      <c r="AC54" s="57"/>
      <c r="AD54" s="57">
        <f t="shared" si="8"/>
        <v>-8</v>
      </c>
      <c r="AE54" s="57">
        <f t="shared" si="8"/>
        <v>830</v>
      </c>
      <c r="AF54" s="111">
        <f t="shared" si="2"/>
        <v>48.73752201996477</v>
      </c>
      <c r="AG54" s="57">
        <f t="shared" si="8"/>
        <v>-7</v>
      </c>
      <c r="AH54" s="59">
        <f t="shared" si="8"/>
        <v>101566</v>
      </c>
      <c r="AI54" s="94">
        <f t="shared" si="8"/>
        <v>290</v>
      </c>
      <c r="AJ54" s="57">
        <f t="shared" si="8"/>
        <v>-11</v>
      </c>
      <c r="AK54" s="103">
        <f t="shared" si="8"/>
        <v>7</v>
      </c>
      <c r="AL54" s="57">
        <f t="shared" si="8"/>
        <v>0</v>
      </c>
      <c r="AM54" s="57">
        <f t="shared" si="8"/>
        <v>40</v>
      </c>
      <c r="AN54" s="57">
        <f t="shared" si="8"/>
        <v>168</v>
      </c>
      <c r="AO54" s="57">
        <f t="shared" si="8"/>
        <v>62</v>
      </c>
      <c r="AP54" s="57">
        <f t="shared" si="8"/>
        <v>13</v>
      </c>
      <c r="AQ54" s="57">
        <f t="shared" si="8"/>
        <v>1</v>
      </c>
      <c r="AR54" s="57">
        <f t="shared" si="8"/>
        <v>74</v>
      </c>
      <c r="AS54" s="57">
        <f t="shared" si="8"/>
        <v>18</v>
      </c>
      <c r="AT54" s="57">
        <f t="shared" si="8"/>
        <v>44</v>
      </c>
      <c r="AU54" s="57">
        <f t="shared" si="8"/>
        <v>761</v>
      </c>
      <c r="AV54" s="57">
        <f t="shared" si="8"/>
        <v>-3</v>
      </c>
      <c r="AW54" s="57">
        <f t="shared" si="8"/>
        <v>-20</v>
      </c>
      <c r="AX54" s="57">
        <f t="shared" si="8"/>
        <v>-7</v>
      </c>
      <c r="AY54" s="57">
        <f t="shared" si="8"/>
        <v>198</v>
      </c>
      <c r="AZ54" s="59">
        <f t="shared" si="8"/>
        <v>-577</v>
      </c>
    </row>
    <row r="55" spans="1:52" ht="16.5" customHeight="1" thickBot="1">
      <c r="A55" s="63">
        <v>2011</v>
      </c>
      <c r="B55" s="64">
        <v>12549</v>
      </c>
      <c r="C55" s="64">
        <v>2905</v>
      </c>
      <c r="D55" s="64">
        <v>125</v>
      </c>
      <c r="E55" s="64">
        <v>1123</v>
      </c>
      <c r="F55" s="64">
        <v>124</v>
      </c>
      <c r="G55" s="64">
        <v>5476</v>
      </c>
      <c r="H55" s="64"/>
      <c r="I55" s="64">
        <v>37</v>
      </c>
      <c r="J55" s="64">
        <v>520</v>
      </c>
      <c r="K55" s="64">
        <v>2159</v>
      </c>
      <c r="L55" s="95">
        <v>51256</v>
      </c>
      <c r="M55" s="65">
        <v>57458</v>
      </c>
      <c r="N55" s="64">
        <v>7755</v>
      </c>
      <c r="O55" s="64">
        <v>34563</v>
      </c>
      <c r="P55" s="66">
        <v>15139</v>
      </c>
      <c r="Q55" s="65"/>
      <c r="R55" s="64"/>
      <c r="S55" s="64"/>
      <c r="T55" s="64"/>
      <c r="U55" s="64"/>
      <c r="V55" s="64"/>
      <c r="W55" s="64">
        <v>445</v>
      </c>
      <c r="X55" s="66">
        <v>4532</v>
      </c>
      <c r="Y55" s="67">
        <v>2</v>
      </c>
      <c r="Z55" s="65">
        <v>69965</v>
      </c>
      <c r="AA55" s="68">
        <f>Z55/L55</f>
        <v>1.3650109255501794</v>
      </c>
      <c r="AB55" s="64">
        <v>1956</v>
      </c>
      <c r="AC55" s="69">
        <f>AB55/W55</f>
        <v>4.395505617977528</v>
      </c>
      <c r="AD55" s="64">
        <v>40</v>
      </c>
      <c r="AE55" s="64">
        <v>3076</v>
      </c>
      <c r="AF55" s="112">
        <f t="shared" si="2"/>
        <v>6.0012486343062275</v>
      </c>
      <c r="AG55" s="64">
        <v>19</v>
      </c>
      <c r="AH55" s="66">
        <v>433034</v>
      </c>
      <c r="AI55" s="96">
        <v>279</v>
      </c>
      <c r="AJ55" s="64">
        <v>65</v>
      </c>
      <c r="AK55" s="104">
        <v>31</v>
      </c>
      <c r="AL55" s="64">
        <v>4</v>
      </c>
      <c r="AM55" s="64">
        <v>19</v>
      </c>
      <c r="AN55" s="64">
        <v>1848</v>
      </c>
      <c r="AO55" s="64">
        <v>238</v>
      </c>
      <c r="AP55" s="64">
        <v>31</v>
      </c>
      <c r="AQ55" s="64">
        <v>1</v>
      </c>
      <c r="AR55" s="64">
        <v>1354</v>
      </c>
      <c r="AS55" s="64">
        <v>224</v>
      </c>
      <c r="AT55" s="64">
        <v>112</v>
      </c>
      <c r="AU55" s="64">
        <v>1718</v>
      </c>
      <c r="AV55" s="64">
        <v>65</v>
      </c>
      <c r="AW55" s="64">
        <v>33</v>
      </c>
      <c r="AX55" s="64">
        <v>349</v>
      </c>
      <c r="AY55" s="64">
        <v>282</v>
      </c>
      <c r="AZ55" s="66">
        <v>1875</v>
      </c>
    </row>
    <row r="56" spans="1:52" s="90" customFormat="1" ht="16.5" customHeight="1">
      <c r="A56" s="114"/>
      <c r="B56" s="115"/>
      <c r="C56" s="116"/>
      <c r="D56" s="115"/>
      <c r="E56" s="115"/>
      <c r="F56" s="115"/>
      <c r="G56" s="116"/>
      <c r="H56" s="115"/>
      <c r="I56" s="115"/>
      <c r="J56" s="115"/>
      <c r="K56" s="115"/>
      <c r="L56" s="115"/>
      <c r="M56" s="115"/>
      <c r="N56" s="115"/>
      <c r="O56" s="115"/>
      <c r="P56" s="117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8"/>
      <c r="AG56" s="115"/>
      <c r="AH56" s="115"/>
      <c r="AI56" s="115"/>
      <c r="AJ56" s="115"/>
      <c r="AK56" s="119"/>
      <c r="AL56" s="115"/>
      <c r="AM56" s="115"/>
      <c r="AN56" s="115"/>
      <c r="AO56" s="115"/>
      <c r="AP56" s="115"/>
      <c r="AQ56" s="115"/>
      <c r="AR56" s="115"/>
      <c r="AS56" s="115"/>
      <c r="AT56" s="115"/>
      <c r="AU56" s="115"/>
      <c r="AV56" s="115"/>
      <c r="AW56" s="115"/>
      <c r="AX56" s="115"/>
      <c r="AY56" s="115"/>
      <c r="AZ56" s="115"/>
    </row>
    <row r="57" spans="8:18" ht="16.5" customHeight="1"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3"/>
    </row>
    <row r="58" spans="8:18" ht="16.5" customHeight="1" thickBot="1">
      <c r="H58" s="122">
        <f>D58*E58</f>
        <v>0</v>
      </c>
      <c r="I58" s="122"/>
      <c r="J58" s="122"/>
      <c r="K58" s="122"/>
      <c r="L58" s="122"/>
      <c r="M58" s="122"/>
      <c r="N58" s="122">
        <v>46151</v>
      </c>
      <c r="O58" s="122"/>
      <c r="P58" s="126">
        <v>13427</v>
      </c>
      <c r="Q58" s="123"/>
      <c r="R58" s="123"/>
    </row>
    <row r="59" spans="3:18" ht="16.5" customHeight="1" thickBot="1">
      <c r="C59" s="127">
        <f>B51</f>
        <v>2300</v>
      </c>
      <c r="D59" s="121">
        <v>3</v>
      </c>
      <c r="E59" s="128">
        <f>C59/D59</f>
        <v>766.6666666666666</v>
      </c>
      <c r="F59" s="121">
        <f>F51</f>
        <v>142</v>
      </c>
      <c r="G59" s="121">
        <v>198</v>
      </c>
      <c r="H59" s="122">
        <f>F59*G59</f>
        <v>28116</v>
      </c>
      <c r="I59" s="122"/>
      <c r="J59" s="122"/>
      <c r="K59" s="122"/>
      <c r="L59" s="122"/>
      <c r="M59" s="122"/>
      <c r="N59" s="122">
        <v>308</v>
      </c>
      <c r="O59" s="122"/>
      <c r="P59" s="122">
        <v>1.1</v>
      </c>
      <c r="Q59" s="122"/>
      <c r="R59" s="123"/>
    </row>
    <row r="60" spans="3:18" ht="16.5" customHeight="1">
      <c r="C60" s="128">
        <f>E59</f>
        <v>766.6666666666666</v>
      </c>
      <c r="F60" s="121">
        <f>D51</f>
        <v>0</v>
      </c>
      <c r="G60" s="121">
        <v>36</v>
      </c>
      <c r="H60" s="122">
        <f>F60*G60</f>
        <v>0</v>
      </c>
      <c r="I60" s="122"/>
      <c r="J60" s="122"/>
      <c r="K60" s="122"/>
      <c r="L60" s="122"/>
      <c r="M60" s="122"/>
      <c r="N60" s="122">
        <v>2013</v>
      </c>
      <c r="O60" s="122"/>
      <c r="P60" s="122"/>
      <c r="Q60" s="122"/>
      <c r="R60" s="123"/>
    </row>
    <row r="61" spans="6:18" ht="16.5" customHeight="1">
      <c r="F61" s="128">
        <f>G51</f>
        <v>165</v>
      </c>
      <c r="G61" s="121">
        <v>108</v>
      </c>
      <c r="H61" s="122">
        <f>F61*G61</f>
        <v>17820</v>
      </c>
      <c r="I61" s="122"/>
      <c r="J61" s="122"/>
      <c r="K61" s="122"/>
      <c r="L61" s="122"/>
      <c r="M61" s="122"/>
      <c r="N61" s="122">
        <v>1287</v>
      </c>
      <c r="O61" s="122"/>
      <c r="P61" s="122"/>
      <c r="Q61" s="122"/>
      <c r="R61" s="123"/>
    </row>
    <row r="62" spans="6:18" ht="16.5" customHeight="1">
      <c r="F62" s="121">
        <f>E51</f>
        <v>17</v>
      </c>
      <c r="G62" s="121">
        <v>90</v>
      </c>
      <c r="H62" s="122">
        <f>F62*G62</f>
        <v>1530</v>
      </c>
      <c r="I62" s="122"/>
      <c r="J62" s="122"/>
      <c r="K62" s="122"/>
      <c r="L62" s="122"/>
      <c r="M62" s="122"/>
      <c r="N62" s="122">
        <f>SUM(N58:N61)</f>
        <v>49759</v>
      </c>
      <c r="O62" s="122"/>
      <c r="P62" s="122">
        <f>P58*P59</f>
        <v>14769.7</v>
      </c>
      <c r="Q62" s="122"/>
      <c r="R62" s="123"/>
    </row>
    <row r="63" spans="3:18" ht="16.5" customHeight="1">
      <c r="C63" s="128">
        <f>C59-C60</f>
        <v>1533.3333333333335</v>
      </c>
      <c r="H63" s="122">
        <f>SUM(H58:H62)</f>
        <v>47466</v>
      </c>
      <c r="I63" s="122"/>
      <c r="J63" s="122"/>
      <c r="K63" s="122"/>
      <c r="L63" s="122"/>
      <c r="M63" s="122"/>
      <c r="N63" s="122">
        <v>789</v>
      </c>
      <c r="O63" s="122"/>
      <c r="P63" s="122"/>
      <c r="Q63" s="122"/>
      <c r="R63" s="123"/>
    </row>
    <row r="64" spans="8:18" ht="16.5" customHeight="1">
      <c r="H64" s="122"/>
      <c r="I64" s="122"/>
      <c r="J64" s="122"/>
      <c r="K64" s="122"/>
      <c r="L64" s="122"/>
      <c r="M64" s="122"/>
      <c r="N64" s="122">
        <f>N62-N63</f>
        <v>48970</v>
      </c>
      <c r="O64" s="122"/>
      <c r="P64" s="122"/>
      <c r="Q64" s="122"/>
      <c r="R64" s="123"/>
    </row>
    <row r="65" spans="8:18" ht="16.5" customHeight="1"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3"/>
    </row>
    <row r="66" spans="8:18" ht="16.5" customHeight="1"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3"/>
    </row>
    <row r="67" spans="8:18" ht="16.5" customHeight="1"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</row>
    <row r="68" spans="8:18" ht="16.5" customHeight="1"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</row>
  </sheetData>
  <sheetProtection formatCells="0" formatColumns="0" formatRows="0" insertColumns="0" insertRows="0" insertHyperlinks="0" deleteColumns="0" deleteRows="0" sort="0" autoFilter="0" pivotTables="0"/>
  <mergeCells count="48">
    <mergeCell ref="A1:AZ1"/>
    <mergeCell ref="A2:AZ2"/>
    <mergeCell ref="A3:A5"/>
    <mergeCell ref="B3:P3"/>
    <mergeCell ref="Q3:X3"/>
    <mergeCell ref="Y3:Y5"/>
    <mergeCell ref="Z3:AH3"/>
    <mergeCell ref="AI3:AI5"/>
    <mergeCell ref="AJ3:AJ5"/>
    <mergeCell ref="AX3:AX5"/>
    <mergeCell ref="AY3:AY5"/>
    <mergeCell ref="AO4:AO5"/>
    <mergeCell ref="AP4:AP5"/>
    <mergeCell ref="AQ4:AQ5"/>
    <mergeCell ref="AR4:AR5"/>
    <mergeCell ref="K4:K5"/>
    <mergeCell ref="L4:L5"/>
    <mergeCell ref="AK3:AK5"/>
    <mergeCell ref="AL3:AL5"/>
    <mergeCell ref="AM3:AM5"/>
    <mergeCell ref="AN3:AW3"/>
    <mergeCell ref="U4:U5"/>
    <mergeCell ref="V4:V5"/>
    <mergeCell ref="AZ3:AZ5"/>
    <mergeCell ref="B4:B5"/>
    <mergeCell ref="C4:C5"/>
    <mergeCell ref="D4:F4"/>
    <mergeCell ref="G4:G5"/>
    <mergeCell ref="H4:H5"/>
    <mergeCell ref="I4:I5"/>
    <mergeCell ref="J4:J5"/>
    <mergeCell ref="AW4:AW5"/>
    <mergeCell ref="W4:W5"/>
    <mergeCell ref="X4:X5"/>
    <mergeCell ref="Z4:AC4"/>
    <mergeCell ref="AD4:AD5"/>
    <mergeCell ref="AE4:AH4"/>
    <mergeCell ref="AN4:AN5"/>
    <mergeCell ref="J53:L53"/>
    <mergeCell ref="Y53:Z53"/>
    <mergeCell ref="AS4:AS5"/>
    <mergeCell ref="AT4:AT5"/>
    <mergeCell ref="AU4:AU5"/>
    <mergeCell ref="AV4:AV5"/>
    <mergeCell ref="M4:M5"/>
    <mergeCell ref="N4:P4"/>
    <mergeCell ref="Q4:Q5"/>
    <mergeCell ref="R4:T4"/>
  </mergeCells>
  <printOptions horizontalCentered="1" verticalCentered="1"/>
  <pageMargins left="0.17" right="0.16" top="0.31496062992125984" bottom="0.35433070866141736" header="0.1968503937007874" footer="0.35433070866141736"/>
  <pageSetup fitToWidth="2" horizontalDpi="600" verticalDpi="600" orientation="landscape" pageOrder="overThenDown" paperSize="9" scale="42" r:id="rId1"/>
  <colBreaks count="1" manualBreakCount="1">
    <brk id="52" max="54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BE68"/>
  <sheetViews>
    <sheetView showZeros="0" view="pageBreakPreview" zoomScale="85" zoomScaleNormal="4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4" sqref="J4:J5"/>
    </sheetView>
  </sheetViews>
  <sheetFormatPr defaultColWidth="8.796875" defaultRowHeight="16.5" customHeight="1"/>
  <cols>
    <col min="1" max="1" width="18.5" style="120" customWidth="1"/>
    <col min="2" max="2" width="8.09765625" style="121" customWidth="1"/>
    <col min="3" max="3" width="6.59765625" style="121" customWidth="1"/>
    <col min="4" max="4" width="5.59765625" style="121" customWidth="1"/>
    <col min="5" max="5" width="8.19921875" style="121" customWidth="1"/>
    <col min="6" max="6" width="6.3984375" style="121" customWidth="1"/>
    <col min="7" max="7" width="6" style="121" customWidth="1"/>
    <col min="8" max="8" width="8.8984375" style="121" customWidth="1"/>
    <col min="9" max="9" width="5.8984375" style="121" customWidth="1"/>
    <col min="10" max="10" width="5.59765625" style="121" customWidth="1"/>
    <col min="11" max="11" width="7.69921875" style="121" customWidth="1"/>
    <col min="12" max="12" width="7.19921875" style="121" customWidth="1"/>
    <col min="13" max="13" width="8.59765625" style="121" customWidth="1"/>
    <col min="14" max="14" width="6.59765625" style="121" bestFit="1" customWidth="1"/>
    <col min="15" max="15" width="7.69921875" style="121" customWidth="1"/>
    <col min="16" max="16" width="6.19921875" style="121" customWidth="1"/>
    <col min="17" max="17" width="5.59765625" style="121" customWidth="1"/>
    <col min="18" max="18" width="4.09765625" style="121" customWidth="1"/>
    <col min="19" max="19" width="3.09765625" style="121" customWidth="1"/>
    <col min="20" max="20" width="4.5" style="121" customWidth="1"/>
    <col min="21" max="21" width="6.19921875" style="121" customWidth="1"/>
    <col min="22" max="22" width="3.59765625" style="121" customWidth="1"/>
    <col min="23" max="23" width="5" style="121" customWidth="1"/>
    <col min="24" max="25" width="6.5" style="121" customWidth="1"/>
    <col min="26" max="26" width="6.8984375" style="121" customWidth="1"/>
    <col min="27" max="27" width="6.5" style="121" customWidth="1"/>
    <col min="28" max="31" width="5.59765625" style="121" customWidth="1"/>
    <col min="32" max="32" width="5.59765625" style="124" customWidth="1"/>
    <col min="33" max="33" width="5.59765625" style="121" customWidth="1"/>
    <col min="34" max="34" width="7.59765625" style="121" customWidth="1"/>
    <col min="35" max="35" width="5.59765625" style="121" customWidth="1"/>
    <col min="36" max="36" width="6.59765625" style="121" customWidth="1"/>
    <col min="37" max="37" width="5.59765625" style="125" customWidth="1"/>
    <col min="38" max="39" width="5.59765625" style="121" customWidth="1"/>
    <col min="40" max="40" width="5.09765625" style="121" customWidth="1"/>
    <col min="41" max="41" width="6.09765625" style="121" customWidth="1"/>
    <col min="42" max="42" width="3.5" style="121" customWidth="1"/>
    <col min="43" max="43" width="2.59765625" style="121" customWidth="1"/>
    <col min="44" max="44" width="5.3984375" style="121" customWidth="1"/>
    <col min="45" max="45" width="4.3984375" style="121" customWidth="1"/>
    <col min="46" max="46" width="4.8984375" style="121" customWidth="1"/>
    <col min="47" max="47" width="5.69921875" style="121" customWidth="1"/>
    <col min="48" max="48" width="4.5" style="121" customWidth="1"/>
    <col min="49" max="49" width="4.19921875" style="121" customWidth="1"/>
    <col min="50" max="51" width="4.8984375" style="121" customWidth="1"/>
    <col min="52" max="52" width="6" style="121" customWidth="1"/>
    <col min="53" max="53" width="0.8984375" style="83" hidden="1" customWidth="1"/>
    <col min="54" max="16384" width="9" style="83" customWidth="1"/>
  </cols>
  <sheetData>
    <row r="1" spans="1:52" ht="16.5" customHeight="1">
      <c r="A1" s="421"/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421"/>
      <c r="S1" s="421"/>
      <c r="T1" s="421"/>
      <c r="U1" s="421"/>
      <c r="V1" s="421"/>
      <c r="W1" s="421"/>
      <c r="X1" s="421"/>
      <c r="Y1" s="421"/>
      <c r="Z1" s="421"/>
      <c r="AA1" s="421"/>
      <c r="AB1" s="421"/>
      <c r="AC1" s="421"/>
      <c r="AD1" s="421"/>
      <c r="AE1" s="421"/>
      <c r="AF1" s="421"/>
      <c r="AG1" s="421"/>
      <c r="AH1" s="421"/>
      <c r="AI1" s="421"/>
      <c r="AJ1" s="421"/>
      <c r="AK1" s="421"/>
      <c r="AL1" s="421"/>
      <c r="AM1" s="421"/>
      <c r="AN1" s="421"/>
      <c r="AO1" s="421"/>
      <c r="AP1" s="421"/>
      <c r="AQ1" s="421"/>
      <c r="AR1" s="421"/>
      <c r="AS1" s="421"/>
      <c r="AT1" s="421"/>
      <c r="AU1" s="421"/>
      <c r="AV1" s="421"/>
      <c r="AW1" s="421"/>
      <c r="AX1" s="421"/>
      <c r="AY1" s="421"/>
      <c r="AZ1" s="421"/>
    </row>
    <row r="2" spans="1:52" s="252" customFormat="1" ht="22.5" customHeight="1" thickBot="1">
      <c r="A2" s="452" t="s">
        <v>109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452"/>
      <c r="R2" s="452"/>
      <c r="S2" s="452"/>
      <c r="T2" s="452"/>
      <c r="U2" s="452"/>
      <c r="V2" s="452"/>
      <c r="W2" s="452"/>
      <c r="X2" s="452"/>
      <c r="Y2" s="452"/>
      <c r="Z2" s="452"/>
      <c r="AA2" s="452"/>
      <c r="AB2" s="452"/>
      <c r="AC2" s="452"/>
      <c r="AD2" s="452"/>
      <c r="AE2" s="452"/>
      <c r="AF2" s="452"/>
      <c r="AG2" s="452"/>
      <c r="AH2" s="452"/>
      <c r="AI2" s="452"/>
      <c r="AJ2" s="452"/>
      <c r="AK2" s="452"/>
      <c r="AL2" s="452"/>
      <c r="AM2" s="452"/>
      <c r="AN2" s="452"/>
      <c r="AO2" s="452"/>
      <c r="AP2" s="452"/>
      <c r="AQ2" s="452"/>
      <c r="AR2" s="452"/>
      <c r="AS2" s="452"/>
      <c r="AT2" s="452"/>
      <c r="AU2" s="452"/>
      <c r="AV2" s="452"/>
      <c r="AW2" s="452"/>
      <c r="AX2" s="452"/>
      <c r="AY2" s="452"/>
      <c r="AZ2" s="452"/>
    </row>
    <row r="3" spans="1:53" s="254" customFormat="1" ht="31.5" customHeight="1" thickBot="1">
      <c r="A3" s="374" t="s">
        <v>108</v>
      </c>
      <c r="B3" s="453" t="s">
        <v>0</v>
      </c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4"/>
      <c r="O3" s="454"/>
      <c r="P3" s="455"/>
      <c r="Q3" s="447" t="s">
        <v>1</v>
      </c>
      <c r="R3" s="448"/>
      <c r="S3" s="448"/>
      <c r="T3" s="448"/>
      <c r="U3" s="448"/>
      <c r="V3" s="448"/>
      <c r="W3" s="448"/>
      <c r="X3" s="449"/>
      <c r="Y3" s="456" t="s">
        <v>85</v>
      </c>
      <c r="Z3" s="447" t="s">
        <v>2</v>
      </c>
      <c r="AA3" s="459"/>
      <c r="AB3" s="448"/>
      <c r="AC3" s="448"/>
      <c r="AD3" s="448"/>
      <c r="AE3" s="448"/>
      <c r="AF3" s="448"/>
      <c r="AG3" s="448"/>
      <c r="AH3" s="449"/>
      <c r="AI3" s="460" t="s">
        <v>3</v>
      </c>
      <c r="AJ3" s="463" t="s">
        <v>82</v>
      </c>
      <c r="AK3" s="415" t="s">
        <v>81</v>
      </c>
      <c r="AL3" s="415" t="s">
        <v>4</v>
      </c>
      <c r="AM3" s="444" t="s">
        <v>42</v>
      </c>
      <c r="AN3" s="447" t="s">
        <v>5</v>
      </c>
      <c r="AO3" s="448"/>
      <c r="AP3" s="448"/>
      <c r="AQ3" s="448"/>
      <c r="AR3" s="448"/>
      <c r="AS3" s="448"/>
      <c r="AT3" s="448"/>
      <c r="AU3" s="448"/>
      <c r="AV3" s="448"/>
      <c r="AW3" s="449"/>
      <c r="AX3" s="450" t="s">
        <v>6</v>
      </c>
      <c r="AY3" s="415" t="s">
        <v>83</v>
      </c>
      <c r="AZ3" s="451" t="s">
        <v>7</v>
      </c>
      <c r="BA3" s="253"/>
    </row>
    <row r="4" spans="1:53" s="254" customFormat="1" ht="29.25" customHeight="1">
      <c r="A4" s="375"/>
      <c r="B4" s="441" t="s">
        <v>8</v>
      </c>
      <c r="C4" s="442" t="s">
        <v>9</v>
      </c>
      <c r="D4" s="443" t="s">
        <v>10</v>
      </c>
      <c r="E4" s="443"/>
      <c r="F4" s="443"/>
      <c r="G4" s="442" t="s">
        <v>40</v>
      </c>
      <c r="H4" s="442" t="s">
        <v>11</v>
      </c>
      <c r="I4" s="442" t="s">
        <v>12</v>
      </c>
      <c r="J4" s="432" t="s">
        <v>13</v>
      </c>
      <c r="K4" s="432" t="s">
        <v>84</v>
      </c>
      <c r="L4" s="434" t="s">
        <v>14</v>
      </c>
      <c r="M4" s="381" t="s">
        <v>89</v>
      </c>
      <c r="N4" s="436" t="s">
        <v>88</v>
      </c>
      <c r="O4" s="437"/>
      <c r="P4" s="438"/>
      <c r="Q4" s="439"/>
      <c r="R4" s="425" t="s">
        <v>10</v>
      </c>
      <c r="S4" s="425"/>
      <c r="T4" s="425"/>
      <c r="U4" s="416" t="s">
        <v>11</v>
      </c>
      <c r="V4" s="416" t="s">
        <v>12</v>
      </c>
      <c r="W4" s="416" t="s">
        <v>36</v>
      </c>
      <c r="X4" s="422" t="s">
        <v>18</v>
      </c>
      <c r="Y4" s="457"/>
      <c r="Z4" s="429" t="s">
        <v>19</v>
      </c>
      <c r="AA4" s="430"/>
      <c r="AB4" s="430"/>
      <c r="AC4" s="431"/>
      <c r="AD4" s="416" t="s">
        <v>20</v>
      </c>
      <c r="AE4" s="425" t="s">
        <v>21</v>
      </c>
      <c r="AF4" s="425"/>
      <c r="AG4" s="425"/>
      <c r="AH4" s="426"/>
      <c r="AI4" s="461"/>
      <c r="AJ4" s="416"/>
      <c r="AK4" s="416"/>
      <c r="AL4" s="416"/>
      <c r="AM4" s="445"/>
      <c r="AN4" s="427" t="s">
        <v>37</v>
      </c>
      <c r="AO4" s="416" t="s">
        <v>15</v>
      </c>
      <c r="AP4" s="416" t="s">
        <v>22</v>
      </c>
      <c r="AQ4" s="416" t="s">
        <v>23</v>
      </c>
      <c r="AR4" s="416" t="s">
        <v>16</v>
      </c>
      <c r="AS4" s="416" t="s">
        <v>17</v>
      </c>
      <c r="AT4" s="416" t="s">
        <v>77</v>
      </c>
      <c r="AU4" s="416" t="s">
        <v>24</v>
      </c>
      <c r="AV4" s="416" t="s">
        <v>25</v>
      </c>
      <c r="AW4" s="422" t="s">
        <v>26</v>
      </c>
      <c r="AX4" s="439"/>
      <c r="AY4" s="416"/>
      <c r="AZ4" s="422"/>
      <c r="BA4" s="253"/>
    </row>
    <row r="5" spans="1:53" s="254" customFormat="1" ht="120.75" customHeight="1" thickBot="1">
      <c r="A5" s="375"/>
      <c r="B5" s="440"/>
      <c r="C5" s="417"/>
      <c r="D5" s="97" t="s">
        <v>15</v>
      </c>
      <c r="E5" s="97" t="s">
        <v>16</v>
      </c>
      <c r="F5" s="97" t="s">
        <v>17</v>
      </c>
      <c r="G5" s="417"/>
      <c r="H5" s="417"/>
      <c r="I5" s="417"/>
      <c r="J5" s="433"/>
      <c r="K5" s="433"/>
      <c r="L5" s="435"/>
      <c r="M5" s="382"/>
      <c r="N5" s="97" t="s">
        <v>15</v>
      </c>
      <c r="O5" s="97" t="s">
        <v>16</v>
      </c>
      <c r="P5" s="263" t="s">
        <v>17</v>
      </c>
      <c r="Q5" s="440"/>
      <c r="R5" s="97" t="s">
        <v>15</v>
      </c>
      <c r="S5" s="97" t="s">
        <v>16</v>
      </c>
      <c r="T5" s="97" t="s">
        <v>17</v>
      </c>
      <c r="U5" s="417"/>
      <c r="V5" s="417"/>
      <c r="W5" s="417"/>
      <c r="X5" s="423"/>
      <c r="Y5" s="458"/>
      <c r="Z5" s="262" t="s">
        <v>27</v>
      </c>
      <c r="AA5" s="264" t="s">
        <v>87</v>
      </c>
      <c r="AB5" s="97" t="s">
        <v>28</v>
      </c>
      <c r="AC5" s="97" t="s">
        <v>87</v>
      </c>
      <c r="AD5" s="417"/>
      <c r="AE5" s="97" t="s">
        <v>29</v>
      </c>
      <c r="AF5" s="97" t="s">
        <v>87</v>
      </c>
      <c r="AG5" s="97" t="s">
        <v>30</v>
      </c>
      <c r="AH5" s="263" t="s">
        <v>41</v>
      </c>
      <c r="AI5" s="462"/>
      <c r="AJ5" s="417"/>
      <c r="AK5" s="417"/>
      <c r="AL5" s="417"/>
      <c r="AM5" s="446"/>
      <c r="AN5" s="428"/>
      <c r="AO5" s="417"/>
      <c r="AP5" s="417"/>
      <c r="AQ5" s="417"/>
      <c r="AR5" s="417"/>
      <c r="AS5" s="417"/>
      <c r="AT5" s="417"/>
      <c r="AU5" s="417"/>
      <c r="AV5" s="417"/>
      <c r="AW5" s="423"/>
      <c r="AX5" s="440"/>
      <c r="AY5" s="417"/>
      <c r="AZ5" s="423"/>
      <c r="BA5" s="253"/>
    </row>
    <row r="6" spans="1:52" s="255" customFormat="1" ht="13.5" customHeight="1" thickBot="1">
      <c r="A6" s="12">
        <v>0</v>
      </c>
      <c r="B6" s="265">
        <v>1</v>
      </c>
      <c r="C6" s="98">
        <v>2</v>
      </c>
      <c r="D6" s="98">
        <v>3</v>
      </c>
      <c r="E6" s="98">
        <v>4</v>
      </c>
      <c r="F6" s="98">
        <v>5</v>
      </c>
      <c r="G6" s="98">
        <v>6</v>
      </c>
      <c r="H6" s="98">
        <v>7</v>
      </c>
      <c r="I6" s="98">
        <v>8</v>
      </c>
      <c r="J6" s="98">
        <v>9</v>
      </c>
      <c r="K6" s="98">
        <v>10</v>
      </c>
      <c r="L6" s="266">
        <v>11</v>
      </c>
      <c r="M6" s="265">
        <v>12</v>
      </c>
      <c r="N6" s="98">
        <v>13</v>
      </c>
      <c r="O6" s="98">
        <v>14</v>
      </c>
      <c r="P6" s="267">
        <v>15</v>
      </c>
      <c r="Q6" s="265">
        <v>16</v>
      </c>
      <c r="R6" s="98">
        <v>17</v>
      </c>
      <c r="S6" s="98">
        <v>18</v>
      </c>
      <c r="T6" s="98">
        <v>19</v>
      </c>
      <c r="U6" s="98">
        <v>20</v>
      </c>
      <c r="V6" s="98">
        <v>21</v>
      </c>
      <c r="W6" s="98">
        <v>22</v>
      </c>
      <c r="X6" s="267">
        <v>23</v>
      </c>
      <c r="Y6" s="268">
        <v>25</v>
      </c>
      <c r="Z6" s="265">
        <v>26</v>
      </c>
      <c r="AA6" s="269"/>
      <c r="AB6" s="98">
        <v>27</v>
      </c>
      <c r="AC6" s="98"/>
      <c r="AD6" s="98">
        <v>28</v>
      </c>
      <c r="AE6" s="98">
        <v>29</v>
      </c>
      <c r="AF6" s="106"/>
      <c r="AG6" s="98">
        <v>30</v>
      </c>
      <c r="AH6" s="267">
        <v>31</v>
      </c>
      <c r="AI6" s="269">
        <v>32</v>
      </c>
      <c r="AJ6" s="98">
        <v>33</v>
      </c>
      <c r="AK6" s="98">
        <v>34</v>
      </c>
      <c r="AL6" s="98">
        <v>35</v>
      </c>
      <c r="AM6" s="266">
        <v>36</v>
      </c>
      <c r="AN6" s="265">
        <v>37</v>
      </c>
      <c r="AO6" s="98">
        <v>38</v>
      </c>
      <c r="AP6" s="98">
        <v>39</v>
      </c>
      <c r="AQ6" s="98">
        <v>40</v>
      </c>
      <c r="AR6" s="98">
        <v>41</v>
      </c>
      <c r="AS6" s="98">
        <v>42</v>
      </c>
      <c r="AT6" s="98">
        <v>43</v>
      </c>
      <c r="AU6" s="98">
        <v>44</v>
      </c>
      <c r="AV6" s="98">
        <v>45</v>
      </c>
      <c r="AW6" s="267">
        <v>46</v>
      </c>
      <c r="AX6" s="265">
        <v>47</v>
      </c>
      <c r="AY6" s="98">
        <v>48</v>
      </c>
      <c r="AZ6" s="267">
        <v>45</v>
      </c>
    </row>
    <row r="7" spans="1:57" s="140" customFormat="1" ht="19.5" customHeight="1">
      <c r="A7" s="270" t="s">
        <v>43</v>
      </c>
      <c r="B7" s="271">
        <v>135</v>
      </c>
      <c r="C7" s="272">
        <v>28</v>
      </c>
      <c r="D7" s="272"/>
      <c r="E7" s="272">
        <v>19</v>
      </c>
      <c r="F7" s="272"/>
      <c r="G7" s="272">
        <v>54</v>
      </c>
      <c r="H7" s="272"/>
      <c r="I7" s="272"/>
      <c r="J7" s="272"/>
      <c r="K7" s="272">
        <v>0</v>
      </c>
      <c r="L7" s="157">
        <v>0</v>
      </c>
      <c r="M7" s="273">
        <f>SUM(N7:P7)</f>
        <v>0</v>
      </c>
      <c r="N7" s="272">
        <v>0</v>
      </c>
      <c r="O7" s="272">
        <v>0</v>
      </c>
      <c r="P7" s="274"/>
      <c r="Q7" s="271">
        <v>2</v>
      </c>
      <c r="R7" s="272"/>
      <c r="S7" s="272"/>
      <c r="T7" s="272">
        <v>12</v>
      </c>
      <c r="U7" s="272"/>
      <c r="V7" s="272">
        <v>0</v>
      </c>
      <c r="W7" s="272">
        <v>2</v>
      </c>
      <c r="X7" s="274">
        <v>102</v>
      </c>
      <c r="Y7" s="275"/>
      <c r="Z7" s="271">
        <v>51</v>
      </c>
      <c r="AA7" s="276">
        <v>34</v>
      </c>
      <c r="AB7" s="272">
        <v>3</v>
      </c>
      <c r="AC7" s="277"/>
      <c r="AD7" s="272"/>
      <c r="AE7" s="272">
        <v>12</v>
      </c>
      <c r="AF7" s="277"/>
      <c r="AG7" s="272"/>
      <c r="AH7" s="274">
        <v>1400</v>
      </c>
      <c r="AI7" s="278"/>
      <c r="AJ7" s="272">
        <v>0</v>
      </c>
      <c r="AK7" s="272"/>
      <c r="AL7" s="272"/>
      <c r="AM7" s="157"/>
      <c r="AN7" s="279">
        <v>5</v>
      </c>
      <c r="AO7" s="272">
        <v>1</v>
      </c>
      <c r="AP7" s="272">
        <v>2</v>
      </c>
      <c r="AQ7" s="272"/>
      <c r="AR7" s="272"/>
      <c r="AS7" s="272">
        <v>1</v>
      </c>
      <c r="AT7" s="272"/>
      <c r="AU7" s="272"/>
      <c r="AV7" s="272"/>
      <c r="AW7" s="274"/>
      <c r="AX7" s="271">
        <v>7</v>
      </c>
      <c r="AY7" s="272"/>
      <c r="AZ7" s="274">
        <v>21</v>
      </c>
      <c r="BB7" s="141"/>
      <c r="BC7" s="141"/>
      <c r="BD7" s="141"/>
      <c r="BE7" s="141"/>
    </row>
    <row r="8" spans="1:57" s="140" customFormat="1" ht="19.5" customHeight="1">
      <c r="A8" s="280" t="s">
        <v>31</v>
      </c>
      <c r="B8" s="281">
        <v>405</v>
      </c>
      <c r="C8" s="282">
        <v>69</v>
      </c>
      <c r="D8" s="282">
        <v>10</v>
      </c>
      <c r="E8" s="282">
        <v>116</v>
      </c>
      <c r="F8" s="282"/>
      <c r="G8" s="282">
        <v>213</v>
      </c>
      <c r="H8" s="282"/>
      <c r="I8" s="282"/>
      <c r="J8" s="282">
        <v>103</v>
      </c>
      <c r="K8" s="282">
        <v>13</v>
      </c>
      <c r="L8" s="163">
        <v>2593</v>
      </c>
      <c r="M8" s="283">
        <v>3137</v>
      </c>
      <c r="N8" s="282">
        <v>382</v>
      </c>
      <c r="O8" s="282">
        <v>1317</v>
      </c>
      <c r="P8" s="284">
        <v>1438</v>
      </c>
      <c r="Q8" s="281"/>
      <c r="R8" s="282"/>
      <c r="S8" s="282"/>
      <c r="T8" s="282"/>
      <c r="U8" s="282"/>
      <c r="V8" s="282">
        <v>0</v>
      </c>
      <c r="W8" s="282">
        <v>9</v>
      </c>
      <c r="X8" s="284">
        <v>263</v>
      </c>
      <c r="Y8" s="285"/>
      <c r="Z8" s="281">
        <v>3808</v>
      </c>
      <c r="AA8" s="286">
        <f aca="true" t="shared" si="0" ref="AA8:AA20">Z8/L8</f>
        <v>1.468569224836097</v>
      </c>
      <c r="AB8" s="282">
        <v>22</v>
      </c>
      <c r="AC8" s="287">
        <f>AB8/W8</f>
        <v>2.4444444444444446</v>
      </c>
      <c r="AD8" s="282"/>
      <c r="AE8" s="282">
        <v>239</v>
      </c>
      <c r="AF8" s="287">
        <f>AE8/L8*100</f>
        <v>9.217123023524874</v>
      </c>
      <c r="AG8" s="282"/>
      <c r="AH8" s="284">
        <v>26750</v>
      </c>
      <c r="AI8" s="288">
        <v>64</v>
      </c>
      <c r="AJ8" s="282">
        <v>2</v>
      </c>
      <c r="AK8" s="282">
        <v>2</v>
      </c>
      <c r="AL8" s="282"/>
      <c r="AM8" s="163"/>
      <c r="AN8" s="289">
        <v>83</v>
      </c>
      <c r="AO8" s="282">
        <v>54</v>
      </c>
      <c r="AP8" s="282"/>
      <c r="AQ8" s="282"/>
      <c r="AR8" s="282">
        <v>15</v>
      </c>
      <c r="AS8" s="282">
        <v>14</v>
      </c>
      <c r="AT8" s="282">
        <v>2</v>
      </c>
      <c r="AU8" s="282"/>
      <c r="AV8" s="282"/>
      <c r="AW8" s="284"/>
      <c r="AX8" s="281">
        <v>6</v>
      </c>
      <c r="AY8" s="282">
        <v>95</v>
      </c>
      <c r="AZ8" s="284">
        <v>37</v>
      </c>
      <c r="BB8" s="141"/>
      <c r="BC8" s="141"/>
      <c r="BD8" s="141"/>
      <c r="BE8" s="141"/>
    </row>
    <row r="9" spans="1:57" s="140" customFormat="1" ht="19.5" customHeight="1">
      <c r="A9" s="280" t="s">
        <v>38</v>
      </c>
      <c r="B9" s="281">
        <v>570</v>
      </c>
      <c r="C9" s="282">
        <v>59</v>
      </c>
      <c r="D9" s="282">
        <v>3</v>
      </c>
      <c r="E9" s="282">
        <v>56</v>
      </c>
      <c r="F9" s="282"/>
      <c r="G9" s="282">
        <v>403</v>
      </c>
      <c r="H9" s="282"/>
      <c r="I9" s="282">
        <v>4</v>
      </c>
      <c r="J9" s="282">
        <v>65</v>
      </c>
      <c r="K9" s="282">
        <v>51</v>
      </c>
      <c r="L9" s="163">
        <v>3012</v>
      </c>
      <c r="M9" s="283">
        <v>3616</v>
      </c>
      <c r="N9" s="282">
        <v>432</v>
      </c>
      <c r="O9" s="282">
        <v>1526</v>
      </c>
      <c r="P9" s="284">
        <v>1658</v>
      </c>
      <c r="Q9" s="281"/>
      <c r="R9" s="282"/>
      <c r="S9" s="282"/>
      <c r="T9" s="282"/>
      <c r="U9" s="282"/>
      <c r="V9" s="282">
        <v>0</v>
      </c>
      <c r="W9" s="282">
        <v>14</v>
      </c>
      <c r="X9" s="284">
        <v>476</v>
      </c>
      <c r="Y9" s="285"/>
      <c r="Z9" s="281">
        <v>2732</v>
      </c>
      <c r="AA9" s="286">
        <f t="shared" si="0"/>
        <v>0.9070385126162018</v>
      </c>
      <c r="AB9" s="282">
        <v>41</v>
      </c>
      <c r="AC9" s="287">
        <f aca="true" t="shared" si="1" ref="AC9:AC49">AB9/W9</f>
        <v>2.9285714285714284</v>
      </c>
      <c r="AD9" s="282">
        <v>4</v>
      </c>
      <c r="AE9" s="282">
        <v>243</v>
      </c>
      <c r="AF9" s="287">
        <f aca="true" t="shared" si="2" ref="AF9:AF55">AE9/L9*100</f>
        <v>8.067729083665338</v>
      </c>
      <c r="AG9" s="282">
        <v>2</v>
      </c>
      <c r="AH9" s="284">
        <v>19400</v>
      </c>
      <c r="AI9" s="288">
        <v>33</v>
      </c>
      <c r="AJ9" s="282">
        <v>3</v>
      </c>
      <c r="AK9" s="282">
        <v>4</v>
      </c>
      <c r="AL9" s="282"/>
      <c r="AM9" s="163">
        <v>1</v>
      </c>
      <c r="AN9" s="289">
        <v>89</v>
      </c>
      <c r="AO9" s="282">
        <v>23</v>
      </c>
      <c r="AP9" s="282">
        <v>9</v>
      </c>
      <c r="AQ9" s="282"/>
      <c r="AR9" s="282">
        <v>28</v>
      </c>
      <c r="AS9" s="282">
        <v>29</v>
      </c>
      <c r="AT9" s="282"/>
      <c r="AU9" s="282"/>
      <c r="AV9" s="282"/>
      <c r="AW9" s="284"/>
      <c r="AX9" s="281">
        <v>24</v>
      </c>
      <c r="AY9" s="282">
        <v>26</v>
      </c>
      <c r="AZ9" s="284">
        <v>52</v>
      </c>
      <c r="BB9" s="141"/>
      <c r="BC9" s="141"/>
      <c r="BD9" s="141"/>
      <c r="BE9" s="141"/>
    </row>
    <row r="10" spans="1:57" s="140" customFormat="1" ht="19.5" customHeight="1">
      <c r="A10" s="280" t="s">
        <v>34</v>
      </c>
      <c r="B10" s="281">
        <v>432</v>
      </c>
      <c r="C10" s="282">
        <v>56</v>
      </c>
      <c r="D10" s="282">
        <v>2</v>
      </c>
      <c r="E10" s="282">
        <v>19</v>
      </c>
      <c r="F10" s="282"/>
      <c r="G10" s="282">
        <v>374</v>
      </c>
      <c r="H10" s="282"/>
      <c r="I10" s="282">
        <v>3</v>
      </c>
      <c r="J10" s="282">
        <v>82</v>
      </c>
      <c r="K10" s="282">
        <v>44</v>
      </c>
      <c r="L10" s="163">
        <v>4191</v>
      </c>
      <c r="M10" s="283">
        <v>5193</v>
      </c>
      <c r="N10" s="282">
        <v>535</v>
      </c>
      <c r="O10" s="282">
        <v>2076</v>
      </c>
      <c r="P10" s="284">
        <v>2582</v>
      </c>
      <c r="Q10" s="281"/>
      <c r="R10" s="282"/>
      <c r="S10" s="282"/>
      <c r="T10" s="282"/>
      <c r="U10" s="282"/>
      <c r="V10" s="282">
        <v>0</v>
      </c>
      <c r="W10" s="282">
        <v>15</v>
      </c>
      <c r="X10" s="284">
        <v>340</v>
      </c>
      <c r="Y10" s="285"/>
      <c r="Z10" s="281">
        <v>5325</v>
      </c>
      <c r="AA10" s="286">
        <f t="shared" si="0"/>
        <v>1.2705798138869004</v>
      </c>
      <c r="AB10" s="282">
        <v>32</v>
      </c>
      <c r="AC10" s="287">
        <f t="shared" si="1"/>
        <v>2.1333333333333333</v>
      </c>
      <c r="AD10" s="282">
        <v>1</v>
      </c>
      <c r="AE10" s="282">
        <v>259</v>
      </c>
      <c r="AF10" s="287">
        <f t="shared" si="2"/>
        <v>6.179909329515628</v>
      </c>
      <c r="AG10" s="282"/>
      <c r="AH10" s="284">
        <v>25150</v>
      </c>
      <c r="AI10" s="288">
        <v>82</v>
      </c>
      <c r="AJ10" s="282">
        <v>10</v>
      </c>
      <c r="AK10" s="282">
        <v>10</v>
      </c>
      <c r="AL10" s="282"/>
      <c r="AM10" s="163">
        <v>2</v>
      </c>
      <c r="AN10" s="289">
        <v>51</v>
      </c>
      <c r="AO10" s="282">
        <v>35</v>
      </c>
      <c r="AP10" s="282"/>
      <c r="AQ10" s="282"/>
      <c r="AR10" s="282">
        <v>11</v>
      </c>
      <c r="AS10" s="282">
        <v>5</v>
      </c>
      <c r="AT10" s="282">
        <v>5</v>
      </c>
      <c r="AU10" s="282"/>
      <c r="AV10" s="282"/>
      <c r="AW10" s="284"/>
      <c r="AX10" s="281">
        <v>13</v>
      </c>
      <c r="AY10" s="282">
        <v>82</v>
      </c>
      <c r="AZ10" s="284">
        <v>38</v>
      </c>
      <c r="BB10" s="141"/>
      <c r="BC10" s="141"/>
      <c r="BD10" s="141"/>
      <c r="BE10" s="141"/>
    </row>
    <row r="11" spans="1:57" s="140" customFormat="1" ht="19.5" customHeight="1">
      <c r="A11" s="280" t="s">
        <v>32</v>
      </c>
      <c r="B11" s="281">
        <v>371</v>
      </c>
      <c r="C11" s="282">
        <v>53</v>
      </c>
      <c r="D11" s="282">
        <v>13</v>
      </c>
      <c r="E11" s="282">
        <v>34</v>
      </c>
      <c r="F11" s="282"/>
      <c r="G11" s="282">
        <v>334</v>
      </c>
      <c r="H11" s="282"/>
      <c r="I11" s="282">
        <v>3</v>
      </c>
      <c r="J11" s="282">
        <v>60</v>
      </c>
      <c r="K11" s="282">
        <v>51</v>
      </c>
      <c r="L11" s="163">
        <v>4412</v>
      </c>
      <c r="M11" s="283">
        <v>4784</v>
      </c>
      <c r="N11" s="282">
        <v>444</v>
      </c>
      <c r="O11" s="282">
        <v>1857</v>
      </c>
      <c r="P11" s="284">
        <v>2483</v>
      </c>
      <c r="Q11" s="281"/>
      <c r="R11" s="282"/>
      <c r="S11" s="282"/>
      <c r="T11" s="282"/>
      <c r="U11" s="282"/>
      <c r="V11" s="282">
        <v>0</v>
      </c>
      <c r="W11" s="282">
        <v>11</v>
      </c>
      <c r="X11" s="284">
        <v>166</v>
      </c>
      <c r="Y11" s="285"/>
      <c r="Z11" s="281">
        <v>5356</v>
      </c>
      <c r="AA11" s="286">
        <f t="shared" si="0"/>
        <v>1.213961922030825</v>
      </c>
      <c r="AB11" s="282">
        <v>17</v>
      </c>
      <c r="AC11" s="287">
        <f t="shared" si="1"/>
        <v>1.5454545454545454</v>
      </c>
      <c r="AD11" s="282"/>
      <c r="AE11" s="282">
        <v>228</v>
      </c>
      <c r="AF11" s="287">
        <f t="shared" si="2"/>
        <v>5.167724388032639</v>
      </c>
      <c r="AG11" s="282"/>
      <c r="AH11" s="284">
        <v>24650</v>
      </c>
      <c r="AI11" s="288">
        <v>87</v>
      </c>
      <c r="AJ11" s="282">
        <v>2</v>
      </c>
      <c r="AK11" s="282">
        <v>2</v>
      </c>
      <c r="AL11" s="282"/>
      <c r="AM11" s="163">
        <v>1</v>
      </c>
      <c r="AN11" s="289">
        <v>72</v>
      </c>
      <c r="AO11" s="282">
        <v>31</v>
      </c>
      <c r="AP11" s="282">
        <v>7</v>
      </c>
      <c r="AQ11" s="282"/>
      <c r="AR11" s="282">
        <v>17</v>
      </c>
      <c r="AS11" s="282">
        <v>17</v>
      </c>
      <c r="AT11" s="282">
        <v>4</v>
      </c>
      <c r="AU11" s="282"/>
      <c r="AV11" s="282"/>
      <c r="AW11" s="284"/>
      <c r="AX11" s="281">
        <v>4</v>
      </c>
      <c r="AY11" s="282">
        <v>112</v>
      </c>
      <c r="AZ11" s="284">
        <v>35</v>
      </c>
      <c r="BB11" s="141"/>
      <c r="BC11" s="141"/>
      <c r="BD11" s="141"/>
      <c r="BE11" s="141"/>
    </row>
    <row r="12" spans="1:57" s="140" customFormat="1" ht="19.5" customHeight="1" thickBot="1">
      <c r="A12" s="290" t="s">
        <v>33</v>
      </c>
      <c r="B12" s="291">
        <v>421</v>
      </c>
      <c r="C12" s="292">
        <v>70</v>
      </c>
      <c r="D12" s="292">
        <v>11</v>
      </c>
      <c r="E12" s="292">
        <v>59</v>
      </c>
      <c r="F12" s="292"/>
      <c r="G12" s="292">
        <v>231</v>
      </c>
      <c r="H12" s="292"/>
      <c r="I12" s="292">
        <v>2</v>
      </c>
      <c r="J12" s="292">
        <v>91</v>
      </c>
      <c r="K12" s="292">
        <v>46</v>
      </c>
      <c r="L12" s="173">
        <v>3510</v>
      </c>
      <c r="M12" s="293">
        <v>4442</v>
      </c>
      <c r="N12" s="292">
        <v>402</v>
      </c>
      <c r="O12" s="292">
        <v>1745</v>
      </c>
      <c r="P12" s="294">
        <v>2518</v>
      </c>
      <c r="Q12" s="291"/>
      <c r="R12" s="292"/>
      <c r="S12" s="292"/>
      <c r="T12" s="292"/>
      <c r="U12" s="292"/>
      <c r="V12" s="292">
        <v>0</v>
      </c>
      <c r="W12" s="292">
        <v>9</v>
      </c>
      <c r="X12" s="294">
        <v>249</v>
      </c>
      <c r="Y12" s="295"/>
      <c r="Z12" s="291">
        <v>7018</v>
      </c>
      <c r="AA12" s="296">
        <f t="shared" si="0"/>
        <v>1.9994301994301995</v>
      </c>
      <c r="AB12" s="292">
        <v>45</v>
      </c>
      <c r="AC12" s="297">
        <f t="shared" si="1"/>
        <v>5</v>
      </c>
      <c r="AD12" s="292"/>
      <c r="AE12" s="292">
        <v>256</v>
      </c>
      <c r="AF12" s="297">
        <f t="shared" si="2"/>
        <v>7.293447293447293</v>
      </c>
      <c r="AG12" s="292"/>
      <c r="AH12" s="294">
        <v>18500</v>
      </c>
      <c r="AI12" s="298">
        <v>96</v>
      </c>
      <c r="AJ12" s="292">
        <v>1</v>
      </c>
      <c r="AK12" s="292">
        <v>1</v>
      </c>
      <c r="AL12" s="292"/>
      <c r="AM12" s="173">
        <v>1</v>
      </c>
      <c r="AN12" s="299">
        <v>185</v>
      </c>
      <c r="AO12" s="292">
        <v>83</v>
      </c>
      <c r="AP12" s="292">
        <v>2</v>
      </c>
      <c r="AQ12" s="292"/>
      <c r="AR12" s="292">
        <v>62</v>
      </c>
      <c r="AS12" s="292">
        <v>38</v>
      </c>
      <c r="AT12" s="292">
        <v>2</v>
      </c>
      <c r="AU12" s="292">
        <v>39</v>
      </c>
      <c r="AV12" s="292"/>
      <c r="AW12" s="294"/>
      <c r="AX12" s="291">
        <v>8</v>
      </c>
      <c r="AY12" s="292">
        <v>100</v>
      </c>
      <c r="AZ12" s="294">
        <v>45</v>
      </c>
      <c r="BB12" s="141"/>
      <c r="BC12" s="141"/>
      <c r="BD12" s="141"/>
      <c r="BE12" s="141"/>
    </row>
    <row r="13" spans="1:57" s="140" customFormat="1" ht="19.5" customHeight="1" thickTop="1">
      <c r="A13" s="270" t="s">
        <v>47</v>
      </c>
      <c r="B13" s="271">
        <v>301</v>
      </c>
      <c r="C13" s="272">
        <v>59</v>
      </c>
      <c r="D13" s="272">
        <v>4</v>
      </c>
      <c r="E13" s="272">
        <v>55</v>
      </c>
      <c r="F13" s="272"/>
      <c r="G13" s="272">
        <v>165</v>
      </c>
      <c r="H13" s="272"/>
      <c r="I13" s="272"/>
      <c r="J13" s="272">
        <v>4</v>
      </c>
      <c r="K13" s="272">
        <v>11</v>
      </c>
      <c r="L13" s="157">
        <v>976</v>
      </c>
      <c r="M13" s="283">
        <v>1002</v>
      </c>
      <c r="N13" s="272">
        <v>115</v>
      </c>
      <c r="O13" s="272">
        <v>887</v>
      </c>
      <c r="P13" s="274"/>
      <c r="Q13" s="271"/>
      <c r="R13" s="272"/>
      <c r="S13" s="272"/>
      <c r="T13" s="272"/>
      <c r="U13" s="272"/>
      <c r="V13" s="272">
        <v>0</v>
      </c>
      <c r="W13" s="272">
        <v>8</v>
      </c>
      <c r="X13" s="274">
        <v>51</v>
      </c>
      <c r="Y13" s="275">
        <v>1</v>
      </c>
      <c r="Z13" s="271">
        <v>1831</v>
      </c>
      <c r="AA13" s="300">
        <f t="shared" si="0"/>
        <v>1.8760245901639345</v>
      </c>
      <c r="AB13" s="272">
        <v>26</v>
      </c>
      <c r="AC13" s="301">
        <v>3</v>
      </c>
      <c r="AD13" s="272"/>
      <c r="AE13" s="272">
        <v>152</v>
      </c>
      <c r="AF13" s="301">
        <f t="shared" si="2"/>
        <v>15.573770491803279</v>
      </c>
      <c r="AG13" s="272"/>
      <c r="AH13" s="274">
        <v>13700</v>
      </c>
      <c r="AI13" s="278">
        <v>5</v>
      </c>
      <c r="AJ13" s="272"/>
      <c r="AK13" s="272"/>
      <c r="AL13" s="272"/>
      <c r="AM13" s="157">
        <v>2</v>
      </c>
      <c r="AN13" s="279">
        <v>129</v>
      </c>
      <c r="AO13" s="272">
        <v>11</v>
      </c>
      <c r="AP13" s="272">
        <v>3</v>
      </c>
      <c r="AQ13" s="272"/>
      <c r="AR13" s="272">
        <v>100</v>
      </c>
      <c r="AS13" s="272">
        <v>15</v>
      </c>
      <c r="AT13" s="272">
        <v>1</v>
      </c>
      <c r="AU13" s="272">
        <v>181</v>
      </c>
      <c r="AV13" s="272">
        <v>6</v>
      </c>
      <c r="AW13" s="274">
        <v>2</v>
      </c>
      <c r="AX13" s="271">
        <v>6</v>
      </c>
      <c r="AY13" s="272"/>
      <c r="AZ13" s="274">
        <v>15</v>
      </c>
      <c r="BB13" s="141"/>
      <c r="BC13" s="141"/>
      <c r="BD13" s="141"/>
      <c r="BE13" s="141"/>
    </row>
    <row r="14" spans="1:57" s="138" customFormat="1" ht="19.5" customHeight="1">
      <c r="A14" s="280" t="s">
        <v>48</v>
      </c>
      <c r="B14" s="302">
        <v>377</v>
      </c>
      <c r="C14" s="303">
        <v>85</v>
      </c>
      <c r="D14" s="303">
        <v>4</v>
      </c>
      <c r="E14" s="303">
        <v>81</v>
      </c>
      <c r="F14" s="303"/>
      <c r="G14" s="303">
        <v>279</v>
      </c>
      <c r="H14" s="303"/>
      <c r="I14" s="303"/>
      <c r="J14" s="303">
        <v>44</v>
      </c>
      <c r="K14" s="303">
        <v>6</v>
      </c>
      <c r="L14" s="131">
        <v>1376</v>
      </c>
      <c r="M14" s="283">
        <v>1810</v>
      </c>
      <c r="N14" s="303">
        <v>174</v>
      </c>
      <c r="O14" s="303">
        <v>1087</v>
      </c>
      <c r="P14" s="304">
        <v>546</v>
      </c>
      <c r="Q14" s="302"/>
      <c r="R14" s="303"/>
      <c r="S14" s="303"/>
      <c r="T14" s="303"/>
      <c r="U14" s="303"/>
      <c r="V14" s="303"/>
      <c r="W14" s="303">
        <v>21</v>
      </c>
      <c r="X14" s="304">
        <v>294</v>
      </c>
      <c r="Y14" s="305"/>
      <c r="Z14" s="302">
        <v>1981</v>
      </c>
      <c r="AA14" s="286">
        <f t="shared" si="0"/>
        <v>1.4396802325581395</v>
      </c>
      <c r="AB14" s="303">
        <v>96</v>
      </c>
      <c r="AC14" s="287">
        <v>4</v>
      </c>
      <c r="AD14" s="303">
        <v>2</v>
      </c>
      <c r="AE14" s="303">
        <v>139</v>
      </c>
      <c r="AF14" s="306">
        <f t="shared" si="2"/>
        <v>10.101744186046512</v>
      </c>
      <c r="AG14" s="303"/>
      <c r="AH14" s="304">
        <v>13900</v>
      </c>
      <c r="AI14" s="307">
        <v>5</v>
      </c>
      <c r="AJ14" s="303"/>
      <c r="AK14" s="303"/>
      <c r="AL14" s="303"/>
      <c r="AM14" s="131">
        <v>2</v>
      </c>
      <c r="AN14" s="289">
        <v>104</v>
      </c>
      <c r="AO14" s="303">
        <v>14</v>
      </c>
      <c r="AP14" s="303">
        <v>4</v>
      </c>
      <c r="AQ14" s="303"/>
      <c r="AR14" s="303">
        <v>57</v>
      </c>
      <c r="AS14" s="303">
        <v>29</v>
      </c>
      <c r="AT14" s="303">
        <v>4</v>
      </c>
      <c r="AU14" s="303">
        <v>34</v>
      </c>
      <c r="AV14" s="303">
        <v>0</v>
      </c>
      <c r="AW14" s="304"/>
      <c r="AX14" s="302">
        <v>15</v>
      </c>
      <c r="AY14" s="303">
        <v>9</v>
      </c>
      <c r="AZ14" s="304">
        <v>167</v>
      </c>
      <c r="BB14" s="139"/>
      <c r="BC14" s="139"/>
      <c r="BD14" s="139"/>
      <c r="BE14" s="139"/>
    </row>
    <row r="15" spans="1:57" s="138" customFormat="1" ht="19.5" customHeight="1">
      <c r="A15" s="280" t="s">
        <v>44</v>
      </c>
      <c r="B15" s="302">
        <v>105</v>
      </c>
      <c r="C15" s="303">
        <v>8</v>
      </c>
      <c r="D15" s="303">
        <v>1</v>
      </c>
      <c r="E15" s="303">
        <v>4</v>
      </c>
      <c r="F15" s="303"/>
      <c r="G15" s="303">
        <v>54</v>
      </c>
      <c r="H15" s="303"/>
      <c r="I15" s="303"/>
      <c r="J15" s="303">
        <v>3</v>
      </c>
      <c r="K15" s="303">
        <v>2</v>
      </c>
      <c r="L15" s="131">
        <v>381</v>
      </c>
      <c r="M15" s="283">
        <v>407</v>
      </c>
      <c r="N15" s="303">
        <v>30</v>
      </c>
      <c r="O15" s="303">
        <v>324</v>
      </c>
      <c r="P15" s="304">
        <v>54</v>
      </c>
      <c r="Q15" s="302"/>
      <c r="R15" s="303"/>
      <c r="S15" s="303"/>
      <c r="T15" s="303"/>
      <c r="U15" s="303"/>
      <c r="V15" s="303">
        <v>0</v>
      </c>
      <c r="W15" s="303">
        <v>7</v>
      </c>
      <c r="X15" s="304">
        <v>19</v>
      </c>
      <c r="Y15" s="305"/>
      <c r="Z15" s="302">
        <v>1246</v>
      </c>
      <c r="AA15" s="286">
        <f t="shared" si="0"/>
        <v>3.270341207349081</v>
      </c>
      <c r="AB15" s="303">
        <v>24</v>
      </c>
      <c r="AC15" s="287">
        <f t="shared" si="1"/>
        <v>3.4285714285714284</v>
      </c>
      <c r="AD15" s="303"/>
      <c r="AE15" s="303">
        <v>46</v>
      </c>
      <c r="AF15" s="306">
        <f t="shared" si="2"/>
        <v>12.073490813648293</v>
      </c>
      <c r="AG15" s="303"/>
      <c r="AH15" s="304">
        <v>5650</v>
      </c>
      <c r="AI15" s="307"/>
      <c r="AJ15" s="303"/>
      <c r="AK15" s="303"/>
      <c r="AL15" s="303"/>
      <c r="AM15" s="131">
        <v>2</v>
      </c>
      <c r="AN15" s="289">
        <v>13</v>
      </c>
      <c r="AO15" s="303">
        <v>1</v>
      </c>
      <c r="AP15" s="303"/>
      <c r="AQ15" s="303"/>
      <c r="AR15" s="303">
        <v>9</v>
      </c>
      <c r="AS15" s="303">
        <v>1</v>
      </c>
      <c r="AT15" s="303">
        <v>1</v>
      </c>
      <c r="AU15" s="303"/>
      <c r="AV15" s="303">
        <v>1</v>
      </c>
      <c r="AW15" s="304"/>
      <c r="AX15" s="302">
        <v>10</v>
      </c>
      <c r="AY15" s="303">
        <v>4</v>
      </c>
      <c r="AZ15" s="304">
        <v>14</v>
      </c>
      <c r="BB15" s="139"/>
      <c r="BC15" s="139"/>
      <c r="BD15" s="139"/>
      <c r="BE15" s="139"/>
    </row>
    <row r="16" spans="1:57" s="138" customFormat="1" ht="19.5" customHeight="1">
      <c r="A16" s="280" t="s">
        <v>49</v>
      </c>
      <c r="B16" s="302">
        <v>181</v>
      </c>
      <c r="C16" s="303">
        <v>38</v>
      </c>
      <c r="D16" s="303"/>
      <c r="E16" s="303">
        <v>14</v>
      </c>
      <c r="F16" s="303"/>
      <c r="G16" s="303">
        <v>59</v>
      </c>
      <c r="H16" s="303"/>
      <c r="I16" s="303"/>
      <c r="J16" s="303">
        <v>1</v>
      </c>
      <c r="K16" s="303">
        <v>10</v>
      </c>
      <c r="L16" s="131">
        <v>355</v>
      </c>
      <c r="M16" s="283">
        <v>478</v>
      </c>
      <c r="N16" s="303">
        <v>64</v>
      </c>
      <c r="O16" s="303">
        <v>414</v>
      </c>
      <c r="P16" s="304">
        <v>226</v>
      </c>
      <c r="Q16" s="302"/>
      <c r="R16" s="303"/>
      <c r="S16" s="303"/>
      <c r="T16" s="303"/>
      <c r="U16" s="303"/>
      <c r="V16" s="303">
        <v>0</v>
      </c>
      <c r="W16" s="303">
        <v>0</v>
      </c>
      <c r="X16" s="304">
        <v>0</v>
      </c>
      <c r="Y16" s="305"/>
      <c r="Z16" s="302">
        <v>475</v>
      </c>
      <c r="AA16" s="286">
        <f t="shared" si="0"/>
        <v>1.3380281690140845</v>
      </c>
      <c r="AB16" s="303"/>
      <c r="AC16" s="287"/>
      <c r="AD16" s="303"/>
      <c r="AE16" s="303">
        <v>38</v>
      </c>
      <c r="AF16" s="306">
        <f t="shared" si="2"/>
        <v>10.704225352112676</v>
      </c>
      <c r="AG16" s="303"/>
      <c r="AH16" s="304">
        <v>3800</v>
      </c>
      <c r="AI16" s="307">
        <v>12</v>
      </c>
      <c r="AJ16" s="303"/>
      <c r="AK16" s="303"/>
      <c r="AL16" s="303"/>
      <c r="AM16" s="131">
        <v>1</v>
      </c>
      <c r="AN16" s="289">
        <v>42</v>
      </c>
      <c r="AO16" s="303">
        <v>2</v>
      </c>
      <c r="AP16" s="303"/>
      <c r="AQ16" s="303"/>
      <c r="AR16" s="303">
        <v>32</v>
      </c>
      <c r="AS16" s="303">
        <v>14</v>
      </c>
      <c r="AT16" s="303"/>
      <c r="AU16" s="303">
        <v>16</v>
      </c>
      <c r="AV16" s="303">
        <v>1</v>
      </c>
      <c r="AW16" s="304"/>
      <c r="AX16" s="302">
        <v>8</v>
      </c>
      <c r="AY16" s="303"/>
      <c r="AZ16" s="304"/>
      <c r="BB16" s="139"/>
      <c r="BC16" s="139"/>
      <c r="BD16" s="139"/>
      <c r="BE16" s="139"/>
    </row>
    <row r="17" spans="1:57" s="138" customFormat="1" ht="19.5" customHeight="1">
      <c r="A17" s="280" t="s">
        <v>50</v>
      </c>
      <c r="B17" s="302">
        <v>401</v>
      </c>
      <c r="C17" s="303">
        <v>73</v>
      </c>
      <c r="D17" s="303"/>
      <c r="E17" s="303">
        <v>46</v>
      </c>
      <c r="F17" s="303"/>
      <c r="G17" s="303">
        <v>90</v>
      </c>
      <c r="H17" s="303"/>
      <c r="I17" s="303">
        <v>2</v>
      </c>
      <c r="J17" s="303">
        <v>7</v>
      </c>
      <c r="K17" s="303">
        <v>7</v>
      </c>
      <c r="L17" s="131">
        <v>924</v>
      </c>
      <c r="M17" s="283">
        <v>1089</v>
      </c>
      <c r="N17" s="303">
        <v>57</v>
      </c>
      <c r="O17" s="303">
        <v>785</v>
      </c>
      <c r="P17" s="304">
        <v>247</v>
      </c>
      <c r="Q17" s="302"/>
      <c r="R17" s="303"/>
      <c r="S17" s="303"/>
      <c r="T17" s="303"/>
      <c r="U17" s="303"/>
      <c r="V17" s="303">
        <v>0</v>
      </c>
      <c r="W17" s="303">
        <v>9</v>
      </c>
      <c r="X17" s="304">
        <v>38</v>
      </c>
      <c r="Y17" s="305"/>
      <c r="Z17" s="302">
        <v>2202</v>
      </c>
      <c r="AA17" s="286">
        <f t="shared" si="0"/>
        <v>2.383116883116883</v>
      </c>
      <c r="AB17" s="303">
        <v>42</v>
      </c>
      <c r="AC17" s="287">
        <f t="shared" si="1"/>
        <v>4.666666666666667</v>
      </c>
      <c r="AD17" s="303"/>
      <c r="AE17" s="303">
        <v>85</v>
      </c>
      <c r="AF17" s="306">
        <f t="shared" si="2"/>
        <v>9.199134199134198</v>
      </c>
      <c r="AG17" s="303"/>
      <c r="AH17" s="304">
        <v>9400</v>
      </c>
      <c r="AI17" s="307">
        <v>2</v>
      </c>
      <c r="AJ17" s="303">
        <v>4</v>
      </c>
      <c r="AK17" s="303">
        <v>2</v>
      </c>
      <c r="AL17" s="303"/>
      <c r="AM17" s="131">
        <v>2</v>
      </c>
      <c r="AN17" s="289">
        <v>69</v>
      </c>
      <c r="AO17" s="303">
        <v>4</v>
      </c>
      <c r="AP17" s="303"/>
      <c r="AQ17" s="303"/>
      <c r="AR17" s="303">
        <v>50</v>
      </c>
      <c r="AS17" s="303">
        <v>6</v>
      </c>
      <c r="AT17" s="303">
        <v>8</v>
      </c>
      <c r="AU17" s="303">
        <v>4</v>
      </c>
      <c r="AV17" s="303"/>
      <c r="AW17" s="304"/>
      <c r="AX17" s="302">
        <v>19</v>
      </c>
      <c r="AY17" s="303">
        <v>52</v>
      </c>
      <c r="AZ17" s="304">
        <v>14</v>
      </c>
      <c r="BB17" s="139"/>
      <c r="BC17" s="139"/>
      <c r="BD17" s="139"/>
      <c r="BE17" s="139"/>
    </row>
    <row r="18" spans="1:57" s="138" customFormat="1" ht="19.5" customHeight="1">
      <c r="A18" s="280" t="s">
        <v>51</v>
      </c>
      <c r="B18" s="302">
        <v>531</v>
      </c>
      <c r="C18" s="303">
        <v>134</v>
      </c>
      <c r="D18" s="303">
        <v>4</v>
      </c>
      <c r="E18" s="303">
        <v>31</v>
      </c>
      <c r="F18" s="303"/>
      <c r="G18" s="303">
        <v>286</v>
      </c>
      <c r="H18" s="303"/>
      <c r="I18" s="303"/>
      <c r="J18" s="303"/>
      <c r="K18" s="303">
        <v>5</v>
      </c>
      <c r="L18" s="131">
        <v>2048</v>
      </c>
      <c r="M18" s="283">
        <v>2352</v>
      </c>
      <c r="N18" s="303">
        <v>140</v>
      </c>
      <c r="O18" s="303">
        <v>1860</v>
      </c>
      <c r="P18" s="304">
        <v>352</v>
      </c>
      <c r="Q18" s="302"/>
      <c r="R18" s="303"/>
      <c r="S18" s="303"/>
      <c r="T18" s="303"/>
      <c r="U18" s="303"/>
      <c r="V18" s="303">
        <v>0</v>
      </c>
      <c r="W18" s="303">
        <v>19</v>
      </c>
      <c r="X18" s="304">
        <v>149</v>
      </c>
      <c r="Y18" s="305"/>
      <c r="Z18" s="302">
        <v>4989</v>
      </c>
      <c r="AA18" s="286">
        <v>14</v>
      </c>
      <c r="AB18" s="303">
        <v>125</v>
      </c>
      <c r="AC18" s="287">
        <f t="shared" si="1"/>
        <v>6.578947368421052</v>
      </c>
      <c r="AD18" s="303">
        <v>3</v>
      </c>
      <c r="AE18" s="303">
        <v>170</v>
      </c>
      <c r="AF18" s="306">
        <f t="shared" si="2"/>
        <v>8.30078125</v>
      </c>
      <c r="AG18" s="303"/>
      <c r="AH18" s="304">
        <v>33800</v>
      </c>
      <c r="AI18" s="307">
        <v>8</v>
      </c>
      <c r="AJ18" s="303">
        <v>3</v>
      </c>
      <c r="AK18" s="303">
        <v>3</v>
      </c>
      <c r="AL18" s="303">
        <v>3</v>
      </c>
      <c r="AM18" s="131">
        <v>1</v>
      </c>
      <c r="AN18" s="289">
        <v>99</v>
      </c>
      <c r="AO18" s="303">
        <v>4</v>
      </c>
      <c r="AP18" s="303"/>
      <c r="AQ18" s="303">
        <v>2</v>
      </c>
      <c r="AR18" s="303">
        <v>72</v>
      </c>
      <c r="AS18" s="303">
        <v>3</v>
      </c>
      <c r="AT18" s="303">
        <v>9</v>
      </c>
      <c r="AU18" s="303"/>
      <c r="AV18" s="303"/>
      <c r="AW18" s="304"/>
      <c r="AX18" s="302">
        <v>11</v>
      </c>
      <c r="AY18" s="303"/>
      <c r="AZ18" s="304">
        <v>111</v>
      </c>
      <c r="BB18" s="139"/>
      <c r="BC18" s="139"/>
      <c r="BD18" s="139"/>
      <c r="BE18" s="139"/>
    </row>
    <row r="19" spans="1:57" s="138" customFormat="1" ht="19.5" customHeight="1">
      <c r="A19" s="280" t="s">
        <v>52</v>
      </c>
      <c r="B19" s="302">
        <v>241</v>
      </c>
      <c r="C19" s="303">
        <v>26</v>
      </c>
      <c r="D19" s="303"/>
      <c r="E19" s="303">
        <v>18</v>
      </c>
      <c r="F19" s="303"/>
      <c r="G19" s="303">
        <v>161</v>
      </c>
      <c r="H19" s="303"/>
      <c r="I19" s="303"/>
      <c r="J19" s="303">
        <v>5</v>
      </c>
      <c r="K19" s="303">
        <v>6</v>
      </c>
      <c r="L19" s="131">
        <v>981</v>
      </c>
      <c r="M19" s="283">
        <v>1099</v>
      </c>
      <c r="N19" s="303">
        <v>109</v>
      </c>
      <c r="O19" s="303">
        <v>859</v>
      </c>
      <c r="P19" s="304">
        <v>131</v>
      </c>
      <c r="Q19" s="302"/>
      <c r="R19" s="303"/>
      <c r="S19" s="303"/>
      <c r="T19" s="303"/>
      <c r="U19" s="303"/>
      <c r="V19" s="303">
        <v>0</v>
      </c>
      <c r="W19" s="303">
        <v>7</v>
      </c>
      <c r="X19" s="304">
        <v>123</v>
      </c>
      <c r="Y19" s="305"/>
      <c r="Z19" s="302">
        <v>1636</v>
      </c>
      <c r="AA19" s="286">
        <f t="shared" si="0"/>
        <v>1.6676860346585116</v>
      </c>
      <c r="AB19" s="303">
        <v>81</v>
      </c>
      <c r="AC19" s="287">
        <v>5</v>
      </c>
      <c r="AD19" s="303"/>
      <c r="AE19" s="303">
        <v>81</v>
      </c>
      <c r="AF19" s="306">
        <f t="shared" si="2"/>
        <v>8.256880733944955</v>
      </c>
      <c r="AG19" s="303"/>
      <c r="AH19" s="304">
        <v>32700</v>
      </c>
      <c r="AI19" s="307">
        <v>3</v>
      </c>
      <c r="AJ19" s="303"/>
      <c r="AK19" s="303">
        <v>1</v>
      </c>
      <c r="AL19" s="303"/>
      <c r="AM19" s="131">
        <v>1</v>
      </c>
      <c r="AN19" s="289">
        <v>78</v>
      </c>
      <c r="AO19" s="303">
        <v>4</v>
      </c>
      <c r="AP19" s="303"/>
      <c r="AQ19" s="303"/>
      <c r="AR19" s="303">
        <v>68</v>
      </c>
      <c r="AS19" s="303">
        <v>5</v>
      </c>
      <c r="AT19" s="303">
        <v>3</v>
      </c>
      <c r="AU19" s="303">
        <v>4</v>
      </c>
      <c r="AV19" s="303"/>
      <c r="AW19" s="304"/>
      <c r="AX19" s="302">
        <v>10</v>
      </c>
      <c r="AY19" s="303"/>
      <c r="AZ19" s="304">
        <v>10</v>
      </c>
      <c r="BB19" s="139"/>
      <c r="BC19" s="139"/>
      <c r="BD19" s="139"/>
      <c r="BE19" s="139"/>
    </row>
    <row r="20" spans="1:57" s="138" customFormat="1" ht="19.5" customHeight="1">
      <c r="A20" s="280" t="s">
        <v>53</v>
      </c>
      <c r="B20" s="302">
        <v>254</v>
      </c>
      <c r="C20" s="303">
        <v>53</v>
      </c>
      <c r="D20" s="303"/>
      <c r="E20" s="303">
        <v>15</v>
      </c>
      <c r="F20" s="303"/>
      <c r="G20" s="303">
        <v>139</v>
      </c>
      <c r="H20" s="303"/>
      <c r="I20" s="303"/>
      <c r="J20" s="303">
        <v>5</v>
      </c>
      <c r="K20" s="303">
        <v>2</v>
      </c>
      <c r="L20" s="131">
        <v>1060</v>
      </c>
      <c r="M20" s="283">
        <v>1215</v>
      </c>
      <c r="N20" s="303">
        <v>93</v>
      </c>
      <c r="O20" s="303">
        <v>1010</v>
      </c>
      <c r="P20" s="304">
        <v>114</v>
      </c>
      <c r="Q20" s="302"/>
      <c r="R20" s="303"/>
      <c r="S20" s="303"/>
      <c r="T20" s="303"/>
      <c r="U20" s="303"/>
      <c r="V20" s="303">
        <v>0</v>
      </c>
      <c r="W20" s="303">
        <v>10</v>
      </c>
      <c r="X20" s="304">
        <v>25</v>
      </c>
      <c r="Y20" s="305"/>
      <c r="Z20" s="302">
        <v>802</v>
      </c>
      <c r="AA20" s="286">
        <f t="shared" si="0"/>
        <v>0.7566037735849057</v>
      </c>
      <c r="AB20" s="303">
        <v>19</v>
      </c>
      <c r="AC20" s="287">
        <f t="shared" si="1"/>
        <v>1.9</v>
      </c>
      <c r="AD20" s="303"/>
      <c r="AE20" s="303">
        <v>127</v>
      </c>
      <c r="AF20" s="306">
        <f t="shared" si="2"/>
        <v>11.981132075471699</v>
      </c>
      <c r="AG20" s="303"/>
      <c r="AH20" s="304">
        <v>23100</v>
      </c>
      <c r="AI20" s="307">
        <v>4</v>
      </c>
      <c r="AJ20" s="303"/>
      <c r="AK20" s="303"/>
      <c r="AL20" s="303"/>
      <c r="AM20" s="131">
        <v>2</v>
      </c>
      <c r="AN20" s="289">
        <v>98</v>
      </c>
      <c r="AO20" s="303">
        <v>1</v>
      </c>
      <c r="AP20" s="303"/>
      <c r="AQ20" s="303"/>
      <c r="AR20" s="303">
        <v>79</v>
      </c>
      <c r="AS20" s="303"/>
      <c r="AT20" s="303">
        <v>3</v>
      </c>
      <c r="AU20" s="303">
        <v>3</v>
      </c>
      <c r="AV20" s="303">
        <v>3</v>
      </c>
      <c r="AW20" s="304"/>
      <c r="AX20" s="302">
        <v>17</v>
      </c>
      <c r="AY20" s="303">
        <v>6</v>
      </c>
      <c r="AZ20" s="304">
        <v>31</v>
      </c>
      <c r="BB20" s="139"/>
      <c r="BC20" s="139"/>
      <c r="BD20" s="139"/>
      <c r="BE20" s="139"/>
    </row>
    <row r="21" spans="1:57" s="138" customFormat="1" ht="19.5" customHeight="1">
      <c r="A21" s="280" t="s">
        <v>54</v>
      </c>
      <c r="B21" s="302">
        <v>355</v>
      </c>
      <c r="C21" s="303">
        <v>68</v>
      </c>
      <c r="D21" s="303">
        <v>1</v>
      </c>
      <c r="E21" s="303">
        <v>102</v>
      </c>
      <c r="F21" s="303"/>
      <c r="G21" s="303">
        <v>183</v>
      </c>
      <c r="H21" s="303"/>
      <c r="I21" s="303"/>
      <c r="J21" s="303">
        <v>25</v>
      </c>
      <c r="K21" s="303">
        <v>12</v>
      </c>
      <c r="L21" s="131">
        <v>1069</v>
      </c>
      <c r="M21" s="283">
        <v>1284</v>
      </c>
      <c r="N21" s="303">
        <v>66</v>
      </c>
      <c r="O21" s="303">
        <v>1218</v>
      </c>
      <c r="P21" s="304"/>
      <c r="Q21" s="302"/>
      <c r="R21" s="303"/>
      <c r="S21" s="303"/>
      <c r="T21" s="303"/>
      <c r="U21" s="303"/>
      <c r="V21" s="303">
        <v>0</v>
      </c>
      <c r="W21" s="303">
        <v>17</v>
      </c>
      <c r="X21" s="304">
        <v>107</v>
      </c>
      <c r="Y21" s="305">
        <v>1</v>
      </c>
      <c r="Z21" s="302">
        <v>1661</v>
      </c>
      <c r="AA21" s="286">
        <v>3</v>
      </c>
      <c r="AB21" s="303">
        <v>48</v>
      </c>
      <c r="AC21" s="287">
        <v>108</v>
      </c>
      <c r="AD21" s="303"/>
      <c r="AE21" s="303">
        <v>60</v>
      </c>
      <c r="AF21" s="306">
        <f t="shared" si="2"/>
        <v>5.612722170252573</v>
      </c>
      <c r="AG21" s="303"/>
      <c r="AH21" s="304">
        <v>6000</v>
      </c>
      <c r="AI21" s="307">
        <v>14</v>
      </c>
      <c r="AJ21" s="303"/>
      <c r="AK21" s="303"/>
      <c r="AL21" s="303"/>
      <c r="AM21" s="131"/>
      <c r="AN21" s="289">
        <v>39</v>
      </c>
      <c r="AO21" s="303">
        <v>6</v>
      </c>
      <c r="AP21" s="303">
        <v>5</v>
      </c>
      <c r="AQ21" s="303"/>
      <c r="AR21" s="303">
        <v>14</v>
      </c>
      <c r="AS21" s="303">
        <v>2</v>
      </c>
      <c r="AT21" s="303">
        <v>9</v>
      </c>
      <c r="AU21" s="303">
        <v>419</v>
      </c>
      <c r="AV21" s="303">
        <v>11</v>
      </c>
      <c r="AW21" s="304"/>
      <c r="AX21" s="302">
        <v>10</v>
      </c>
      <c r="AY21" s="303">
        <v>16</v>
      </c>
      <c r="AZ21" s="304">
        <v>3</v>
      </c>
      <c r="BB21" s="139"/>
      <c r="BC21" s="139"/>
      <c r="BD21" s="139"/>
      <c r="BE21" s="139"/>
    </row>
    <row r="22" spans="1:57" s="138" customFormat="1" ht="19.5" customHeight="1">
      <c r="A22" s="280" t="s">
        <v>55</v>
      </c>
      <c r="B22" s="302">
        <v>140</v>
      </c>
      <c r="C22" s="303">
        <v>32</v>
      </c>
      <c r="D22" s="303">
        <v>0</v>
      </c>
      <c r="E22" s="303">
        <v>19</v>
      </c>
      <c r="F22" s="303"/>
      <c r="G22" s="303">
        <v>109</v>
      </c>
      <c r="H22" s="303"/>
      <c r="I22" s="303"/>
      <c r="J22" s="303">
        <v>1</v>
      </c>
      <c r="K22" s="303">
        <v>5</v>
      </c>
      <c r="L22" s="131">
        <v>647</v>
      </c>
      <c r="M22" s="283">
        <v>747</v>
      </c>
      <c r="N22" s="303">
        <v>34</v>
      </c>
      <c r="O22" s="303">
        <v>611</v>
      </c>
      <c r="P22" s="304">
        <v>104</v>
      </c>
      <c r="Q22" s="302"/>
      <c r="R22" s="303"/>
      <c r="S22" s="303"/>
      <c r="T22" s="303"/>
      <c r="U22" s="303"/>
      <c r="V22" s="303">
        <v>0</v>
      </c>
      <c r="W22" s="303">
        <v>11</v>
      </c>
      <c r="X22" s="304">
        <v>60</v>
      </c>
      <c r="Y22" s="305"/>
      <c r="Z22" s="302">
        <v>826</v>
      </c>
      <c r="AA22" s="286">
        <f aca="true" t="shared" si="3" ref="AA22:AA49">Z22/L22</f>
        <v>1.276661514683153</v>
      </c>
      <c r="AB22" s="303">
        <v>85</v>
      </c>
      <c r="AC22" s="287">
        <f t="shared" si="1"/>
        <v>7.7272727272727275</v>
      </c>
      <c r="AD22" s="303">
        <v>3</v>
      </c>
      <c r="AE22" s="303">
        <v>37</v>
      </c>
      <c r="AF22" s="306">
        <f t="shared" si="2"/>
        <v>5.7187017001545595</v>
      </c>
      <c r="AG22" s="303"/>
      <c r="AH22" s="304">
        <v>9200</v>
      </c>
      <c r="AI22" s="307">
        <v>2</v>
      </c>
      <c r="AJ22" s="303"/>
      <c r="AK22" s="303">
        <v>1</v>
      </c>
      <c r="AL22" s="303"/>
      <c r="AM22" s="131">
        <v>1</v>
      </c>
      <c r="AN22" s="289">
        <v>32</v>
      </c>
      <c r="AO22" s="303"/>
      <c r="AP22" s="303"/>
      <c r="AQ22" s="303"/>
      <c r="AR22" s="303">
        <v>27</v>
      </c>
      <c r="AS22" s="303">
        <v>3</v>
      </c>
      <c r="AT22" s="303">
        <v>3</v>
      </c>
      <c r="AU22" s="303">
        <v>82</v>
      </c>
      <c r="AV22" s="303">
        <v>1</v>
      </c>
      <c r="AW22" s="304">
        <v>1</v>
      </c>
      <c r="AX22" s="302">
        <v>6</v>
      </c>
      <c r="AY22" s="303"/>
      <c r="AZ22" s="304">
        <v>32</v>
      </c>
      <c r="BB22" s="139"/>
      <c r="BC22" s="139"/>
      <c r="BD22" s="139"/>
      <c r="BE22" s="139"/>
    </row>
    <row r="23" spans="1:57" s="138" customFormat="1" ht="19.5" customHeight="1">
      <c r="A23" s="280" t="s">
        <v>78</v>
      </c>
      <c r="B23" s="302">
        <v>148</v>
      </c>
      <c r="C23" s="303">
        <v>18</v>
      </c>
      <c r="D23" s="303">
        <v>2</v>
      </c>
      <c r="E23" s="303">
        <v>22</v>
      </c>
      <c r="F23" s="303"/>
      <c r="G23" s="303">
        <v>137</v>
      </c>
      <c r="H23" s="303"/>
      <c r="I23" s="303">
        <v>1</v>
      </c>
      <c r="J23" s="303"/>
      <c r="K23" s="303">
        <v>9</v>
      </c>
      <c r="L23" s="131">
        <v>1193</v>
      </c>
      <c r="M23" s="283">
        <v>1390</v>
      </c>
      <c r="N23" s="303">
        <v>57</v>
      </c>
      <c r="O23" s="303">
        <v>1237</v>
      </c>
      <c r="P23" s="304">
        <v>96</v>
      </c>
      <c r="Q23" s="302">
        <v>1</v>
      </c>
      <c r="R23" s="303"/>
      <c r="S23" s="303">
        <v>1</v>
      </c>
      <c r="T23" s="303"/>
      <c r="U23" s="303"/>
      <c r="V23" s="303">
        <v>0</v>
      </c>
      <c r="W23" s="303">
        <v>8</v>
      </c>
      <c r="X23" s="304">
        <v>40</v>
      </c>
      <c r="Y23" s="305"/>
      <c r="Z23" s="302">
        <v>354</v>
      </c>
      <c r="AA23" s="286">
        <f t="shared" si="3"/>
        <v>0.2967309304274937</v>
      </c>
      <c r="AB23" s="303">
        <v>11</v>
      </c>
      <c r="AC23" s="287">
        <f t="shared" si="1"/>
        <v>1.375</v>
      </c>
      <c r="AD23" s="303">
        <v>2</v>
      </c>
      <c r="AE23" s="303">
        <v>74</v>
      </c>
      <c r="AF23" s="306">
        <f t="shared" si="2"/>
        <v>6.202849958088851</v>
      </c>
      <c r="AG23" s="303"/>
      <c r="AH23" s="304">
        <v>8600</v>
      </c>
      <c r="AI23" s="307">
        <v>3</v>
      </c>
      <c r="AJ23" s="303">
        <v>1</v>
      </c>
      <c r="AK23" s="303">
        <v>1</v>
      </c>
      <c r="AL23" s="303">
        <v>0</v>
      </c>
      <c r="AM23" s="131">
        <v>1</v>
      </c>
      <c r="AN23" s="289">
        <v>25</v>
      </c>
      <c r="AO23" s="303">
        <v>1</v>
      </c>
      <c r="AP23" s="303">
        <v>2</v>
      </c>
      <c r="AQ23" s="303">
        <v>1</v>
      </c>
      <c r="AR23" s="303">
        <v>16</v>
      </c>
      <c r="AS23" s="303"/>
      <c r="AT23" s="303">
        <v>5</v>
      </c>
      <c r="AU23" s="303">
        <v>66</v>
      </c>
      <c r="AV23" s="303"/>
      <c r="AW23" s="304"/>
      <c r="AX23" s="302">
        <v>10</v>
      </c>
      <c r="AY23" s="303">
        <v>5</v>
      </c>
      <c r="AZ23" s="304">
        <v>9</v>
      </c>
      <c r="BB23" s="139"/>
      <c r="BC23" s="139"/>
      <c r="BD23" s="139"/>
      <c r="BE23" s="139"/>
    </row>
    <row r="24" spans="1:57" s="138" customFormat="1" ht="19.5" customHeight="1">
      <c r="A24" s="280" t="s">
        <v>80</v>
      </c>
      <c r="B24" s="302">
        <v>241</v>
      </c>
      <c r="C24" s="303">
        <v>54</v>
      </c>
      <c r="D24" s="303">
        <v>6</v>
      </c>
      <c r="E24" s="303">
        <v>48</v>
      </c>
      <c r="F24" s="303"/>
      <c r="G24" s="303">
        <v>151</v>
      </c>
      <c r="H24" s="303"/>
      <c r="I24" s="303"/>
      <c r="J24" s="303">
        <v>6</v>
      </c>
      <c r="K24" s="303">
        <v>11</v>
      </c>
      <c r="L24" s="131">
        <v>811</v>
      </c>
      <c r="M24" s="283">
        <v>935</v>
      </c>
      <c r="N24" s="303">
        <v>50</v>
      </c>
      <c r="O24" s="303">
        <v>885</v>
      </c>
      <c r="P24" s="304"/>
      <c r="Q24" s="302"/>
      <c r="R24" s="303"/>
      <c r="S24" s="303"/>
      <c r="T24" s="303"/>
      <c r="U24" s="303"/>
      <c r="V24" s="303">
        <v>0</v>
      </c>
      <c r="W24" s="303">
        <v>23</v>
      </c>
      <c r="X24" s="304">
        <v>122</v>
      </c>
      <c r="Y24" s="305">
        <v>3</v>
      </c>
      <c r="Z24" s="302">
        <v>1511</v>
      </c>
      <c r="AA24" s="286">
        <f t="shared" si="3"/>
        <v>1.8631319358816276</v>
      </c>
      <c r="AB24" s="286">
        <v>202</v>
      </c>
      <c r="AC24" s="287">
        <f t="shared" si="1"/>
        <v>8.782608695652174</v>
      </c>
      <c r="AD24" s="303"/>
      <c r="AE24" s="303">
        <v>122</v>
      </c>
      <c r="AF24" s="306">
        <f t="shared" si="2"/>
        <v>15.04315659679408</v>
      </c>
      <c r="AG24" s="303">
        <v>3</v>
      </c>
      <c r="AH24" s="304">
        <v>15300</v>
      </c>
      <c r="AI24" s="307">
        <v>1</v>
      </c>
      <c r="AJ24" s="303"/>
      <c r="AK24" s="303"/>
      <c r="AL24" s="303"/>
      <c r="AM24" s="131"/>
      <c r="AN24" s="289">
        <v>70</v>
      </c>
      <c r="AO24" s="303"/>
      <c r="AP24" s="303"/>
      <c r="AQ24" s="303"/>
      <c r="AR24" s="303">
        <v>60</v>
      </c>
      <c r="AS24" s="303">
        <v>7</v>
      </c>
      <c r="AT24" s="303">
        <v>2</v>
      </c>
      <c r="AU24" s="303"/>
      <c r="AV24" s="303"/>
      <c r="AW24" s="304">
        <v>1</v>
      </c>
      <c r="AX24" s="302">
        <v>7</v>
      </c>
      <c r="AY24" s="303">
        <v>8</v>
      </c>
      <c r="AZ24" s="304">
        <v>69</v>
      </c>
      <c r="BB24" s="139"/>
      <c r="BC24" s="139"/>
      <c r="BD24" s="139"/>
      <c r="BE24" s="139"/>
    </row>
    <row r="25" spans="1:57" s="140" customFormat="1" ht="19.5" customHeight="1">
      <c r="A25" s="280" t="s">
        <v>56</v>
      </c>
      <c r="B25" s="281">
        <v>224</v>
      </c>
      <c r="C25" s="282">
        <v>42</v>
      </c>
      <c r="D25" s="282">
        <v>2</v>
      </c>
      <c r="E25" s="282">
        <v>40</v>
      </c>
      <c r="F25" s="282"/>
      <c r="G25" s="282">
        <v>209</v>
      </c>
      <c r="H25" s="282"/>
      <c r="I25" s="282">
        <v>2</v>
      </c>
      <c r="J25" s="282">
        <v>5</v>
      </c>
      <c r="K25" s="282">
        <v>1</v>
      </c>
      <c r="L25" s="163">
        <v>1009</v>
      </c>
      <c r="M25" s="283">
        <v>1094</v>
      </c>
      <c r="N25" s="282">
        <v>133</v>
      </c>
      <c r="O25" s="282">
        <v>876</v>
      </c>
      <c r="P25" s="284">
        <v>336</v>
      </c>
      <c r="Q25" s="281">
        <v>42</v>
      </c>
      <c r="R25" s="282">
        <v>2</v>
      </c>
      <c r="S25" s="282">
        <v>40</v>
      </c>
      <c r="T25" s="282"/>
      <c r="U25" s="282"/>
      <c r="V25" s="282">
        <v>0</v>
      </c>
      <c r="W25" s="282">
        <v>10</v>
      </c>
      <c r="X25" s="284">
        <v>50</v>
      </c>
      <c r="Y25" s="285"/>
      <c r="Z25" s="281">
        <v>8170</v>
      </c>
      <c r="AA25" s="286">
        <f t="shared" si="3"/>
        <v>8.097125867195242</v>
      </c>
      <c r="AB25" s="282">
        <v>97</v>
      </c>
      <c r="AC25" s="287">
        <f t="shared" si="1"/>
        <v>9.7</v>
      </c>
      <c r="AD25" s="282"/>
      <c r="AE25" s="282">
        <v>71</v>
      </c>
      <c r="AF25" s="287">
        <f t="shared" si="2"/>
        <v>7.036669970267592</v>
      </c>
      <c r="AG25" s="282"/>
      <c r="AH25" s="284">
        <v>17000</v>
      </c>
      <c r="AI25" s="288">
        <v>4</v>
      </c>
      <c r="AJ25" s="282"/>
      <c r="AK25" s="282"/>
      <c r="AL25" s="282"/>
      <c r="AM25" s="163">
        <v>4</v>
      </c>
      <c r="AN25" s="289">
        <v>20</v>
      </c>
      <c r="AO25" s="282">
        <v>1</v>
      </c>
      <c r="AP25" s="282"/>
      <c r="AQ25" s="282"/>
      <c r="AR25" s="282">
        <v>23</v>
      </c>
      <c r="AS25" s="282"/>
      <c r="AT25" s="282">
        <v>10</v>
      </c>
      <c r="AU25" s="282">
        <v>3</v>
      </c>
      <c r="AV25" s="282">
        <v>3</v>
      </c>
      <c r="AW25" s="284"/>
      <c r="AX25" s="281">
        <v>11</v>
      </c>
      <c r="AY25" s="282">
        <v>1</v>
      </c>
      <c r="AZ25" s="284">
        <v>5</v>
      </c>
      <c r="BB25" s="141"/>
      <c r="BC25" s="141"/>
      <c r="BD25" s="141"/>
      <c r="BE25" s="141"/>
    </row>
    <row r="26" spans="1:57" s="138" customFormat="1" ht="19.5" customHeight="1">
      <c r="A26" s="280" t="s">
        <v>57</v>
      </c>
      <c r="B26" s="302">
        <v>202</v>
      </c>
      <c r="C26" s="303">
        <v>42</v>
      </c>
      <c r="D26" s="303">
        <v>6</v>
      </c>
      <c r="E26" s="303">
        <v>38</v>
      </c>
      <c r="F26" s="303"/>
      <c r="G26" s="303">
        <v>87</v>
      </c>
      <c r="H26" s="303"/>
      <c r="I26" s="303">
        <v>2</v>
      </c>
      <c r="J26" s="303">
        <v>20</v>
      </c>
      <c r="K26" s="303">
        <v>20</v>
      </c>
      <c r="L26" s="131">
        <v>536</v>
      </c>
      <c r="M26" s="283">
        <v>652</v>
      </c>
      <c r="N26" s="303">
        <v>63</v>
      </c>
      <c r="O26" s="303">
        <v>511</v>
      </c>
      <c r="P26" s="304">
        <v>78</v>
      </c>
      <c r="Q26" s="302"/>
      <c r="R26" s="303"/>
      <c r="S26" s="303"/>
      <c r="T26" s="303"/>
      <c r="U26" s="303"/>
      <c r="V26" s="303">
        <v>0</v>
      </c>
      <c r="W26" s="303">
        <v>5</v>
      </c>
      <c r="X26" s="304">
        <v>16</v>
      </c>
      <c r="Y26" s="305"/>
      <c r="Z26" s="302">
        <v>1477</v>
      </c>
      <c r="AA26" s="286">
        <f t="shared" si="3"/>
        <v>2.7555970149253732</v>
      </c>
      <c r="AB26" s="303">
        <v>50</v>
      </c>
      <c r="AC26" s="287">
        <f t="shared" si="1"/>
        <v>10</v>
      </c>
      <c r="AD26" s="303"/>
      <c r="AE26" s="303">
        <v>97</v>
      </c>
      <c r="AF26" s="306">
        <f t="shared" si="2"/>
        <v>18.097014925373134</v>
      </c>
      <c r="AG26" s="303"/>
      <c r="AH26" s="304">
        <v>16900</v>
      </c>
      <c r="AI26" s="307">
        <v>3</v>
      </c>
      <c r="AJ26" s="303"/>
      <c r="AK26" s="303"/>
      <c r="AL26" s="303"/>
      <c r="AM26" s="131">
        <v>1</v>
      </c>
      <c r="AN26" s="289">
        <v>9</v>
      </c>
      <c r="AO26" s="303"/>
      <c r="AP26" s="303"/>
      <c r="AQ26" s="303"/>
      <c r="AR26" s="303">
        <v>9</v>
      </c>
      <c r="AS26" s="303"/>
      <c r="AT26" s="303">
        <v>2</v>
      </c>
      <c r="AU26" s="303"/>
      <c r="AV26" s="303"/>
      <c r="AW26" s="304"/>
      <c r="AX26" s="302">
        <v>13</v>
      </c>
      <c r="AY26" s="303">
        <v>1</v>
      </c>
      <c r="AZ26" s="304">
        <v>4</v>
      </c>
      <c r="BB26" s="139"/>
      <c r="BC26" s="139"/>
      <c r="BD26" s="139"/>
      <c r="BE26" s="139"/>
    </row>
    <row r="27" spans="1:57" s="138" customFormat="1" ht="19.5" customHeight="1">
      <c r="A27" s="280" t="s">
        <v>58</v>
      </c>
      <c r="B27" s="302">
        <v>282</v>
      </c>
      <c r="C27" s="303">
        <v>60</v>
      </c>
      <c r="D27" s="303"/>
      <c r="E27" s="303">
        <v>60</v>
      </c>
      <c r="F27" s="303"/>
      <c r="G27" s="303">
        <v>134</v>
      </c>
      <c r="H27" s="303"/>
      <c r="I27" s="303">
        <v>1</v>
      </c>
      <c r="J27" s="303">
        <v>21</v>
      </c>
      <c r="K27" s="303">
        <v>17</v>
      </c>
      <c r="L27" s="131">
        <v>1022</v>
      </c>
      <c r="M27" s="283">
        <v>1141</v>
      </c>
      <c r="N27" s="303">
        <v>49</v>
      </c>
      <c r="O27" s="303">
        <v>864</v>
      </c>
      <c r="P27" s="304">
        <v>228</v>
      </c>
      <c r="Q27" s="302"/>
      <c r="R27" s="303"/>
      <c r="S27" s="303"/>
      <c r="T27" s="303"/>
      <c r="U27" s="303"/>
      <c r="V27" s="303"/>
      <c r="W27" s="303">
        <v>6</v>
      </c>
      <c r="X27" s="304">
        <v>30</v>
      </c>
      <c r="Y27" s="305"/>
      <c r="Z27" s="302">
        <v>1339</v>
      </c>
      <c r="AA27" s="286">
        <v>0.9</v>
      </c>
      <c r="AB27" s="303">
        <v>47</v>
      </c>
      <c r="AC27" s="287">
        <f t="shared" si="1"/>
        <v>7.833333333333333</v>
      </c>
      <c r="AD27" s="303">
        <v>5</v>
      </c>
      <c r="AE27" s="303">
        <v>74</v>
      </c>
      <c r="AF27" s="306">
        <f t="shared" si="2"/>
        <v>7.240704500978473</v>
      </c>
      <c r="AG27" s="303">
        <v>5</v>
      </c>
      <c r="AH27" s="304">
        <v>14800</v>
      </c>
      <c r="AI27" s="307">
        <v>5</v>
      </c>
      <c r="AJ27" s="303"/>
      <c r="AK27" s="303">
        <v>1</v>
      </c>
      <c r="AL27" s="303"/>
      <c r="AM27" s="131"/>
      <c r="AN27" s="289">
        <v>38</v>
      </c>
      <c r="AO27" s="303"/>
      <c r="AP27" s="303">
        <v>3</v>
      </c>
      <c r="AQ27" s="303"/>
      <c r="AR27" s="303">
        <v>34</v>
      </c>
      <c r="AS27" s="303">
        <v>1</v>
      </c>
      <c r="AT27" s="303"/>
      <c r="AU27" s="303"/>
      <c r="AV27" s="303">
        <v>1</v>
      </c>
      <c r="AW27" s="304"/>
      <c r="AX27" s="302">
        <v>11</v>
      </c>
      <c r="AY27" s="303"/>
      <c r="AZ27" s="304">
        <v>24</v>
      </c>
      <c r="BB27" s="139"/>
      <c r="BC27" s="139"/>
      <c r="BD27" s="139"/>
      <c r="BE27" s="139"/>
    </row>
    <row r="28" spans="1:57" s="140" customFormat="1" ht="18.75" customHeight="1">
      <c r="A28" s="280" t="s">
        <v>59</v>
      </c>
      <c r="B28" s="281">
        <v>91</v>
      </c>
      <c r="C28" s="282">
        <v>23</v>
      </c>
      <c r="D28" s="282">
        <v>7</v>
      </c>
      <c r="E28" s="282">
        <v>11</v>
      </c>
      <c r="F28" s="282"/>
      <c r="G28" s="282">
        <v>39</v>
      </c>
      <c r="H28" s="282"/>
      <c r="I28" s="282"/>
      <c r="J28" s="282">
        <v>2</v>
      </c>
      <c r="K28" s="282">
        <v>3</v>
      </c>
      <c r="L28" s="163">
        <v>242</v>
      </c>
      <c r="M28" s="283">
        <v>273</v>
      </c>
      <c r="N28" s="282">
        <v>45</v>
      </c>
      <c r="O28" s="282">
        <v>228</v>
      </c>
      <c r="P28" s="284"/>
      <c r="Q28" s="281">
        <v>1</v>
      </c>
      <c r="R28" s="282"/>
      <c r="S28" s="282">
        <v>3</v>
      </c>
      <c r="T28" s="282">
        <v>16</v>
      </c>
      <c r="U28" s="282"/>
      <c r="V28" s="282">
        <v>0</v>
      </c>
      <c r="W28" s="282">
        <v>6</v>
      </c>
      <c r="X28" s="284">
        <v>16</v>
      </c>
      <c r="Y28" s="285"/>
      <c r="Z28" s="281">
        <v>858</v>
      </c>
      <c r="AA28" s="286">
        <f t="shared" si="3"/>
        <v>3.5454545454545454</v>
      </c>
      <c r="AB28" s="282">
        <v>48</v>
      </c>
      <c r="AC28" s="287">
        <f t="shared" si="1"/>
        <v>8</v>
      </c>
      <c r="AD28" s="282"/>
      <c r="AE28" s="282">
        <v>91</v>
      </c>
      <c r="AF28" s="287">
        <f t="shared" si="2"/>
        <v>37.60330578512397</v>
      </c>
      <c r="AG28" s="282"/>
      <c r="AH28" s="284">
        <v>6600</v>
      </c>
      <c r="AI28" s="288"/>
      <c r="AJ28" s="282"/>
      <c r="AK28" s="282"/>
      <c r="AL28" s="282"/>
      <c r="AM28" s="163">
        <v>2</v>
      </c>
      <c r="AN28" s="289">
        <v>25</v>
      </c>
      <c r="AO28" s="282">
        <v>3</v>
      </c>
      <c r="AP28" s="282"/>
      <c r="AQ28" s="282"/>
      <c r="AR28" s="282">
        <v>22</v>
      </c>
      <c r="AS28" s="282"/>
      <c r="AT28" s="282">
        <v>5</v>
      </c>
      <c r="AU28" s="282">
        <v>467</v>
      </c>
      <c r="AV28" s="282">
        <v>13</v>
      </c>
      <c r="AW28" s="284"/>
      <c r="AX28" s="281">
        <v>3</v>
      </c>
      <c r="AY28" s="282"/>
      <c r="AZ28" s="284">
        <v>1</v>
      </c>
      <c r="BB28" s="141"/>
      <c r="BC28" s="141"/>
      <c r="BD28" s="141"/>
      <c r="BE28" s="141"/>
    </row>
    <row r="29" spans="1:57" s="138" customFormat="1" ht="19.5" customHeight="1">
      <c r="A29" s="280" t="s">
        <v>60</v>
      </c>
      <c r="B29" s="281">
        <v>252</v>
      </c>
      <c r="C29" s="282">
        <v>66</v>
      </c>
      <c r="D29" s="282"/>
      <c r="E29" s="282">
        <v>23</v>
      </c>
      <c r="F29" s="282"/>
      <c r="G29" s="282">
        <v>131</v>
      </c>
      <c r="H29" s="282"/>
      <c r="I29" s="282"/>
      <c r="J29" s="282">
        <v>11</v>
      </c>
      <c r="K29" s="282">
        <v>3</v>
      </c>
      <c r="L29" s="163">
        <v>856</v>
      </c>
      <c r="M29" s="283">
        <v>965</v>
      </c>
      <c r="N29" s="282">
        <v>54</v>
      </c>
      <c r="O29" s="282">
        <v>790</v>
      </c>
      <c r="P29" s="284">
        <v>121</v>
      </c>
      <c r="Q29" s="281"/>
      <c r="R29" s="282"/>
      <c r="S29" s="282"/>
      <c r="T29" s="282"/>
      <c r="U29" s="282"/>
      <c r="V29" s="282">
        <v>0</v>
      </c>
      <c r="W29" s="282">
        <v>11</v>
      </c>
      <c r="X29" s="284">
        <v>80</v>
      </c>
      <c r="Y29" s="285"/>
      <c r="Z29" s="281">
        <v>2775</v>
      </c>
      <c r="AA29" s="286">
        <f t="shared" si="3"/>
        <v>3.241822429906542</v>
      </c>
      <c r="AB29" s="282">
        <v>99</v>
      </c>
      <c r="AC29" s="287">
        <v>78</v>
      </c>
      <c r="AD29" s="282"/>
      <c r="AE29" s="282">
        <v>68</v>
      </c>
      <c r="AF29" s="287">
        <v>36</v>
      </c>
      <c r="AG29" s="282"/>
      <c r="AH29" s="284">
        <v>8200</v>
      </c>
      <c r="AI29" s="288">
        <v>35</v>
      </c>
      <c r="AJ29" s="282">
        <v>1</v>
      </c>
      <c r="AK29" s="282">
        <v>1</v>
      </c>
      <c r="AL29" s="282"/>
      <c r="AM29" s="163"/>
      <c r="AN29" s="289">
        <v>46</v>
      </c>
      <c r="AO29" s="282"/>
      <c r="AP29" s="282"/>
      <c r="AQ29" s="282"/>
      <c r="AR29" s="282">
        <v>40</v>
      </c>
      <c r="AS29" s="282">
        <v>6</v>
      </c>
      <c r="AT29" s="282">
        <v>3</v>
      </c>
      <c r="AU29" s="282"/>
      <c r="AV29" s="282"/>
      <c r="AW29" s="284"/>
      <c r="AX29" s="281">
        <v>6</v>
      </c>
      <c r="AY29" s="282"/>
      <c r="AZ29" s="284">
        <v>5</v>
      </c>
      <c r="BB29" s="139"/>
      <c r="BC29" s="139"/>
      <c r="BD29" s="139"/>
      <c r="BE29" s="139"/>
    </row>
    <row r="30" spans="1:57" s="138" customFormat="1" ht="19.5" customHeight="1">
      <c r="A30" s="280" t="s">
        <v>61</v>
      </c>
      <c r="B30" s="302">
        <v>372</v>
      </c>
      <c r="C30" s="303">
        <v>61</v>
      </c>
      <c r="D30" s="303">
        <v>1</v>
      </c>
      <c r="E30" s="303">
        <v>2</v>
      </c>
      <c r="F30" s="303"/>
      <c r="G30" s="303">
        <v>184</v>
      </c>
      <c r="H30" s="303"/>
      <c r="I30" s="303">
        <v>2</v>
      </c>
      <c r="J30" s="303">
        <v>45</v>
      </c>
      <c r="K30" s="303">
        <v>6</v>
      </c>
      <c r="L30" s="131">
        <v>1027</v>
      </c>
      <c r="M30" s="283">
        <v>1227</v>
      </c>
      <c r="N30" s="303">
        <v>87</v>
      </c>
      <c r="O30" s="303">
        <v>1021</v>
      </c>
      <c r="P30" s="304">
        <v>108</v>
      </c>
      <c r="Q30" s="302"/>
      <c r="R30" s="303"/>
      <c r="S30" s="303"/>
      <c r="T30" s="303"/>
      <c r="U30" s="303"/>
      <c r="V30" s="303">
        <v>0</v>
      </c>
      <c r="W30" s="303">
        <v>4</v>
      </c>
      <c r="X30" s="304">
        <v>26</v>
      </c>
      <c r="Y30" s="305"/>
      <c r="Z30" s="302">
        <v>1498</v>
      </c>
      <c r="AA30" s="286">
        <f t="shared" si="3"/>
        <v>1.4586173320350535</v>
      </c>
      <c r="AB30" s="303">
        <v>36</v>
      </c>
      <c r="AC30" s="287">
        <f t="shared" si="1"/>
        <v>9</v>
      </c>
      <c r="AD30" s="303"/>
      <c r="AE30" s="303">
        <v>85</v>
      </c>
      <c r="AF30" s="306">
        <f t="shared" si="2"/>
        <v>8.27653359298929</v>
      </c>
      <c r="AG30" s="303"/>
      <c r="AH30" s="304">
        <v>19000</v>
      </c>
      <c r="AI30" s="307">
        <v>1</v>
      </c>
      <c r="AJ30" s="303"/>
      <c r="AK30" s="303"/>
      <c r="AL30" s="303"/>
      <c r="AM30" s="131">
        <v>1</v>
      </c>
      <c r="AN30" s="289">
        <v>40</v>
      </c>
      <c r="AO30" s="303">
        <v>4</v>
      </c>
      <c r="AP30" s="303"/>
      <c r="AQ30" s="303"/>
      <c r="AR30" s="303">
        <v>30</v>
      </c>
      <c r="AS30" s="303">
        <v>3</v>
      </c>
      <c r="AT30" s="303">
        <v>3</v>
      </c>
      <c r="AU30" s="303"/>
      <c r="AV30" s="303"/>
      <c r="AW30" s="304"/>
      <c r="AX30" s="302">
        <v>3</v>
      </c>
      <c r="AY30" s="303">
        <v>21</v>
      </c>
      <c r="AZ30" s="304">
        <v>17</v>
      </c>
      <c r="BB30" s="139"/>
      <c r="BC30" s="139"/>
      <c r="BD30" s="139"/>
      <c r="BE30" s="139"/>
    </row>
    <row r="31" spans="1:57" s="138" customFormat="1" ht="19.5" customHeight="1">
      <c r="A31" s="280" t="s">
        <v>62</v>
      </c>
      <c r="B31" s="302">
        <v>218</v>
      </c>
      <c r="C31" s="303">
        <v>17</v>
      </c>
      <c r="D31" s="303"/>
      <c r="E31" s="303">
        <v>17</v>
      </c>
      <c r="F31" s="303"/>
      <c r="G31" s="303">
        <v>195</v>
      </c>
      <c r="H31" s="303"/>
      <c r="I31" s="303"/>
      <c r="J31" s="303">
        <v>5</v>
      </c>
      <c r="K31" s="303">
        <v>2</v>
      </c>
      <c r="L31" s="131">
        <v>1103</v>
      </c>
      <c r="M31" s="283">
        <v>1266</v>
      </c>
      <c r="N31" s="303">
        <v>66</v>
      </c>
      <c r="O31" s="303">
        <v>1038</v>
      </c>
      <c r="P31" s="304">
        <v>162</v>
      </c>
      <c r="Q31" s="302"/>
      <c r="R31" s="303"/>
      <c r="S31" s="303"/>
      <c r="T31" s="303"/>
      <c r="U31" s="303"/>
      <c r="V31" s="303">
        <v>0</v>
      </c>
      <c r="W31" s="303">
        <v>8</v>
      </c>
      <c r="X31" s="304">
        <v>34</v>
      </c>
      <c r="Y31" s="305"/>
      <c r="Z31" s="302">
        <v>351</v>
      </c>
      <c r="AA31" s="286">
        <f t="shared" si="3"/>
        <v>0.3182230281051677</v>
      </c>
      <c r="AB31" s="303">
        <v>26</v>
      </c>
      <c r="AC31" s="287">
        <f t="shared" si="1"/>
        <v>3.25</v>
      </c>
      <c r="AD31" s="303"/>
      <c r="AE31" s="303">
        <v>56</v>
      </c>
      <c r="AF31" s="306">
        <f t="shared" si="2"/>
        <v>5.077062556663645</v>
      </c>
      <c r="AG31" s="303"/>
      <c r="AH31" s="304">
        <v>1500</v>
      </c>
      <c r="AI31" s="307"/>
      <c r="AJ31" s="303"/>
      <c r="AK31" s="303"/>
      <c r="AL31" s="303"/>
      <c r="AM31" s="131">
        <v>1</v>
      </c>
      <c r="AN31" s="289">
        <v>29</v>
      </c>
      <c r="AO31" s="303"/>
      <c r="AP31" s="303"/>
      <c r="AQ31" s="303"/>
      <c r="AR31" s="303">
        <v>29</v>
      </c>
      <c r="AS31" s="303"/>
      <c r="AT31" s="303"/>
      <c r="AU31" s="303"/>
      <c r="AV31" s="303"/>
      <c r="AW31" s="304">
        <v>1</v>
      </c>
      <c r="AX31" s="302">
        <v>5</v>
      </c>
      <c r="AY31" s="303">
        <v>4</v>
      </c>
      <c r="AZ31" s="304">
        <v>33</v>
      </c>
      <c r="BB31" s="139"/>
      <c r="BC31" s="139"/>
      <c r="BD31" s="139"/>
      <c r="BE31" s="139"/>
    </row>
    <row r="32" spans="1:57" s="138" customFormat="1" ht="19.5" customHeight="1">
      <c r="A32" s="280" t="s">
        <v>63</v>
      </c>
      <c r="B32" s="302">
        <v>225</v>
      </c>
      <c r="C32" s="303">
        <v>40</v>
      </c>
      <c r="D32" s="303"/>
      <c r="E32" s="303">
        <v>40</v>
      </c>
      <c r="F32" s="303"/>
      <c r="G32" s="303">
        <v>167</v>
      </c>
      <c r="H32" s="303"/>
      <c r="I32" s="303">
        <v>1</v>
      </c>
      <c r="J32" s="303">
        <v>8</v>
      </c>
      <c r="K32" s="303">
        <v>2</v>
      </c>
      <c r="L32" s="131">
        <v>670</v>
      </c>
      <c r="M32" s="283">
        <v>767</v>
      </c>
      <c r="N32" s="303">
        <v>24</v>
      </c>
      <c r="O32" s="303">
        <v>686</v>
      </c>
      <c r="P32" s="304">
        <v>57</v>
      </c>
      <c r="Q32" s="302"/>
      <c r="R32" s="303"/>
      <c r="S32" s="303"/>
      <c r="T32" s="303"/>
      <c r="U32" s="303"/>
      <c r="V32" s="303">
        <v>0</v>
      </c>
      <c r="W32" s="303">
        <v>6</v>
      </c>
      <c r="X32" s="304">
        <v>89</v>
      </c>
      <c r="Y32" s="305"/>
      <c r="Z32" s="302">
        <v>2073</v>
      </c>
      <c r="AA32" s="286">
        <f t="shared" si="3"/>
        <v>3.0940298507462685</v>
      </c>
      <c r="AB32" s="303">
        <v>70</v>
      </c>
      <c r="AC32" s="287">
        <f t="shared" si="1"/>
        <v>11.666666666666666</v>
      </c>
      <c r="AD32" s="303">
        <v>8</v>
      </c>
      <c r="AE32" s="303">
        <v>104</v>
      </c>
      <c r="AF32" s="306">
        <f t="shared" si="2"/>
        <v>15.522388059701491</v>
      </c>
      <c r="AG32" s="303"/>
      <c r="AH32" s="304">
        <v>6800</v>
      </c>
      <c r="AI32" s="307">
        <v>14</v>
      </c>
      <c r="AJ32" s="303">
        <v>1</v>
      </c>
      <c r="AK32" s="303"/>
      <c r="AL32" s="303"/>
      <c r="AM32" s="131">
        <v>1</v>
      </c>
      <c r="AN32" s="289">
        <v>18</v>
      </c>
      <c r="AO32" s="303">
        <v>4</v>
      </c>
      <c r="AP32" s="303"/>
      <c r="AQ32" s="303">
        <v>1</v>
      </c>
      <c r="AR32" s="303">
        <v>12</v>
      </c>
      <c r="AS32" s="303"/>
      <c r="AT32" s="303">
        <v>1</v>
      </c>
      <c r="AU32" s="303"/>
      <c r="AV32" s="303"/>
      <c r="AW32" s="304"/>
      <c r="AX32" s="302">
        <v>8</v>
      </c>
      <c r="AY32" s="303">
        <v>4</v>
      </c>
      <c r="AZ32" s="304">
        <v>25</v>
      </c>
      <c r="BB32" s="139"/>
      <c r="BC32" s="139"/>
      <c r="BD32" s="139"/>
      <c r="BE32" s="139"/>
    </row>
    <row r="33" spans="1:57" s="138" customFormat="1" ht="19.5" customHeight="1">
      <c r="A33" s="280" t="s">
        <v>64</v>
      </c>
      <c r="B33" s="302">
        <v>328</v>
      </c>
      <c r="C33" s="303">
        <v>111</v>
      </c>
      <c r="D33" s="303">
        <v>17</v>
      </c>
      <c r="E33" s="303">
        <v>85</v>
      </c>
      <c r="F33" s="303"/>
      <c r="G33" s="303">
        <v>245</v>
      </c>
      <c r="H33" s="303"/>
      <c r="I33" s="303">
        <v>1</v>
      </c>
      <c r="J33" s="303">
        <v>3</v>
      </c>
      <c r="K33" s="303">
        <v>3</v>
      </c>
      <c r="L33" s="131">
        <v>1944</v>
      </c>
      <c r="M33" s="283">
        <v>2274</v>
      </c>
      <c r="N33" s="303">
        <v>163</v>
      </c>
      <c r="O33" s="303">
        <v>1688</v>
      </c>
      <c r="P33" s="304">
        <v>423</v>
      </c>
      <c r="Q33" s="302"/>
      <c r="R33" s="303"/>
      <c r="S33" s="303"/>
      <c r="T33" s="303"/>
      <c r="U33" s="303"/>
      <c r="V33" s="303">
        <v>0</v>
      </c>
      <c r="W33" s="303">
        <v>14</v>
      </c>
      <c r="X33" s="304">
        <v>93</v>
      </c>
      <c r="Y33" s="305"/>
      <c r="Z33" s="302">
        <v>1971</v>
      </c>
      <c r="AA33" s="286">
        <f t="shared" si="3"/>
        <v>1.0138888888888888</v>
      </c>
      <c r="AB33" s="303">
        <v>14</v>
      </c>
      <c r="AC33" s="287">
        <f t="shared" si="1"/>
        <v>1</v>
      </c>
      <c r="AD33" s="303"/>
      <c r="AE33" s="303">
        <v>88</v>
      </c>
      <c r="AF33" s="306">
        <f t="shared" si="2"/>
        <v>4.526748971193416</v>
      </c>
      <c r="AG33" s="303"/>
      <c r="AH33" s="304">
        <v>13050</v>
      </c>
      <c r="AI33" s="307">
        <v>1</v>
      </c>
      <c r="AJ33" s="303">
        <v>5</v>
      </c>
      <c r="AK33" s="303">
        <v>2</v>
      </c>
      <c r="AL33" s="303"/>
      <c r="AM33" s="131">
        <v>2</v>
      </c>
      <c r="AN33" s="289">
        <v>27</v>
      </c>
      <c r="AO33" s="303">
        <v>1</v>
      </c>
      <c r="AP33" s="303">
        <v>2</v>
      </c>
      <c r="AQ33" s="303"/>
      <c r="AR33" s="303">
        <v>24</v>
      </c>
      <c r="AS33" s="303"/>
      <c r="AT33" s="303">
        <v>12</v>
      </c>
      <c r="AU33" s="303">
        <v>10</v>
      </c>
      <c r="AV33" s="303">
        <v>2</v>
      </c>
      <c r="AW33" s="304"/>
      <c r="AX33" s="302">
        <v>7</v>
      </c>
      <c r="AY33" s="303"/>
      <c r="AZ33" s="304">
        <v>25</v>
      </c>
      <c r="BB33" s="139"/>
      <c r="BC33" s="139"/>
      <c r="BD33" s="139"/>
      <c r="BE33" s="139"/>
    </row>
    <row r="34" spans="1:57" s="140" customFormat="1" ht="19.5" customHeight="1">
      <c r="A34" s="280" t="s">
        <v>79</v>
      </c>
      <c r="B34" s="302">
        <v>290</v>
      </c>
      <c r="C34" s="303">
        <v>38</v>
      </c>
      <c r="D34" s="303"/>
      <c r="E34" s="303">
        <v>27</v>
      </c>
      <c r="F34" s="303"/>
      <c r="G34" s="303">
        <v>252</v>
      </c>
      <c r="H34" s="303"/>
      <c r="I34" s="303">
        <v>1</v>
      </c>
      <c r="J34" s="303"/>
      <c r="K34" s="303">
        <v>9</v>
      </c>
      <c r="L34" s="131">
        <v>2000</v>
      </c>
      <c r="M34" s="283">
        <v>2266</v>
      </c>
      <c r="N34" s="303">
        <v>200</v>
      </c>
      <c r="O34" s="303">
        <v>1525</v>
      </c>
      <c r="P34" s="304">
        <v>541</v>
      </c>
      <c r="Q34" s="302"/>
      <c r="R34" s="303"/>
      <c r="S34" s="303"/>
      <c r="T34" s="303"/>
      <c r="U34" s="303"/>
      <c r="V34" s="303">
        <v>0</v>
      </c>
      <c r="W34" s="303">
        <v>11</v>
      </c>
      <c r="X34" s="304">
        <v>35</v>
      </c>
      <c r="Y34" s="305"/>
      <c r="Z34" s="302">
        <v>2510</v>
      </c>
      <c r="AA34" s="286">
        <f t="shared" si="3"/>
        <v>1.255</v>
      </c>
      <c r="AB34" s="303">
        <v>15</v>
      </c>
      <c r="AC34" s="287">
        <f t="shared" si="1"/>
        <v>1.3636363636363635</v>
      </c>
      <c r="AD34" s="303"/>
      <c r="AE34" s="303">
        <v>62</v>
      </c>
      <c r="AF34" s="306">
        <f t="shared" si="2"/>
        <v>3.1</v>
      </c>
      <c r="AG34" s="303"/>
      <c r="AH34" s="304">
        <v>17400</v>
      </c>
      <c r="AI34" s="307">
        <v>5</v>
      </c>
      <c r="AJ34" s="303">
        <v>2</v>
      </c>
      <c r="AK34" s="303">
        <v>4</v>
      </c>
      <c r="AL34" s="303"/>
      <c r="AM34" s="131">
        <v>1</v>
      </c>
      <c r="AN34" s="289">
        <v>53</v>
      </c>
      <c r="AO34" s="303">
        <v>1</v>
      </c>
      <c r="AP34" s="303"/>
      <c r="AQ34" s="303"/>
      <c r="AR34" s="303">
        <v>48</v>
      </c>
      <c r="AS34" s="303">
        <v>1</v>
      </c>
      <c r="AT34" s="303">
        <v>6</v>
      </c>
      <c r="AU34" s="303">
        <v>33</v>
      </c>
      <c r="AV34" s="303">
        <v>1</v>
      </c>
      <c r="AW34" s="304"/>
      <c r="AX34" s="302">
        <v>13</v>
      </c>
      <c r="AY34" s="303"/>
      <c r="AZ34" s="304">
        <v>12</v>
      </c>
      <c r="BB34" s="141"/>
      <c r="BC34" s="141"/>
      <c r="BD34" s="141"/>
      <c r="BE34" s="141"/>
    </row>
    <row r="35" spans="1:57" s="138" customFormat="1" ht="19.5" customHeight="1">
      <c r="A35" s="280" t="s">
        <v>65</v>
      </c>
      <c r="B35" s="281">
        <v>229</v>
      </c>
      <c r="C35" s="282">
        <v>45</v>
      </c>
      <c r="D35" s="282">
        <v>2</v>
      </c>
      <c r="E35" s="282">
        <v>25</v>
      </c>
      <c r="F35" s="282"/>
      <c r="G35" s="282">
        <v>136</v>
      </c>
      <c r="H35" s="282"/>
      <c r="I35" s="282">
        <v>1</v>
      </c>
      <c r="J35" s="282">
        <v>16</v>
      </c>
      <c r="K35" s="282">
        <v>6</v>
      </c>
      <c r="L35" s="184">
        <v>692</v>
      </c>
      <c r="M35" s="283">
        <v>750</v>
      </c>
      <c r="N35" s="308">
        <v>52</v>
      </c>
      <c r="O35" s="308">
        <v>695</v>
      </c>
      <c r="P35" s="309">
        <v>68</v>
      </c>
      <c r="Q35" s="281"/>
      <c r="R35" s="282"/>
      <c r="S35" s="282"/>
      <c r="T35" s="282"/>
      <c r="U35" s="282"/>
      <c r="V35" s="282">
        <v>0</v>
      </c>
      <c r="W35" s="282">
        <v>9</v>
      </c>
      <c r="X35" s="284">
        <v>47</v>
      </c>
      <c r="Y35" s="285"/>
      <c r="Z35" s="281">
        <v>1776</v>
      </c>
      <c r="AA35" s="286">
        <f t="shared" si="3"/>
        <v>2.566473988439306</v>
      </c>
      <c r="AB35" s="282">
        <v>29</v>
      </c>
      <c r="AC35" s="287">
        <f t="shared" si="1"/>
        <v>3.2222222222222223</v>
      </c>
      <c r="AD35" s="282"/>
      <c r="AE35" s="282">
        <v>70</v>
      </c>
      <c r="AF35" s="287">
        <f t="shared" si="2"/>
        <v>10.115606936416185</v>
      </c>
      <c r="AG35" s="282"/>
      <c r="AH35" s="284">
        <v>9250</v>
      </c>
      <c r="AI35" s="288">
        <v>25</v>
      </c>
      <c r="AJ35" s="282"/>
      <c r="AK35" s="282"/>
      <c r="AL35" s="282"/>
      <c r="AM35" s="163">
        <v>6</v>
      </c>
      <c r="AN35" s="289">
        <v>61</v>
      </c>
      <c r="AO35" s="282">
        <v>4</v>
      </c>
      <c r="AP35" s="282"/>
      <c r="AQ35" s="282"/>
      <c r="AR35" s="282">
        <v>66</v>
      </c>
      <c r="AS35" s="282">
        <v>2</v>
      </c>
      <c r="AT35" s="282">
        <v>2</v>
      </c>
      <c r="AU35" s="282">
        <v>10</v>
      </c>
      <c r="AV35" s="282">
        <v>6</v>
      </c>
      <c r="AW35" s="284"/>
      <c r="AX35" s="281">
        <v>6</v>
      </c>
      <c r="AY35" s="282">
        <v>5</v>
      </c>
      <c r="AZ35" s="284">
        <v>17</v>
      </c>
      <c r="BB35" s="139"/>
      <c r="BC35" s="139"/>
      <c r="BD35" s="139"/>
      <c r="BE35" s="139"/>
    </row>
    <row r="36" spans="1:57" s="138" customFormat="1" ht="19.5" customHeight="1">
      <c r="A36" s="280" t="s">
        <v>66</v>
      </c>
      <c r="B36" s="302">
        <v>233</v>
      </c>
      <c r="C36" s="303">
        <v>76</v>
      </c>
      <c r="D36" s="303"/>
      <c r="E36" s="303">
        <v>24</v>
      </c>
      <c r="F36" s="303"/>
      <c r="G36" s="303">
        <v>154</v>
      </c>
      <c r="H36" s="303"/>
      <c r="I36" s="303"/>
      <c r="J36" s="303"/>
      <c r="K36" s="303">
        <v>8</v>
      </c>
      <c r="L36" s="131">
        <v>1059</v>
      </c>
      <c r="M36" s="283">
        <v>1348</v>
      </c>
      <c r="N36" s="303">
        <v>49</v>
      </c>
      <c r="O36" s="303">
        <v>1052</v>
      </c>
      <c r="P36" s="304">
        <v>337</v>
      </c>
      <c r="Q36" s="302"/>
      <c r="R36" s="303"/>
      <c r="S36" s="303"/>
      <c r="T36" s="303"/>
      <c r="U36" s="303"/>
      <c r="V36" s="303">
        <v>0</v>
      </c>
      <c r="W36" s="303">
        <v>8</v>
      </c>
      <c r="X36" s="304">
        <v>46</v>
      </c>
      <c r="Y36" s="305"/>
      <c r="Z36" s="302">
        <v>2693</v>
      </c>
      <c r="AA36" s="286">
        <f t="shared" si="3"/>
        <v>2.542965061378659</v>
      </c>
      <c r="AB36" s="303">
        <v>72</v>
      </c>
      <c r="AC36" s="287">
        <f t="shared" si="1"/>
        <v>9</v>
      </c>
      <c r="AD36" s="303"/>
      <c r="AE36" s="303">
        <v>68</v>
      </c>
      <c r="AF36" s="306">
        <f t="shared" si="2"/>
        <v>6.421152030217186</v>
      </c>
      <c r="AG36" s="303"/>
      <c r="AH36" s="304"/>
      <c r="AI36" s="307">
        <v>11</v>
      </c>
      <c r="AJ36" s="303"/>
      <c r="AK36" s="303"/>
      <c r="AL36" s="303"/>
      <c r="AM36" s="131">
        <v>2</v>
      </c>
      <c r="AN36" s="289">
        <v>53</v>
      </c>
      <c r="AO36" s="303"/>
      <c r="AP36" s="303"/>
      <c r="AQ36" s="303"/>
      <c r="AR36" s="303">
        <v>40</v>
      </c>
      <c r="AS36" s="303">
        <v>3</v>
      </c>
      <c r="AT36" s="303">
        <v>6</v>
      </c>
      <c r="AU36" s="303"/>
      <c r="AV36" s="303">
        <v>1</v>
      </c>
      <c r="AW36" s="304"/>
      <c r="AX36" s="302">
        <v>6</v>
      </c>
      <c r="AY36" s="303"/>
      <c r="AZ36" s="304">
        <v>14</v>
      </c>
      <c r="BB36" s="139"/>
      <c r="BC36" s="139"/>
      <c r="BD36" s="139"/>
      <c r="BE36" s="139"/>
    </row>
    <row r="37" spans="1:57" s="138" customFormat="1" ht="19.5" customHeight="1">
      <c r="A37" s="280" t="s">
        <v>67</v>
      </c>
      <c r="B37" s="302">
        <v>224</v>
      </c>
      <c r="C37" s="303">
        <v>77</v>
      </c>
      <c r="D37" s="303">
        <v>2</v>
      </c>
      <c r="E37" s="303">
        <v>75</v>
      </c>
      <c r="F37" s="303"/>
      <c r="G37" s="303">
        <v>129</v>
      </c>
      <c r="H37" s="303"/>
      <c r="I37" s="303">
        <v>1</v>
      </c>
      <c r="J37" s="303">
        <v>2</v>
      </c>
      <c r="K37" s="303">
        <v>7</v>
      </c>
      <c r="L37" s="131">
        <v>759</v>
      </c>
      <c r="M37" s="283">
        <v>836</v>
      </c>
      <c r="N37" s="303">
        <v>50</v>
      </c>
      <c r="O37" s="303">
        <v>657</v>
      </c>
      <c r="P37" s="304">
        <v>129</v>
      </c>
      <c r="Q37" s="302"/>
      <c r="R37" s="303"/>
      <c r="S37" s="303"/>
      <c r="T37" s="303"/>
      <c r="U37" s="303"/>
      <c r="V37" s="303">
        <v>0</v>
      </c>
      <c r="W37" s="303">
        <v>7</v>
      </c>
      <c r="X37" s="304">
        <v>27</v>
      </c>
      <c r="Y37" s="305"/>
      <c r="Z37" s="302">
        <v>1272</v>
      </c>
      <c r="AA37" s="286">
        <f t="shared" si="3"/>
        <v>1.6758893280632412</v>
      </c>
      <c r="AB37" s="303">
        <v>63</v>
      </c>
      <c r="AC37" s="287">
        <f t="shared" si="1"/>
        <v>9</v>
      </c>
      <c r="AD37" s="303"/>
      <c r="AE37" s="303">
        <v>123</v>
      </c>
      <c r="AF37" s="306">
        <f>AC40</f>
        <v>3.2857142857142856</v>
      </c>
      <c r="AG37" s="303"/>
      <c r="AH37" s="304">
        <v>21750</v>
      </c>
      <c r="AI37" s="307">
        <v>1</v>
      </c>
      <c r="AJ37" s="303"/>
      <c r="AK37" s="303"/>
      <c r="AL37" s="303"/>
      <c r="AM37" s="131">
        <v>2</v>
      </c>
      <c r="AN37" s="289">
        <v>55</v>
      </c>
      <c r="AO37" s="303"/>
      <c r="AP37" s="303"/>
      <c r="AQ37" s="303"/>
      <c r="AR37" s="303">
        <v>54</v>
      </c>
      <c r="AS37" s="303">
        <v>2</v>
      </c>
      <c r="AT37" s="303">
        <v>12</v>
      </c>
      <c r="AU37" s="303">
        <v>16</v>
      </c>
      <c r="AV37" s="303"/>
      <c r="AW37" s="304"/>
      <c r="AX37" s="302">
        <v>16</v>
      </c>
      <c r="AY37" s="303">
        <v>7</v>
      </c>
      <c r="AZ37" s="304"/>
      <c r="BB37" s="139"/>
      <c r="BC37" s="139"/>
      <c r="BD37" s="139"/>
      <c r="BE37" s="139"/>
    </row>
    <row r="38" spans="1:57" s="138" customFormat="1" ht="19.5" customHeight="1">
      <c r="A38" s="280" t="s">
        <v>68</v>
      </c>
      <c r="B38" s="302">
        <v>530</v>
      </c>
      <c r="C38" s="303">
        <v>34</v>
      </c>
      <c r="D38" s="303">
        <v>9</v>
      </c>
      <c r="E38" s="303">
        <v>25</v>
      </c>
      <c r="F38" s="303"/>
      <c r="G38" s="303">
        <v>436</v>
      </c>
      <c r="H38" s="303"/>
      <c r="I38" s="303"/>
      <c r="J38" s="303">
        <v>4</v>
      </c>
      <c r="K38" s="303">
        <v>18</v>
      </c>
      <c r="L38" s="131">
        <v>1496</v>
      </c>
      <c r="M38" s="283">
        <v>1581</v>
      </c>
      <c r="N38" s="303">
        <v>204</v>
      </c>
      <c r="O38" s="303">
        <v>1377</v>
      </c>
      <c r="P38" s="304">
        <v>413</v>
      </c>
      <c r="Q38" s="302"/>
      <c r="R38" s="303"/>
      <c r="S38" s="303"/>
      <c r="T38" s="303"/>
      <c r="U38" s="303"/>
      <c r="V38" s="303">
        <v>0</v>
      </c>
      <c r="W38" s="303">
        <v>5</v>
      </c>
      <c r="X38" s="304">
        <v>96</v>
      </c>
      <c r="Y38" s="305"/>
      <c r="Z38" s="302">
        <v>3810</v>
      </c>
      <c r="AA38" s="286">
        <f t="shared" si="3"/>
        <v>2.5467914438502675</v>
      </c>
      <c r="AB38" s="303">
        <v>50</v>
      </c>
      <c r="AC38" s="287">
        <f t="shared" si="1"/>
        <v>10</v>
      </c>
      <c r="AD38" s="303">
        <v>1</v>
      </c>
      <c r="AE38" s="303">
        <v>148</v>
      </c>
      <c r="AF38" s="306">
        <f t="shared" si="2"/>
        <v>9.893048128342247</v>
      </c>
      <c r="AG38" s="303">
        <v>1</v>
      </c>
      <c r="AH38" s="304">
        <v>21500</v>
      </c>
      <c r="AI38" s="307">
        <v>13</v>
      </c>
      <c r="AJ38" s="303"/>
      <c r="AK38" s="303">
        <v>2</v>
      </c>
      <c r="AL38" s="303">
        <v>1</v>
      </c>
      <c r="AM38" s="131">
        <v>2</v>
      </c>
      <c r="AN38" s="289">
        <v>109</v>
      </c>
      <c r="AO38" s="303">
        <v>12</v>
      </c>
      <c r="AP38" s="303">
        <v>1</v>
      </c>
      <c r="AQ38" s="303"/>
      <c r="AR38" s="303">
        <v>81</v>
      </c>
      <c r="AS38" s="303">
        <v>15</v>
      </c>
      <c r="AT38" s="303">
        <v>5</v>
      </c>
      <c r="AU38" s="303">
        <v>158</v>
      </c>
      <c r="AV38" s="303">
        <v>12</v>
      </c>
      <c r="AW38" s="304">
        <v>8</v>
      </c>
      <c r="AX38" s="302">
        <v>13</v>
      </c>
      <c r="AY38" s="303"/>
      <c r="AZ38" s="304">
        <v>49</v>
      </c>
      <c r="BB38" s="139"/>
      <c r="BC38" s="139"/>
      <c r="BD38" s="139"/>
      <c r="BE38" s="139"/>
    </row>
    <row r="39" spans="1:57" s="138" customFormat="1" ht="19.5" customHeight="1">
      <c r="A39" s="280" t="s">
        <v>69</v>
      </c>
      <c r="B39" s="302">
        <v>159</v>
      </c>
      <c r="C39" s="303">
        <v>16</v>
      </c>
      <c r="D39" s="303">
        <v>4</v>
      </c>
      <c r="E39" s="303">
        <v>11</v>
      </c>
      <c r="F39" s="303"/>
      <c r="G39" s="303">
        <v>130</v>
      </c>
      <c r="H39" s="303"/>
      <c r="I39" s="303"/>
      <c r="J39" s="303">
        <v>3</v>
      </c>
      <c r="K39" s="303">
        <v>5</v>
      </c>
      <c r="L39" s="131">
        <v>482</v>
      </c>
      <c r="M39" s="283">
        <v>629</v>
      </c>
      <c r="N39" s="303">
        <v>41</v>
      </c>
      <c r="O39" s="303">
        <v>503</v>
      </c>
      <c r="P39" s="304">
        <v>85</v>
      </c>
      <c r="Q39" s="302"/>
      <c r="R39" s="303"/>
      <c r="S39" s="303"/>
      <c r="T39" s="303"/>
      <c r="U39" s="303"/>
      <c r="V39" s="303">
        <v>0</v>
      </c>
      <c r="W39" s="303">
        <v>10</v>
      </c>
      <c r="X39" s="304">
        <v>40</v>
      </c>
      <c r="Y39" s="305"/>
      <c r="Z39" s="302">
        <v>1244</v>
      </c>
      <c r="AA39" s="286">
        <f t="shared" si="3"/>
        <v>2.5809128630705396</v>
      </c>
      <c r="AB39" s="303">
        <v>10</v>
      </c>
      <c r="AC39" s="287">
        <f t="shared" si="1"/>
        <v>1</v>
      </c>
      <c r="AD39" s="303"/>
      <c r="AE39" s="303">
        <v>64</v>
      </c>
      <c r="AF39" s="306">
        <f t="shared" si="2"/>
        <v>13.278008298755188</v>
      </c>
      <c r="AG39" s="303"/>
      <c r="AH39" s="304">
        <v>7800</v>
      </c>
      <c r="AI39" s="307">
        <v>3</v>
      </c>
      <c r="AJ39" s="303"/>
      <c r="AK39" s="303"/>
      <c r="AL39" s="303"/>
      <c r="AM39" s="131">
        <v>2</v>
      </c>
      <c r="AN39" s="289">
        <v>35</v>
      </c>
      <c r="AO39" s="303">
        <v>4</v>
      </c>
      <c r="AP39" s="303">
        <v>1</v>
      </c>
      <c r="AQ39" s="303"/>
      <c r="AR39" s="303">
        <v>23</v>
      </c>
      <c r="AS39" s="303">
        <v>1</v>
      </c>
      <c r="AT39" s="303">
        <v>2</v>
      </c>
      <c r="AU39" s="303">
        <v>27</v>
      </c>
      <c r="AV39" s="303"/>
      <c r="AW39" s="304"/>
      <c r="AX39" s="302">
        <v>8</v>
      </c>
      <c r="AY39" s="303">
        <v>3</v>
      </c>
      <c r="AZ39" s="304">
        <v>13</v>
      </c>
      <c r="BB39" s="139"/>
      <c r="BC39" s="139"/>
      <c r="BD39" s="139"/>
      <c r="BE39" s="139"/>
    </row>
    <row r="40" spans="1:57" s="138" customFormat="1" ht="19.5" customHeight="1">
      <c r="A40" s="280" t="s">
        <v>34</v>
      </c>
      <c r="B40" s="302">
        <v>163</v>
      </c>
      <c r="C40" s="303">
        <v>27</v>
      </c>
      <c r="D40" s="303">
        <v>2</v>
      </c>
      <c r="E40" s="303">
        <v>25</v>
      </c>
      <c r="F40" s="303"/>
      <c r="G40" s="303">
        <v>105</v>
      </c>
      <c r="H40" s="303"/>
      <c r="I40" s="303">
        <v>3</v>
      </c>
      <c r="J40" s="303">
        <v>14</v>
      </c>
      <c r="K40" s="303">
        <v>15</v>
      </c>
      <c r="L40" s="131">
        <v>686</v>
      </c>
      <c r="M40" s="283">
        <v>796</v>
      </c>
      <c r="N40" s="303">
        <v>47</v>
      </c>
      <c r="O40" s="303">
        <v>749</v>
      </c>
      <c r="P40" s="304">
        <v>69</v>
      </c>
      <c r="Q40" s="302"/>
      <c r="R40" s="303"/>
      <c r="S40" s="303"/>
      <c r="T40" s="303"/>
      <c r="U40" s="303"/>
      <c r="V40" s="303">
        <v>0</v>
      </c>
      <c r="W40" s="303">
        <v>7</v>
      </c>
      <c r="X40" s="304">
        <v>25</v>
      </c>
      <c r="Y40" s="305"/>
      <c r="Z40" s="302">
        <v>1292</v>
      </c>
      <c r="AA40" s="286">
        <f t="shared" si="3"/>
        <v>1.8833819241982508</v>
      </c>
      <c r="AB40" s="303">
        <v>23</v>
      </c>
      <c r="AC40" s="287">
        <f t="shared" si="1"/>
        <v>3.2857142857142856</v>
      </c>
      <c r="AD40" s="303"/>
      <c r="AE40" s="303">
        <v>67</v>
      </c>
      <c r="AF40" s="306">
        <f>AE40/L40*100</f>
        <v>9.7667638483965</v>
      </c>
      <c r="AG40" s="303"/>
      <c r="AH40" s="304">
        <v>7000</v>
      </c>
      <c r="AI40" s="307">
        <v>10</v>
      </c>
      <c r="AJ40" s="303"/>
      <c r="AK40" s="303">
        <v>1</v>
      </c>
      <c r="AL40" s="303"/>
      <c r="AM40" s="131">
        <v>1</v>
      </c>
      <c r="AN40" s="289">
        <v>55</v>
      </c>
      <c r="AO40" s="303">
        <v>5</v>
      </c>
      <c r="AP40" s="303">
        <v>2</v>
      </c>
      <c r="AQ40" s="303"/>
      <c r="AR40" s="303">
        <v>41</v>
      </c>
      <c r="AS40" s="303">
        <v>3</v>
      </c>
      <c r="AT40" s="303">
        <v>7</v>
      </c>
      <c r="AU40" s="303">
        <v>129</v>
      </c>
      <c r="AV40" s="303"/>
      <c r="AW40" s="304"/>
      <c r="AX40" s="302">
        <v>5</v>
      </c>
      <c r="AY40" s="303">
        <v>5</v>
      </c>
      <c r="AZ40" s="304">
        <v>171</v>
      </c>
      <c r="BB40" s="139"/>
      <c r="BC40" s="139"/>
      <c r="BD40" s="139"/>
      <c r="BE40" s="139"/>
    </row>
    <row r="41" spans="1:57" s="138" customFormat="1" ht="19.5" customHeight="1">
      <c r="A41" s="280" t="s">
        <v>46</v>
      </c>
      <c r="B41" s="302">
        <v>195</v>
      </c>
      <c r="C41" s="303">
        <v>67</v>
      </c>
      <c r="D41" s="303">
        <v>2</v>
      </c>
      <c r="E41" s="303">
        <v>63</v>
      </c>
      <c r="F41" s="303"/>
      <c r="G41" s="303">
        <v>90</v>
      </c>
      <c r="H41" s="303"/>
      <c r="I41" s="303"/>
      <c r="J41" s="303">
        <v>12</v>
      </c>
      <c r="K41" s="303">
        <v>6</v>
      </c>
      <c r="L41" s="131">
        <v>705</v>
      </c>
      <c r="M41" s="283">
        <v>936</v>
      </c>
      <c r="N41" s="303">
        <v>68</v>
      </c>
      <c r="O41" s="303">
        <v>754</v>
      </c>
      <c r="P41" s="304">
        <v>114</v>
      </c>
      <c r="Q41" s="302"/>
      <c r="R41" s="303"/>
      <c r="S41" s="303"/>
      <c r="T41" s="303"/>
      <c r="U41" s="303"/>
      <c r="V41" s="303">
        <v>0</v>
      </c>
      <c r="W41" s="303">
        <v>7</v>
      </c>
      <c r="X41" s="304">
        <v>27</v>
      </c>
      <c r="Y41" s="305"/>
      <c r="Z41" s="302">
        <v>286</v>
      </c>
      <c r="AA41" s="286">
        <f t="shared" si="3"/>
        <v>0.4056737588652482</v>
      </c>
      <c r="AB41" s="303">
        <v>36</v>
      </c>
      <c r="AC41" s="287">
        <f t="shared" si="1"/>
        <v>5.142857142857143</v>
      </c>
      <c r="AD41" s="303"/>
      <c r="AE41" s="303">
        <v>97</v>
      </c>
      <c r="AF41" s="306">
        <f t="shared" si="2"/>
        <v>13.75886524822695</v>
      </c>
      <c r="AG41" s="303"/>
      <c r="AH41" s="304">
        <v>20300</v>
      </c>
      <c r="AI41" s="307">
        <v>3</v>
      </c>
      <c r="AJ41" s="303"/>
      <c r="AK41" s="303"/>
      <c r="AL41" s="303"/>
      <c r="AM41" s="131">
        <v>1</v>
      </c>
      <c r="AN41" s="289">
        <v>58</v>
      </c>
      <c r="AO41" s="303"/>
      <c r="AP41" s="303"/>
      <c r="AQ41" s="303"/>
      <c r="AR41" s="303">
        <v>47</v>
      </c>
      <c r="AS41" s="303">
        <v>3</v>
      </c>
      <c r="AT41" s="303">
        <v>5</v>
      </c>
      <c r="AU41" s="303">
        <v>704</v>
      </c>
      <c r="AV41" s="303">
        <v>2</v>
      </c>
      <c r="AW41" s="304"/>
      <c r="AX41" s="302">
        <v>4</v>
      </c>
      <c r="AY41" s="303"/>
      <c r="AZ41" s="304">
        <v>21</v>
      </c>
      <c r="BB41" s="139"/>
      <c r="BC41" s="139"/>
      <c r="BD41" s="139"/>
      <c r="BE41" s="139"/>
    </row>
    <row r="42" spans="1:57" s="138" customFormat="1" ht="19.5" customHeight="1">
      <c r="A42" s="280" t="s">
        <v>70</v>
      </c>
      <c r="B42" s="302">
        <v>118</v>
      </c>
      <c r="C42" s="303">
        <v>14</v>
      </c>
      <c r="D42" s="303"/>
      <c r="E42" s="303">
        <v>14</v>
      </c>
      <c r="F42" s="303"/>
      <c r="G42" s="303">
        <v>112</v>
      </c>
      <c r="H42" s="303"/>
      <c r="I42" s="303">
        <v>1</v>
      </c>
      <c r="J42" s="303">
        <v>3</v>
      </c>
      <c r="K42" s="303">
        <v>5</v>
      </c>
      <c r="L42" s="131">
        <v>482</v>
      </c>
      <c r="M42" s="283">
        <v>598</v>
      </c>
      <c r="N42" s="303">
        <v>21</v>
      </c>
      <c r="O42" s="303">
        <v>499</v>
      </c>
      <c r="P42" s="304">
        <v>78</v>
      </c>
      <c r="Q42" s="302"/>
      <c r="R42" s="303"/>
      <c r="S42" s="303"/>
      <c r="T42" s="303"/>
      <c r="U42" s="303"/>
      <c r="V42" s="303">
        <v>0</v>
      </c>
      <c r="W42" s="303">
        <v>6</v>
      </c>
      <c r="X42" s="304">
        <v>54</v>
      </c>
      <c r="Y42" s="305"/>
      <c r="Z42" s="302">
        <v>1078</v>
      </c>
      <c r="AA42" s="286">
        <f t="shared" si="3"/>
        <v>2.236514522821577</v>
      </c>
      <c r="AB42" s="303">
        <v>61</v>
      </c>
      <c r="AC42" s="287">
        <f t="shared" si="1"/>
        <v>10.166666666666666</v>
      </c>
      <c r="AD42" s="303">
        <v>1</v>
      </c>
      <c r="AE42" s="303">
        <v>75</v>
      </c>
      <c r="AF42" s="306">
        <f t="shared" si="2"/>
        <v>15.560165975103734</v>
      </c>
      <c r="AG42" s="303">
        <v>1</v>
      </c>
      <c r="AH42" s="304">
        <v>23200</v>
      </c>
      <c r="AI42" s="307">
        <v>1</v>
      </c>
      <c r="AJ42" s="303">
        <v>1</v>
      </c>
      <c r="AK42" s="303">
        <v>2</v>
      </c>
      <c r="AL42" s="303"/>
      <c r="AM42" s="131">
        <v>3</v>
      </c>
      <c r="AN42" s="289">
        <v>66</v>
      </c>
      <c r="AO42" s="303">
        <v>3</v>
      </c>
      <c r="AP42" s="303"/>
      <c r="AQ42" s="303"/>
      <c r="AR42" s="303">
        <v>50</v>
      </c>
      <c r="AS42" s="303">
        <v>9</v>
      </c>
      <c r="AT42" s="303">
        <v>6</v>
      </c>
      <c r="AU42" s="303">
        <v>64</v>
      </c>
      <c r="AV42" s="303">
        <v>1</v>
      </c>
      <c r="AW42" s="304"/>
      <c r="AX42" s="302">
        <v>7</v>
      </c>
      <c r="AY42" s="303">
        <v>3</v>
      </c>
      <c r="AZ42" s="304">
        <v>9</v>
      </c>
      <c r="BB42" s="139"/>
      <c r="BC42" s="139"/>
      <c r="BD42" s="139"/>
      <c r="BE42" s="139"/>
    </row>
    <row r="43" spans="1:57" s="138" customFormat="1" ht="19.5" customHeight="1">
      <c r="A43" s="280" t="s">
        <v>71</v>
      </c>
      <c r="B43" s="281">
        <v>321</v>
      </c>
      <c r="C43" s="282">
        <v>19</v>
      </c>
      <c r="D43" s="282"/>
      <c r="E43" s="282">
        <v>14</v>
      </c>
      <c r="F43" s="282"/>
      <c r="G43" s="282">
        <v>219</v>
      </c>
      <c r="H43" s="282"/>
      <c r="I43" s="282"/>
      <c r="J43" s="282">
        <v>4</v>
      </c>
      <c r="K43" s="282">
        <v>5</v>
      </c>
      <c r="L43" s="163">
        <v>1035</v>
      </c>
      <c r="M43" s="283">
        <v>1190</v>
      </c>
      <c r="N43" s="282">
        <v>86</v>
      </c>
      <c r="O43" s="282">
        <v>873</v>
      </c>
      <c r="P43" s="284">
        <v>230</v>
      </c>
      <c r="Q43" s="281"/>
      <c r="R43" s="282"/>
      <c r="S43" s="282"/>
      <c r="T43" s="282"/>
      <c r="U43" s="282"/>
      <c r="V43" s="282">
        <v>0</v>
      </c>
      <c r="W43" s="282">
        <v>13</v>
      </c>
      <c r="X43" s="284">
        <v>89</v>
      </c>
      <c r="Y43" s="285"/>
      <c r="Z43" s="281">
        <v>1814</v>
      </c>
      <c r="AA43" s="286">
        <f t="shared" si="3"/>
        <v>1.7526570048309178</v>
      </c>
      <c r="AB43" s="282">
        <v>86</v>
      </c>
      <c r="AC43" s="287">
        <f t="shared" si="1"/>
        <v>6.615384615384615</v>
      </c>
      <c r="AD43" s="282">
        <v>4</v>
      </c>
      <c r="AE43" s="282">
        <v>66</v>
      </c>
      <c r="AF43" s="287">
        <f t="shared" si="2"/>
        <v>6.3768115942028984</v>
      </c>
      <c r="AG43" s="282">
        <v>2</v>
      </c>
      <c r="AH43" s="284">
        <v>9400</v>
      </c>
      <c r="AI43" s="288">
        <v>5</v>
      </c>
      <c r="AJ43" s="282">
        <v>1</v>
      </c>
      <c r="AK43" s="282"/>
      <c r="AL43" s="282"/>
      <c r="AM43" s="163">
        <v>3</v>
      </c>
      <c r="AN43" s="289">
        <v>88</v>
      </c>
      <c r="AO43" s="282">
        <v>7</v>
      </c>
      <c r="AP43" s="282">
        <v>4</v>
      </c>
      <c r="AQ43" s="282"/>
      <c r="AR43" s="282">
        <v>68</v>
      </c>
      <c r="AS43" s="282">
        <v>9</v>
      </c>
      <c r="AT43" s="282">
        <v>14</v>
      </c>
      <c r="AU43" s="282">
        <v>1491</v>
      </c>
      <c r="AV43" s="282">
        <v>3</v>
      </c>
      <c r="AW43" s="284"/>
      <c r="AX43" s="281">
        <v>10</v>
      </c>
      <c r="AY43" s="282">
        <v>0</v>
      </c>
      <c r="AZ43" s="284">
        <v>57</v>
      </c>
      <c r="BB43" s="139"/>
      <c r="BC43" s="139"/>
      <c r="BD43" s="139"/>
      <c r="BE43" s="139"/>
    </row>
    <row r="44" spans="1:57" s="138" customFormat="1" ht="19.5" customHeight="1">
      <c r="A44" s="280" t="s">
        <v>72</v>
      </c>
      <c r="B44" s="302">
        <v>293</v>
      </c>
      <c r="C44" s="303">
        <v>20</v>
      </c>
      <c r="D44" s="303"/>
      <c r="E44" s="303">
        <v>20</v>
      </c>
      <c r="F44" s="303"/>
      <c r="G44" s="303">
        <v>143</v>
      </c>
      <c r="H44" s="303"/>
      <c r="I44" s="303"/>
      <c r="J44" s="303"/>
      <c r="K44" s="303">
        <v>14</v>
      </c>
      <c r="L44" s="131">
        <v>976</v>
      </c>
      <c r="M44" s="283">
        <v>1099</v>
      </c>
      <c r="N44" s="303">
        <v>47</v>
      </c>
      <c r="O44" s="303">
        <v>1052</v>
      </c>
      <c r="P44" s="304">
        <v>169</v>
      </c>
      <c r="Q44" s="302"/>
      <c r="R44" s="303"/>
      <c r="S44" s="303"/>
      <c r="T44" s="303"/>
      <c r="U44" s="303"/>
      <c r="V44" s="303">
        <v>0</v>
      </c>
      <c r="W44" s="303">
        <v>13</v>
      </c>
      <c r="X44" s="304">
        <v>74</v>
      </c>
      <c r="Y44" s="305"/>
      <c r="Z44" s="302">
        <v>1003</v>
      </c>
      <c r="AA44" s="286">
        <f t="shared" si="3"/>
        <v>1.0276639344262295</v>
      </c>
      <c r="AB44" s="303">
        <v>60</v>
      </c>
      <c r="AC44" s="287">
        <f t="shared" si="1"/>
        <v>4.615384615384615</v>
      </c>
      <c r="AD44" s="303"/>
      <c r="AE44" s="303">
        <v>83</v>
      </c>
      <c r="AF44" s="306">
        <f t="shared" si="2"/>
        <v>8.504098360655737</v>
      </c>
      <c r="AG44" s="303"/>
      <c r="AH44" s="304">
        <v>11300</v>
      </c>
      <c r="AI44" s="307">
        <v>9</v>
      </c>
      <c r="AJ44" s="303"/>
      <c r="AK44" s="303"/>
      <c r="AL44" s="303"/>
      <c r="AM44" s="131">
        <v>1</v>
      </c>
      <c r="AN44" s="289">
        <v>77</v>
      </c>
      <c r="AO44" s="303"/>
      <c r="AP44" s="303">
        <v>3</v>
      </c>
      <c r="AQ44" s="303"/>
      <c r="AR44" s="303">
        <v>44</v>
      </c>
      <c r="AS44" s="303"/>
      <c r="AT44" s="303">
        <v>12</v>
      </c>
      <c r="AU44" s="303">
        <v>35</v>
      </c>
      <c r="AV44" s="303">
        <v>14</v>
      </c>
      <c r="AW44" s="304"/>
      <c r="AX44" s="302">
        <v>3</v>
      </c>
      <c r="AY44" s="303">
        <v>4</v>
      </c>
      <c r="AZ44" s="304">
        <v>8</v>
      </c>
      <c r="BB44" s="139"/>
      <c r="BC44" s="139"/>
      <c r="BD44" s="139"/>
      <c r="BE44" s="139"/>
    </row>
    <row r="45" spans="1:57" s="140" customFormat="1" ht="19.5" customHeight="1">
      <c r="A45" s="280" t="s">
        <v>73</v>
      </c>
      <c r="B45" s="302">
        <v>367</v>
      </c>
      <c r="C45" s="303">
        <v>43</v>
      </c>
      <c r="D45" s="303">
        <v>3</v>
      </c>
      <c r="E45" s="303">
        <v>22</v>
      </c>
      <c r="F45" s="303"/>
      <c r="G45" s="303">
        <v>168</v>
      </c>
      <c r="H45" s="303"/>
      <c r="I45" s="303">
        <v>1</v>
      </c>
      <c r="J45" s="303">
        <v>8</v>
      </c>
      <c r="K45" s="303">
        <v>6</v>
      </c>
      <c r="L45" s="131">
        <v>1554</v>
      </c>
      <c r="M45" s="283">
        <v>1630</v>
      </c>
      <c r="N45" s="303">
        <v>177</v>
      </c>
      <c r="O45" s="303">
        <v>1083</v>
      </c>
      <c r="P45" s="304">
        <v>370</v>
      </c>
      <c r="Q45" s="302"/>
      <c r="R45" s="303"/>
      <c r="S45" s="303"/>
      <c r="T45" s="303"/>
      <c r="U45" s="303"/>
      <c r="V45" s="303">
        <v>0</v>
      </c>
      <c r="W45" s="303">
        <v>8</v>
      </c>
      <c r="X45" s="304">
        <v>113</v>
      </c>
      <c r="Y45" s="305"/>
      <c r="Z45" s="302">
        <v>1974</v>
      </c>
      <c r="AA45" s="286">
        <f t="shared" si="3"/>
        <v>1.2702702702702702</v>
      </c>
      <c r="AB45" s="303">
        <v>73</v>
      </c>
      <c r="AC45" s="287">
        <f>AB45/W45</f>
        <v>9.125</v>
      </c>
      <c r="AD45" s="303"/>
      <c r="AE45" s="303">
        <v>73</v>
      </c>
      <c r="AF45" s="306">
        <f>AE45/L45*100</f>
        <v>4.697554697554698</v>
      </c>
      <c r="AG45" s="303"/>
      <c r="AH45" s="304">
        <v>18600</v>
      </c>
      <c r="AI45" s="307">
        <v>2</v>
      </c>
      <c r="AJ45" s="303"/>
      <c r="AK45" s="303">
        <v>2</v>
      </c>
      <c r="AL45" s="303"/>
      <c r="AM45" s="131"/>
      <c r="AN45" s="289">
        <v>77</v>
      </c>
      <c r="AO45" s="303">
        <v>6</v>
      </c>
      <c r="AP45" s="303">
        <v>1</v>
      </c>
      <c r="AQ45" s="303"/>
      <c r="AR45" s="303">
        <v>60</v>
      </c>
      <c r="AS45" s="303">
        <v>8</v>
      </c>
      <c r="AT45" s="303">
        <v>2</v>
      </c>
      <c r="AU45" s="303">
        <v>120</v>
      </c>
      <c r="AV45" s="303">
        <v>1</v>
      </c>
      <c r="AW45" s="304"/>
      <c r="AX45" s="302">
        <v>7</v>
      </c>
      <c r="AY45" s="303">
        <v>5</v>
      </c>
      <c r="AZ45" s="304">
        <v>13</v>
      </c>
      <c r="BA45" s="138"/>
      <c r="BB45" s="139"/>
      <c r="BC45" s="139"/>
      <c r="BD45" s="141"/>
      <c r="BE45" s="141"/>
    </row>
    <row r="46" spans="1:57" s="142" customFormat="1" ht="19.5" customHeight="1">
      <c r="A46" s="280" t="s">
        <v>74</v>
      </c>
      <c r="B46" s="281">
        <v>162</v>
      </c>
      <c r="C46" s="282">
        <v>25</v>
      </c>
      <c r="D46" s="282"/>
      <c r="E46" s="282">
        <v>13</v>
      </c>
      <c r="F46" s="282"/>
      <c r="G46" s="282">
        <v>105</v>
      </c>
      <c r="H46" s="282"/>
      <c r="I46" s="282">
        <v>2</v>
      </c>
      <c r="J46" s="282"/>
      <c r="K46" s="282">
        <v>16</v>
      </c>
      <c r="L46" s="163">
        <v>638</v>
      </c>
      <c r="M46" s="283">
        <v>791</v>
      </c>
      <c r="N46" s="282">
        <v>35</v>
      </c>
      <c r="O46" s="282">
        <v>671</v>
      </c>
      <c r="P46" s="284">
        <v>84</v>
      </c>
      <c r="Q46" s="281"/>
      <c r="R46" s="282"/>
      <c r="S46" s="282"/>
      <c r="T46" s="282"/>
      <c r="U46" s="282"/>
      <c r="V46" s="282">
        <v>0</v>
      </c>
      <c r="W46" s="282">
        <v>7</v>
      </c>
      <c r="X46" s="284">
        <v>40</v>
      </c>
      <c r="Y46" s="285"/>
      <c r="Z46" s="281">
        <v>1447</v>
      </c>
      <c r="AA46" s="286">
        <f t="shared" si="3"/>
        <v>2.268025078369906</v>
      </c>
      <c r="AB46" s="282">
        <v>7</v>
      </c>
      <c r="AC46" s="287">
        <f t="shared" si="1"/>
        <v>1</v>
      </c>
      <c r="AD46" s="282"/>
      <c r="AE46" s="282">
        <v>96</v>
      </c>
      <c r="AF46" s="287">
        <f t="shared" si="2"/>
        <v>15.047021943573668</v>
      </c>
      <c r="AG46" s="282"/>
      <c r="AH46" s="284">
        <v>15400</v>
      </c>
      <c r="AI46" s="288">
        <v>6</v>
      </c>
      <c r="AJ46" s="282">
        <v>2</v>
      </c>
      <c r="AK46" s="282">
        <v>1</v>
      </c>
      <c r="AL46" s="282"/>
      <c r="AM46" s="163"/>
      <c r="AN46" s="289">
        <v>32</v>
      </c>
      <c r="AO46" s="282">
        <v>1</v>
      </c>
      <c r="AP46" s="282">
        <v>1</v>
      </c>
      <c r="AQ46" s="282"/>
      <c r="AR46" s="282">
        <v>25</v>
      </c>
      <c r="AS46" s="282">
        <v>2</v>
      </c>
      <c r="AT46" s="282">
        <v>3</v>
      </c>
      <c r="AU46" s="282">
        <v>156</v>
      </c>
      <c r="AV46" s="282">
        <v>1</v>
      </c>
      <c r="AW46" s="284"/>
      <c r="AX46" s="281">
        <v>7</v>
      </c>
      <c r="AY46" s="282">
        <v>7</v>
      </c>
      <c r="AZ46" s="284">
        <v>16</v>
      </c>
      <c r="BB46" s="143"/>
      <c r="BC46" s="143"/>
      <c r="BD46" s="143"/>
      <c r="BE46" s="143"/>
    </row>
    <row r="47" spans="1:57" s="138" customFormat="1" ht="19.5" customHeight="1">
      <c r="A47" s="280" t="s">
        <v>45</v>
      </c>
      <c r="B47" s="302">
        <v>195</v>
      </c>
      <c r="C47" s="303">
        <v>62</v>
      </c>
      <c r="D47" s="303"/>
      <c r="E47" s="303">
        <v>26</v>
      </c>
      <c r="F47" s="303"/>
      <c r="G47" s="303">
        <v>94</v>
      </c>
      <c r="H47" s="303"/>
      <c r="I47" s="303"/>
      <c r="J47" s="303">
        <v>2</v>
      </c>
      <c r="K47" s="303">
        <v>6</v>
      </c>
      <c r="L47" s="131">
        <v>812</v>
      </c>
      <c r="M47" s="283">
        <v>965</v>
      </c>
      <c r="N47" s="303">
        <v>38</v>
      </c>
      <c r="O47" s="303">
        <v>720</v>
      </c>
      <c r="P47" s="304">
        <v>207</v>
      </c>
      <c r="Q47" s="302"/>
      <c r="R47" s="303"/>
      <c r="S47" s="303"/>
      <c r="T47" s="303"/>
      <c r="U47" s="303"/>
      <c r="V47" s="303">
        <v>0</v>
      </c>
      <c r="W47" s="303">
        <v>7</v>
      </c>
      <c r="X47" s="304">
        <v>44</v>
      </c>
      <c r="Y47" s="305"/>
      <c r="Z47" s="302">
        <v>2443</v>
      </c>
      <c r="AA47" s="286">
        <f t="shared" si="3"/>
        <v>3.0086206896551726</v>
      </c>
      <c r="AB47" s="303">
        <v>58</v>
      </c>
      <c r="AC47" s="287">
        <f t="shared" si="1"/>
        <v>8.285714285714286</v>
      </c>
      <c r="AD47" s="303"/>
      <c r="AE47" s="303">
        <v>61</v>
      </c>
      <c r="AF47" s="306">
        <f t="shared" si="2"/>
        <v>7.512315270935961</v>
      </c>
      <c r="AG47" s="303"/>
      <c r="AH47" s="304">
        <v>9450</v>
      </c>
      <c r="AI47" s="307"/>
      <c r="AJ47" s="303"/>
      <c r="AK47" s="303"/>
      <c r="AL47" s="303"/>
      <c r="AM47" s="131">
        <v>1</v>
      </c>
      <c r="AN47" s="289">
        <v>35</v>
      </c>
      <c r="AO47" s="303">
        <v>2</v>
      </c>
      <c r="AP47" s="303"/>
      <c r="AQ47" s="303"/>
      <c r="AR47" s="303">
        <v>28</v>
      </c>
      <c r="AS47" s="303">
        <v>6</v>
      </c>
      <c r="AT47" s="303">
        <v>3</v>
      </c>
      <c r="AU47" s="303"/>
      <c r="AV47" s="303"/>
      <c r="AW47" s="304"/>
      <c r="AX47" s="302">
        <v>7</v>
      </c>
      <c r="AY47" s="303"/>
      <c r="AZ47" s="304">
        <v>12</v>
      </c>
      <c r="BB47" s="139"/>
      <c r="BC47" s="139"/>
      <c r="BD47" s="139"/>
      <c r="BE47" s="139"/>
    </row>
    <row r="48" spans="1:57" s="138" customFormat="1" ht="19.5" customHeight="1">
      <c r="A48" s="280" t="s">
        <v>75</v>
      </c>
      <c r="B48" s="302">
        <v>395</v>
      </c>
      <c r="C48" s="303">
        <v>104</v>
      </c>
      <c r="D48" s="303">
        <v>2</v>
      </c>
      <c r="E48" s="303">
        <v>49</v>
      </c>
      <c r="F48" s="303"/>
      <c r="G48" s="303">
        <v>226</v>
      </c>
      <c r="H48" s="303"/>
      <c r="I48" s="303"/>
      <c r="J48" s="303"/>
      <c r="K48" s="303">
        <v>11</v>
      </c>
      <c r="L48" s="131">
        <v>1215</v>
      </c>
      <c r="M48" s="283">
        <v>1472</v>
      </c>
      <c r="N48" s="303">
        <v>79</v>
      </c>
      <c r="O48" s="303">
        <v>1126</v>
      </c>
      <c r="P48" s="304">
        <v>267</v>
      </c>
      <c r="Q48" s="302"/>
      <c r="R48" s="303"/>
      <c r="S48" s="303"/>
      <c r="T48" s="303"/>
      <c r="U48" s="303"/>
      <c r="V48" s="303">
        <v>0</v>
      </c>
      <c r="W48" s="303">
        <v>15</v>
      </c>
      <c r="X48" s="304">
        <v>140</v>
      </c>
      <c r="Y48" s="305"/>
      <c r="Z48" s="302">
        <v>3637</v>
      </c>
      <c r="AA48" s="286">
        <f t="shared" si="3"/>
        <v>2.9934156378600822</v>
      </c>
      <c r="AB48" s="303">
        <v>99</v>
      </c>
      <c r="AC48" s="287">
        <f t="shared" si="1"/>
        <v>6.6</v>
      </c>
      <c r="AD48" s="303"/>
      <c r="AE48" s="303">
        <v>93</v>
      </c>
      <c r="AF48" s="306">
        <f t="shared" si="2"/>
        <v>7.654320987654321</v>
      </c>
      <c r="AG48" s="303"/>
      <c r="AH48" s="304">
        <v>17600</v>
      </c>
      <c r="AI48" s="307"/>
      <c r="AJ48" s="303"/>
      <c r="AK48" s="303"/>
      <c r="AL48" s="303"/>
      <c r="AM48" s="131">
        <v>1</v>
      </c>
      <c r="AN48" s="289"/>
      <c r="AO48" s="303"/>
      <c r="AP48" s="303"/>
      <c r="AQ48" s="303"/>
      <c r="AR48" s="303"/>
      <c r="AS48" s="303"/>
      <c r="AT48" s="303">
        <v>4</v>
      </c>
      <c r="AU48" s="303"/>
      <c r="AV48" s="303">
        <v>1</v>
      </c>
      <c r="AW48" s="304"/>
      <c r="AX48" s="302">
        <v>11</v>
      </c>
      <c r="AY48" s="303"/>
      <c r="AZ48" s="304">
        <v>36</v>
      </c>
      <c r="BB48" s="139"/>
      <c r="BC48" s="139"/>
      <c r="BD48" s="139"/>
      <c r="BE48" s="139"/>
    </row>
    <row r="49" spans="1:57" s="138" customFormat="1" ht="19.5" customHeight="1">
      <c r="A49" s="280" t="s">
        <v>76</v>
      </c>
      <c r="B49" s="302">
        <v>55</v>
      </c>
      <c r="C49" s="303">
        <v>12</v>
      </c>
      <c r="D49" s="303"/>
      <c r="E49" s="303">
        <v>8</v>
      </c>
      <c r="F49" s="303"/>
      <c r="G49" s="303">
        <v>36</v>
      </c>
      <c r="H49" s="303"/>
      <c r="I49" s="303">
        <v>1</v>
      </c>
      <c r="J49" s="303"/>
      <c r="K49" s="303">
        <v>2</v>
      </c>
      <c r="L49" s="131">
        <v>317</v>
      </c>
      <c r="M49" s="283">
        <v>363</v>
      </c>
      <c r="N49" s="303">
        <v>22</v>
      </c>
      <c r="O49" s="303">
        <v>341</v>
      </c>
      <c r="P49" s="304"/>
      <c r="Q49" s="302"/>
      <c r="R49" s="303"/>
      <c r="S49" s="303"/>
      <c r="T49" s="303"/>
      <c r="U49" s="303"/>
      <c r="V49" s="303">
        <v>0</v>
      </c>
      <c r="W49" s="303">
        <v>9</v>
      </c>
      <c r="X49" s="304">
        <v>29</v>
      </c>
      <c r="Y49" s="305"/>
      <c r="Z49" s="302">
        <v>582</v>
      </c>
      <c r="AA49" s="286">
        <f t="shared" si="3"/>
        <v>1.83596214511041</v>
      </c>
      <c r="AB49" s="303">
        <v>13</v>
      </c>
      <c r="AC49" s="287">
        <f t="shared" si="1"/>
        <v>1.4444444444444444</v>
      </c>
      <c r="AD49" s="303"/>
      <c r="AE49" s="303">
        <v>33</v>
      </c>
      <c r="AF49" s="306">
        <f t="shared" si="2"/>
        <v>10.410094637223976</v>
      </c>
      <c r="AG49" s="303"/>
      <c r="AH49" s="304">
        <v>3300</v>
      </c>
      <c r="AI49" s="307"/>
      <c r="AJ49" s="303"/>
      <c r="AK49" s="303"/>
      <c r="AL49" s="303"/>
      <c r="AM49" s="131"/>
      <c r="AN49" s="289">
        <v>43</v>
      </c>
      <c r="AO49" s="303">
        <v>1</v>
      </c>
      <c r="AP49" s="303">
        <v>1</v>
      </c>
      <c r="AQ49" s="303"/>
      <c r="AR49" s="303">
        <v>9</v>
      </c>
      <c r="AS49" s="303"/>
      <c r="AT49" s="303">
        <v>1</v>
      </c>
      <c r="AU49" s="303">
        <v>26</v>
      </c>
      <c r="AV49" s="303">
        <v>5</v>
      </c>
      <c r="AW49" s="304"/>
      <c r="AX49" s="302">
        <v>7</v>
      </c>
      <c r="AY49" s="303"/>
      <c r="AZ49" s="310">
        <v>5</v>
      </c>
      <c r="BB49" s="139"/>
      <c r="BC49" s="139"/>
      <c r="BD49" s="139"/>
      <c r="BE49" s="139"/>
    </row>
    <row r="50" spans="1:57" ht="19.5" customHeight="1" thickBot="1">
      <c r="A50" s="311" t="s">
        <v>35</v>
      </c>
      <c r="B50" s="312"/>
      <c r="C50" s="313"/>
      <c r="D50" s="313"/>
      <c r="E50" s="313"/>
      <c r="F50" s="313"/>
      <c r="G50" s="313"/>
      <c r="H50" s="313"/>
      <c r="I50" s="313"/>
      <c r="J50" s="313"/>
      <c r="K50" s="313">
        <v>0</v>
      </c>
      <c r="L50" s="77">
        <v>0</v>
      </c>
      <c r="M50" s="283">
        <f>SUM(N50:P50)</f>
        <v>0</v>
      </c>
      <c r="N50" s="313">
        <v>0</v>
      </c>
      <c r="O50" s="313">
        <v>0</v>
      </c>
      <c r="P50" s="314"/>
      <c r="Q50" s="312"/>
      <c r="R50" s="313"/>
      <c r="S50" s="313"/>
      <c r="T50" s="313"/>
      <c r="U50" s="313"/>
      <c r="V50" s="313">
        <v>0</v>
      </c>
      <c r="W50" s="313">
        <v>11</v>
      </c>
      <c r="X50" s="314">
        <v>348</v>
      </c>
      <c r="Y50" s="315"/>
      <c r="Z50" s="312"/>
      <c r="AA50" s="316">
        <f>Z50/41</f>
        <v>0</v>
      </c>
      <c r="AB50" s="313"/>
      <c r="AC50" s="317">
        <f>AB50/41</f>
        <v>0</v>
      </c>
      <c r="AD50" s="313"/>
      <c r="AE50" s="313"/>
      <c r="AF50" s="318"/>
      <c r="AG50" s="313"/>
      <c r="AH50" s="314"/>
      <c r="AI50" s="319"/>
      <c r="AJ50" s="313"/>
      <c r="AK50" s="313">
        <v>1</v>
      </c>
      <c r="AL50" s="313"/>
      <c r="AM50" s="77"/>
      <c r="AN50" s="312"/>
      <c r="AO50" s="313"/>
      <c r="AP50" s="313"/>
      <c r="AQ50" s="313"/>
      <c r="AR50" s="313"/>
      <c r="AS50" s="313"/>
      <c r="AT50" s="313"/>
      <c r="AU50" s="313"/>
      <c r="AV50" s="313"/>
      <c r="AW50" s="314"/>
      <c r="AX50" s="320"/>
      <c r="AY50" s="321"/>
      <c r="AZ50" s="322"/>
      <c r="BB50" s="84"/>
      <c r="BC50" s="84"/>
      <c r="BD50" s="84"/>
      <c r="BE50" s="84"/>
    </row>
    <row r="51" spans="1:52" s="87" customFormat="1" ht="21" customHeight="1" thickBot="1">
      <c r="A51" s="27" t="s">
        <v>86</v>
      </c>
      <c r="B51" s="323">
        <v>4073</v>
      </c>
      <c r="C51" s="324">
        <f>C60</f>
        <v>1357.6666666666667</v>
      </c>
      <c r="D51" s="100"/>
      <c r="E51" s="100">
        <v>17</v>
      </c>
      <c r="F51" s="100">
        <v>142</v>
      </c>
      <c r="G51" s="324">
        <v>165</v>
      </c>
      <c r="H51" s="100"/>
      <c r="I51" s="100"/>
      <c r="J51" s="100"/>
      <c r="K51" s="100"/>
      <c r="L51" s="85">
        <v>15437</v>
      </c>
      <c r="M51" s="325"/>
      <c r="N51" s="100"/>
      <c r="O51" s="100"/>
      <c r="P51" s="326"/>
      <c r="Q51" s="323"/>
      <c r="R51" s="100"/>
      <c r="S51" s="100"/>
      <c r="T51" s="100"/>
      <c r="U51" s="100"/>
      <c r="V51" s="100">
        <v>0</v>
      </c>
      <c r="W51" s="100"/>
      <c r="X51" s="326"/>
      <c r="Y51" s="327"/>
      <c r="Z51" s="323"/>
      <c r="AA51" s="328"/>
      <c r="AB51" s="100"/>
      <c r="AC51" s="329"/>
      <c r="AD51" s="100"/>
      <c r="AE51" s="100"/>
      <c r="AF51" s="108">
        <f t="shared" si="2"/>
        <v>0</v>
      </c>
      <c r="AG51" s="100"/>
      <c r="AH51" s="326"/>
      <c r="AI51" s="330">
        <v>48</v>
      </c>
      <c r="AJ51" s="100">
        <v>24</v>
      </c>
      <c r="AK51" s="100"/>
      <c r="AL51" s="331"/>
      <c r="AM51" s="85"/>
      <c r="AN51" s="323"/>
      <c r="AO51" s="100"/>
      <c r="AP51" s="100"/>
      <c r="AQ51" s="100"/>
      <c r="AR51" s="100"/>
      <c r="AS51" s="100"/>
      <c r="AT51" s="100"/>
      <c r="AU51" s="100"/>
      <c r="AV51" s="100"/>
      <c r="AW51" s="326"/>
      <c r="AX51" s="330">
        <v>6</v>
      </c>
      <c r="AY51" s="100"/>
      <c r="AZ51" s="332"/>
    </row>
    <row r="52" spans="1:52" ht="24.75" customHeight="1" thickBot="1">
      <c r="A52" s="38" t="s">
        <v>39</v>
      </c>
      <c r="B52" s="333">
        <f aca="true" t="shared" si="4" ref="B52:G52">SUM(B7:B51)</f>
        <v>15805</v>
      </c>
      <c r="C52" s="101">
        <f t="shared" si="4"/>
        <v>3481.666666666667</v>
      </c>
      <c r="D52" s="101">
        <f t="shared" si="4"/>
        <v>120</v>
      </c>
      <c r="E52" s="101">
        <f t="shared" si="4"/>
        <v>1532</v>
      </c>
      <c r="F52" s="101">
        <f t="shared" si="4"/>
        <v>142</v>
      </c>
      <c r="G52" s="101">
        <f t="shared" si="4"/>
        <v>7513</v>
      </c>
      <c r="H52" s="101">
        <f>SUM(H7:H51)</f>
        <v>0</v>
      </c>
      <c r="I52" s="101">
        <f aca="true" t="shared" si="5" ref="I52:Z52">SUM(I7:I51)</f>
        <v>35</v>
      </c>
      <c r="J52" s="101">
        <f t="shared" si="5"/>
        <v>690</v>
      </c>
      <c r="K52" s="101">
        <f t="shared" si="5"/>
        <v>487</v>
      </c>
      <c r="L52" s="88">
        <v>53055</v>
      </c>
      <c r="M52" s="334">
        <v>60863</v>
      </c>
      <c r="N52" s="329">
        <v>6203</v>
      </c>
      <c r="O52" s="329">
        <v>38923</v>
      </c>
      <c r="P52" s="335">
        <v>15737</v>
      </c>
      <c r="Q52" s="333">
        <f t="shared" si="5"/>
        <v>46</v>
      </c>
      <c r="R52" s="101">
        <f t="shared" si="5"/>
        <v>2</v>
      </c>
      <c r="S52" s="101">
        <f t="shared" si="5"/>
        <v>44</v>
      </c>
      <c r="T52" s="101">
        <f t="shared" si="5"/>
        <v>28</v>
      </c>
      <c r="U52" s="101">
        <f t="shared" si="5"/>
        <v>0</v>
      </c>
      <c r="V52" s="101">
        <f t="shared" si="5"/>
        <v>0</v>
      </c>
      <c r="W52" s="101">
        <f t="shared" si="5"/>
        <v>423</v>
      </c>
      <c r="X52" s="336">
        <f t="shared" si="5"/>
        <v>4332</v>
      </c>
      <c r="Y52" s="337"/>
      <c r="Z52" s="333">
        <f t="shared" si="5"/>
        <v>93177</v>
      </c>
      <c r="AA52" s="338">
        <f>Z52/L52</f>
        <v>1.756234096692112</v>
      </c>
      <c r="AB52" s="339">
        <f>SUM(AB7:AB51)</f>
        <v>2161</v>
      </c>
      <c r="AC52" s="340">
        <f>AB52/W52</f>
        <v>5.108747044917258</v>
      </c>
      <c r="AD52" s="101">
        <f aca="true" t="shared" si="6" ref="AD52:AM52">SUM(AD7:AD51)</f>
        <v>34</v>
      </c>
      <c r="AE52" s="101">
        <f t="shared" si="6"/>
        <v>4381</v>
      </c>
      <c r="AF52" s="109">
        <f t="shared" si="2"/>
        <v>8.257468664593347</v>
      </c>
      <c r="AG52" s="101">
        <f t="shared" si="6"/>
        <v>14</v>
      </c>
      <c r="AH52" s="336">
        <f t="shared" si="6"/>
        <v>608100</v>
      </c>
      <c r="AI52" s="341">
        <f t="shared" si="6"/>
        <v>626</v>
      </c>
      <c r="AJ52" s="101">
        <f t="shared" si="6"/>
        <v>63</v>
      </c>
      <c r="AK52" s="101">
        <f t="shared" si="6"/>
        <v>44</v>
      </c>
      <c r="AL52" s="101">
        <f t="shared" si="6"/>
        <v>4</v>
      </c>
      <c r="AM52" s="88">
        <f t="shared" si="6"/>
        <v>58</v>
      </c>
      <c r="AN52" s="333">
        <f>SUM(AO52:AS52)</f>
        <v>2278</v>
      </c>
      <c r="AO52" s="101">
        <f aca="true" t="shared" si="7" ref="AO52:AZ52">SUM(AO7:AO51)</f>
        <v>334</v>
      </c>
      <c r="AP52" s="101">
        <f t="shared" si="7"/>
        <v>53</v>
      </c>
      <c r="AQ52" s="101">
        <f t="shared" si="7"/>
        <v>4</v>
      </c>
      <c r="AR52" s="101">
        <f t="shared" si="7"/>
        <v>1624</v>
      </c>
      <c r="AS52" s="101">
        <f t="shared" si="7"/>
        <v>263</v>
      </c>
      <c r="AT52" s="101">
        <f t="shared" si="7"/>
        <v>187</v>
      </c>
      <c r="AU52" s="101">
        <f t="shared" si="7"/>
        <v>4297</v>
      </c>
      <c r="AV52" s="101">
        <f t="shared" si="7"/>
        <v>90</v>
      </c>
      <c r="AW52" s="336">
        <f t="shared" si="7"/>
        <v>13</v>
      </c>
      <c r="AX52" s="341">
        <f t="shared" si="7"/>
        <v>394</v>
      </c>
      <c r="AY52" s="101">
        <f t="shared" si="7"/>
        <v>585</v>
      </c>
      <c r="AZ52" s="336">
        <f t="shared" si="7"/>
        <v>1295</v>
      </c>
    </row>
    <row r="53" spans="1:53" s="91" customFormat="1" ht="19.5" customHeight="1" thickBot="1">
      <c r="A53" s="342"/>
      <c r="B53" s="343"/>
      <c r="C53" s="343"/>
      <c r="D53" s="343"/>
      <c r="E53" s="343"/>
      <c r="F53" s="343"/>
      <c r="G53" s="343"/>
      <c r="H53" s="343"/>
      <c r="I53" s="343"/>
      <c r="J53" s="405" t="s">
        <v>90</v>
      </c>
      <c r="K53" s="405"/>
      <c r="L53" s="405"/>
      <c r="M53" s="51">
        <v>60799</v>
      </c>
      <c r="N53" s="51"/>
      <c r="O53" s="51"/>
      <c r="P53" s="51"/>
      <c r="Q53" s="343"/>
      <c r="R53" s="343"/>
      <c r="S53" s="343"/>
      <c r="T53" s="343"/>
      <c r="U53" s="343"/>
      <c r="V53" s="343"/>
      <c r="W53" s="343"/>
      <c r="X53" s="343"/>
      <c r="Y53" s="424">
        <f>SUM(Z52:AB52)</f>
        <v>95339.7562340967</v>
      </c>
      <c r="Z53" s="424"/>
      <c r="AA53" s="343"/>
      <c r="AB53" s="344">
        <f>Z52/43</f>
        <v>2166.906976744186</v>
      </c>
      <c r="AC53" s="345"/>
      <c r="AD53" s="346">
        <f>AB52/43</f>
        <v>50.25581395348837</v>
      </c>
      <c r="AE53" s="343">
        <f>SUM(AE52:AG52)</f>
        <v>4403.257468664593</v>
      </c>
      <c r="AF53" s="110"/>
      <c r="AG53" s="346"/>
      <c r="AH53" s="346"/>
      <c r="AI53" s="343"/>
      <c r="AJ53" s="343"/>
      <c r="AK53" s="343"/>
      <c r="AL53" s="343"/>
      <c r="AM53" s="343"/>
      <c r="AN53" s="343"/>
      <c r="AO53" s="343"/>
      <c r="AP53" s="343"/>
      <c r="AQ53" s="343"/>
      <c r="AR53" s="343"/>
      <c r="AS53" s="343"/>
      <c r="AT53" s="343"/>
      <c r="AU53" s="343"/>
      <c r="AV53" s="343"/>
      <c r="AW53" s="343"/>
      <c r="AX53" s="343"/>
      <c r="AY53" s="343"/>
      <c r="AZ53" s="343"/>
      <c r="BA53" s="90"/>
    </row>
    <row r="54" spans="1:52" ht="16.5" customHeight="1">
      <c r="A54" s="347" t="s">
        <v>92</v>
      </c>
      <c r="B54" s="348">
        <f>B52-B55</f>
        <v>135</v>
      </c>
      <c r="C54" s="349">
        <f aca="true" t="shared" si="8" ref="C54:AZ54">C52-C55</f>
        <v>39.66666666666697</v>
      </c>
      <c r="D54" s="348">
        <f t="shared" si="8"/>
        <v>-17</v>
      </c>
      <c r="E54" s="348">
        <f t="shared" si="8"/>
        <v>157</v>
      </c>
      <c r="F54" s="348">
        <f t="shared" si="8"/>
        <v>18</v>
      </c>
      <c r="G54" s="348">
        <f t="shared" si="8"/>
        <v>1229</v>
      </c>
      <c r="H54" s="350">
        <f t="shared" si="8"/>
        <v>0</v>
      </c>
      <c r="I54" s="348">
        <f t="shared" si="8"/>
        <v>0</v>
      </c>
      <c r="J54" s="348">
        <f t="shared" si="8"/>
        <v>83</v>
      </c>
      <c r="K54" s="348">
        <f t="shared" si="8"/>
        <v>-1679</v>
      </c>
      <c r="L54" s="351">
        <f t="shared" si="8"/>
        <v>509</v>
      </c>
      <c r="M54" s="352">
        <f t="shared" si="8"/>
        <v>3405</v>
      </c>
      <c r="N54" s="348">
        <f t="shared" si="8"/>
        <v>-1552</v>
      </c>
      <c r="O54" s="348">
        <f t="shared" si="8"/>
        <v>4360</v>
      </c>
      <c r="P54" s="353">
        <f t="shared" si="8"/>
        <v>598</v>
      </c>
      <c r="Q54" s="354"/>
      <c r="R54" s="348">
        <f t="shared" si="8"/>
        <v>2</v>
      </c>
      <c r="S54" s="348"/>
      <c r="T54" s="348">
        <f t="shared" si="8"/>
        <v>28</v>
      </c>
      <c r="U54" s="348"/>
      <c r="V54" s="348">
        <f t="shared" si="8"/>
        <v>0</v>
      </c>
      <c r="W54" s="348">
        <f t="shared" si="8"/>
        <v>-21</v>
      </c>
      <c r="X54" s="353">
        <f t="shared" si="8"/>
        <v>-249</v>
      </c>
      <c r="Y54" s="355">
        <f t="shared" si="8"/>
        <v>-2</v>
      </c>
      <c r="Z54" s="354">
        <f t="shared" si="8"/>
        <v>12133</v>
      </c>
      <c r="AA54" s="348"/>
      <c r="AB54" s="356">
        <f t="shared" si="8"/>
        <v>107</v>
      </c>
      <c r="AC54" s="348"/>
      <c r="AD54" s="348">
        <f t="shared" si="8"/>
        <v>7</v>
      </c>
      <c r="AE54" s="348">
        <f t="shared" si="8"/>
        <v>942</v>
      </c>
      <c r="AF54" s="357">
        <f t="shared" si="2"/>
        <v>185.0687622789784</v>
      </c>
      <c r="AG54" s="348">
        <f t="shared" si="8"/>
        <v>3</v>
      </c>
      <c r="AH54" s="353">
        <f t="shared" si="8"/>
        <v>127816</v>
      </c>
      <c r="AI54" s="358">
        <f t="shared" si="8"/>
        <v>298</v>
      </c>
      <c r="AJ54" s="348">
        <f t="shared" si="8"/>
        <v>-23</v>
      </c>
      <c r="AK54" s="348">
        <f t="shared" si="8"/>
        <v>10</v>
      </c>
      <c r="AL54" s="348">
        <f t="shared" si="8"/>
        <v>-9</v>
      </c>
      <c r="AM54" s="348">
        <f t="shared" si="8"/>
        <v>37</v>
      </c>
      <c r="AN54" s="348">
        <f t="shared" si="8"/>
        <v>66</v>
      </c>
      <c r="AO54" s="348">
        <f t="shared" si="8"/>
        <v>-20</v>
      </c>
      <c r="AP54" s="348">
        <f t="shared" si="8"/>
        <v>52</v>
      </c>
      <c r="AQ54" s="348">
        <f t="shared" si="8"/>
        <v>3</v>
      </c>
      <c r="AR54" s="348">
        <f t="shared" si="8"/>
        <v>71</v>
      </c>
      <c r="AS54" s="348">
        <f t="shared" si="8"/>
        <v>-6</v>
      </c>
      <c r="AT54" s="348">
        <f t="shared" si="8"/>
        <v>62</v>
      </c>
      <c r="AU54" s="348">
        <f t="shared" si="8"/>
        <v>2241</v>
      </c>
      <c r="AV54" s="348">
        <f t="shared" si="8"/>
        <v>16</v>
      </c>
      <c r="AW54" s="348">
        <f t="shared" si="8"/>
        <v>-20</v>
      </c>
      <c r="AX54" s="348">
        <f t="shared" si="8"/>
        <v>27</v>
      </c>
      <c r="AY54" s="348">
        <f t="shared" si="8"/>
        <v>99</v>
      </c>
      <c r="AZ54" s="353">
        <f t="shared" si="8"/>
        <v>-865</v>
      </c>
    </row>
    <row r="55" spans="1:52" ht="16.5" customHeight="1" thickBot="1">
      <c r="A55" s="359">
        <v>2011</v>
      </c>
      <c r="B55" s="104">
        <v>15670</v>
      </c>
      <c r="C55" s="104">
        <v>3442</v>
      </c>
      <c r="D55" s="104">
        <v>137</v>
      </c>
      <c r="E55" s="104">
        <v>1375</v>
      </c>
      <c r="F55" s="104">
        <v>124</v>
      </c>
      <c r="G55" s="104">
        <v>6284</v>
      </c>
      <c r="H55" s="104"/>
      <c r="I55" s="104">
        <v>35</v>
      </c>
      <c r="J55" s="104">
        <v>607</v>
      </c>
      <c r="K55" s="104">
        <v>2166</v>
      </c>
      <c r="L55" s="360">
        <v>52546</v>
      </c>
      <c r="M55" s="361">
        <v>57458</v>
      </c>
      <c r="N55" s="104">
        <v>7755</v>
      </c>
      <c r="O55" s="104">
        <v>34563</v>
      </c>
      <c r="P55" s="362">
        <v>15139</v>
      </c>
      <c r="Q55" s="361"/>
      <c r="R55" s="104"/>
      <c r="S55" s="104"/>
      <c r="T55" s="104"/>
      <c r="U55" s="104"/>
      <c r="V55" s="104"/>
      <c r="W55" s="104">
        <v>444</v>
      </c>
      <c r="X55" s="362">
        <v>4581</v>
      </c>
      <c r="Y55" s="363">
        <v>2</v>
      </c>
      <c r="Z55" s="361">
        <v>81044</v>
      </c>
      <c r="AA55" s="364">
        <f>Z55/L55</f>
        <v>1.5423438511018916</v>
      </c>
      <c r="AB55" s="104">
        <v>2054</v>
      </c>
      <c r="AC55" s="365">
        <f>AB55/W55</f>
        <v>4.626126126126126</v>
      </c>
      <c r="AD55" s="104">
        <v>27</v>
      </c>
      <c r="AE55" s="104">
        <v>3439</v>
      </c>
      <c r="AF55" s="366">
        <f t="shared" si="2"/>
        <v>6.544741750085639</v>
      </c>
      <c r="AG55" s="104">
        <v>11</v>
      </c>
      <c r="AH55" s="362">
        <v>480284</v>
      </c>
      <c r="AI55" s="367">
        <v>328</v>
      </c>
      <c r="AJ55" s="104">
        <v>86</v>
      </c>
      <c r="AK55" s="104">
        <v>34</v>
      </c>
      <c r="AL55" s="104">
        <v>13</v>
      </c>
      <c r="AM55" s="104">
        <v>21</v>
      </c>
      <c r="AN55" s="104">
        <v>2212</v>
      </c>
      <c r="AO55" s="104">
        <v>354</v>
      </c>
      <c r="AP55" s="104">
        <v>1</v>
      </c>
      <c r="AQ55" s="104">
        <v>1</v>
      </c>
      <c r="AR55" s="104">
        <v>1553</v>
      </c>
      <c r="AS55" s="104">
        <v>269</v>
      </c>
      <c r="AT55" s="104">
        <v>125</v>
      </c>
      <c r="AU55" s="104">
        <v>2056</v>
      </c>
      <c r="AV55" s="104">
        <v>74</v>
      </c>
      <c r="AW55" s="104">
        <v>33</v>
      </c>
      <c r="AX55" s="104">
        <v>367</v>
      </c>
      <c r="AY55" s="104">
        <v>486</v>
      </c>
      <c r="AZ55" s="362">
        <v>2160</v>
      </c>
    </row>
    <row r="56" spans="1:52" s="90" customFormat="1" ht="16.5" customHeight="1">
      <c r="A56" s="114"/>
      <c r="B56" s="115"/>
      <c r="C56" s="116"/>
      <c r="D56" s="115"/>
      <c r="E56" s="115"/>
      <c r="F56" s="115"/>
      <c r="G56" s="116"/>
      <c r="H56" s="115"/>
      <c r="I56" s="115"/>
      <c r="J56" s="115"/>
      <c r="K56" s="115"/>
      <c r="L56" s="115"/>
      <c r="M56" s="115"/>
      <c r="N56" s="115"/>
      <c r="O56" s="115"/>
      <c r="P56" s="117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8"/>
      <c r="AG56" s="115"/>
      <c r="AH56" s="115"/>
      <c r="AI56" s="115"/>
      <c r="AJ56" s="115"/>
      <c r="AK56" s="119"/>
      <c r="AL56" s="115"/>
      <c r="AM56" s="115"/>
      <c r="AN56" s="115"/>
      <c r="AO56" s="115"/>
      <c r="AP56" s="115"/>
      <c r="AQ56" s="115"/>
      <c r="AR56" s="115"/>
      <c r="AS56" s="115"/>
      <c r="AT56" s="115"/>
      <c r="AU56" s="115"/>
      <c r="AV56" s="115"/>
      <c r="AW56" s="115"/>
      <c r="AX56" s="115"/>
      <c r="AY56" s="115"/>
      <c r="AZ56" s="115"/>
    </row>
    <row r="57" spans="8:18" ht="16.5" customHeight="1"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3"/>
    </row>
    <row r="58" spans="8:18" ht="16.5" customHeight="1" thickBot="1">
      <c r="H58" s="122">
        <f>D58*E58</f>
        <v>0</v>
      </c>
      <c r="I58" s="122"/>
      <c r="J58" s="122"/>
      <c r="K58" s="122"/>
      <c r="L58" s="122"/>
      <c r="M58" s="122"/>
      <c r="N58" s="122">
        <v>46151</v>
      </c>
      <c r="O58" s="122"/>
      <c r="P58" s="126">
        <v>13427</v>
      </c>
      <c r="Q58" s="123"/>
      <c r="R58" s="123"/>
    </row>
    <row r="59" spans="3:18" ht="16.5" customHeight="1" thickBot="1">
      <c r="C59" s="127">
        <f>B51</f>
        <v>4073</v>
      </c>
      <c r="D59" s="121">
        <v>3</v>
      </c>
      <c r="E59" s="128">
        <f>C59/D59</f>
        <v>1357.6666666666667</v>
      </c>
      <c r="F59" s="121">
        <f>F51</f>
        <v>142</v>
      </c>
      <c r="G59" s="121">
        <v>198</v>
      </c>
      <c r="H59" s="122">
        <f>F59*G59</f>
        <v>28116</v>
      </c>
      <c r="I59" s="122"/>
      <c r="J59" s="122"/>
      <c r="K59" s="122"/>
      <c r="L59" s="122"/>
      <c r="M59" s="122"/>
      <c r="N59" s="122">
        <v>308</v>
      </c>
      <c r="O59" s="122"/>
      <c r="P59" s="122">
        <v>1.1</v>
      </c>
      <c r="Q59" s="122"/>
      <c r="R59" s="123"/>
    </row>
    <row r="60" spans="3:18" ht="16.5" customHeight="1">
      <c r="C60" s="128">
        <f>E59</f>
        <v>1357.6666666666667</v>
      </c>
      <c r="F60" s="121">
        <f>D51</f>
        <v>0</v>
      </c>
      <c r="G60" s="121">
        <v>36</v>
      </c>
      <c r="H60" s="122">
        <f>F60*G60</f>
        <v>0</v>
      </c>
      <c r="I60" s="122"/>
      <c r="J60" s="122"/>
      <c r="K60" s="122"/>
      <c r="L60" s="122"/>
      <c r="M60" s="122"/>
      <c r="N60" s="122">
        <v>2013</v>
      </c>
      <c r="O60" s="122"/>
      <c r="P60" s="122"/>
      <c r="Q60" s="122"/>
      <c r="R60" s="123"/>
    </row>
    <row r="61" spans="6:18" ht="16.5" customHeight="1">
      <c r="F61" s="128">
        <f>G51</f>
        <v>165</v>
      </c>
      <c r="G61" s="121">
        <v>108</v>
      </c>
      <c r="H61" s="122">
        <f>F61*G61</f>
        <v>17820</v>
      </c>
      <c r="I61" s="122"/>
      <c r="J61" s="122"/>
      <c r="K61" s="122"/>
      <c r="L61" s="122"/>
      <c r="M61" s="122"/>
      <c r="N61" s="122">
        <v>1287</v>
      </c>
      <c r="O61" s="122"/>
      <c r="P61" s="122"/>
      <c r="Q61" s="122"/>
      <c r="R61" s="123"/>
    </row>
    <row r="62" spans="6:18" ht="16.5" customHeight="1">
      <c r="F62" s="121">
        <f>E51</f>
        <v>17</v>
      </c>
      <c r="G62" s="121">
        <v>90</v>
      </c>
      <c r="H62" s="122">
        <f>F62*G62</f>
        <v>1530</v>
      </c>
      <c r="I62" s="122"/>
      <c r="J62" s="122"/>
      <c r="K62" s="122"/>
      <c r="L62" s="122"/>
      <c r="M62" s="122"/>
      <c r="N62" s="122">
        <f>SUM(N58:N61)</f>
        <v>49759</v>
      </c>
      <c r="O62" s="122"/>
      <c r="P62" s="122">
        <f>P58*P59</f>
        <v>14769.7</v>
      </c>
      <c r="Q62" s="122"/>
      <c r="R62" s="123"/>
    </row>
    <row r="63" spans="3:18" ht="16.5" customHeight="1">
      <c r="C63" s="128">
        <f>C59-C60</f>
        <v>2715.333333333333</v>
      </c>
      <c r="H63" s="122">
        <f>SUM(H58:H62)</f>
        <v>47466</v>
      </c>
      <c r="I63" s="122"/>
      <c r="J63" s="122"/>
      <c r="K63" s="122"/>
      <c r="L63" s="122"/>
      <c r="M63" s="122"/>
      <c r="N63" s="122">
        <v>789</v>
      </c>
      <c r="O63" s="122"/>
      <c r="P63" s="122"/>
      <c r="Q63" s="122"/>
      <c r="R63" s="123"/>
    </row>
    <row r="64" spans="8:18" ht="16.5" customHeight="1">
      <c r="H64" s="122"/>
      <c r="I64" s="122"/>
      <c r="J64" s="122"/>
      <c r="K64" s="122"/>
      <c r="L64" s="122"/>
      <c r="M64" s="122"/>
      <c r="N64" s="122">
        <f>N62-N63</f>
        <v>48970</v>
      </c>
      <c r="O64" s="122"/>
      <c r="P64" s="122"/>
      <c r="Q64" s="122"/>
      <c r="R64" s="123"/>
    </row>
    <row r="65" spans="8:18" ht="16.5" customHeight="1"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3"/>
    </row>
    <row r="66" spans="8:18" ht="16.5" customHeight="1"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3"/>
    </row>
    <row r="67" spans="8:18" ht="16.5" customHeight="1"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</row>
    <row r="68" spans="8:18" ht="16.5" customHeight="1"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</row>
  </sheetData>
  <sheetProtection formatCells="0" formatColumns="0" formatRows="0" insertColumns="0" insertRows="0" insertHyperlinks="0" deleteColumns="0" deleteRows="0" sort="0" autoFilter="0" pivotTables="0"/>
  <mergeCells count="48">
    <mergeCell ref="A1:AZ1"/>
    <mergeCell ref="A2:AZ2"/>
    <mergeCell ref="A3:A5"/>
    <mergeCell ref="B3:P3"/>
    <mergeCell ref="Q3:X3"/>
    <mergeCell ref="Y3:Y5"/>
    <mergeCell ref="Z3:AH3"/>
    <mergeCell ref="AI3:AI5"/>
    <mergeCell ref="AJ3:AJ5"/>
    <mergeCell ref="AK3:AK5"/>
    <mergeCell ref="AL3:AL5"/>
    <mergeCell ref="AM3:AM5"/>
    <mergeCell ref="AN3:AW3"/>
    <mergeCell ref="AX3:AX5"/>
    <mergeCell ref="AY3:AY5"/>
    <mergeCell ref="AZ3:AZ5"/>
    <mergeCell ref="AR4:AR5"/>
    <mergeCell ref="AS4:AS5"/>
    <mergeCell ref="AT4:AT5"/>
    <mergeCell ref="AU4:AU5"/>
    <mergeCell ref="B4:B5"/>
    <mergeCell ref="C4:C5"/>
    <mergeCell ref="D4:F4"/>
    <mergeCell ref="G4:G5"/>
    <mergeCell ref="H4:H5"/>
    <mergeCell ref="I4:I5"/>
    <mergeCell ref="J4:J5"/>
    <mergeCell ref="K4:K5"/>
    <mergeCell ref="L4:L5"/>
    <mergeCell ref="M4:M5"/>
    <mergeCell ref="N4:P4"/>
    <mergeCell ref="Q4:Q5"/>
    <mergeCell ref="R4:T4"/>
    <mergeCell ref="U4:U5"/>
    <mergeCell ref="V4:V5"/>
    <mergeCell ref="W4:W5"/>
    <mergeCell ref="X4:X5"/>
    <mergeCell ref="Z4:AC4"/>
    <mergeCell ref="AV4:AV5"/>
    <mergeCell ref="AW4:AW5"/>
    <mergeCell ref="J53:L53"/>
    <mergeCell ref="Y53:Z53"/>
    <mergeCell ref="AD4:AD5"/>
    <mergeCell ref="AE4:AH4"/>
    <mergeCell ref="AN4:AN5"/>
    <mergeCell ref="AO4:AO5"/>
    <mergeCell ref="AP4:AP5"/>
    <mergeCell ref="AQ4:AQ5"/>
  </mergeCells>
  <printOptions horizontalCentered="1" verticalCentered="1"/>
  <pageMargins left="0.17" right="0.16" top="0.31496062992125984" bottom="0.35433070866141736" header="0.1968503937007874" footer="0.35433070866141736"/>
  <pageSetup fitToWidth="2" horizontalDpi="600" verticalDpi="600" orientation="landscape" pageOrder="overThenDown" paperSize="9" scale="42" r:id="rId1"/>
  <colBreaks count="1" manualBreakCount="1">
    <brk id="52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AlexCom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Oaserele Alexandru</dc:creator>
  <cp:keywords/>
  <dc:description/>
  <cp:lastModifiedBy>Name</cp:lastModifiedBy>
  <cp:lastPrinted>2012-02-02T07:59:20Z</cp:lastPrinted>
  <dcterms:created xsi:type="dcterms:W3CDTF">2000-01-18T16:38:27Z</dcterms:created>
  <dcterms:modified xsi:type="dcterms:W3CDTF">2012-12-24T09:08:11Z</dcterms:modified>
  <cp:category/>
  <cp:version/>
  <cp:contentType/>
  <cp:contentStatus/>
</cp:coreProperties>
</file>