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firstSheet="1" activeTab="7"/>
  </bookViews>
  <sheets>
    <sheet name="2 luni 2012" sheetId="1" r:id="rId1"/>
    <sheet name="3 luni 2012" sheetId="2" r:id="rId2"/>
    <sheet name="4 luni 2012" sheetId="3" r:id="rId3"/>
    <sheet name="5 luni 2012" sheetId="4" r:id="rId4"/>
    <sheet name="6 luni 2012" sheetId="5" r:id="rId5"/>
    <sheet name="7 luni 2012" sheetId="6" r:id="rId6"/>
    <sheet name="8 luni 2012" sheetId="7" r:id="rId7"/>
    <sheet name="9 luni 2012" sheetId="8" r:id="rId8"/>
  </sheets>
  <externalReferences>
    <externalReference r:id="rId11"/>
  </externalReferences>
  <definedNames>
    <definedName name="_xlnm.Print_Area" localSheetId="0">'2 luni 2012'!$A$1:$W$68</definedName>
    <definedName name="_xlnm.Print_Area" localSheetId="1">'3 luni 2012'!$A$1:$W$68</definedName>
    <definedName name="_xlnm.Print_Area" localSheetId="2">'4 luni 2012'!$A$1:$W$68</definedName>
    <definedName name="_xlnm.Print_Area" localSheetId="3">'5 luni 2012'!$A$1:$W$68</definedName>
    <definedName name="_xlnm.Print_Area" localSheetId="4">'6 luni 2012'!$A$1:$W$68</definedName>
    <definedName name="_xlnm.Print_Area" localSheetId="5">'7 luni 2012'!$A$1:$W$68</definedName>
    <definedName name="_xlnm.Print_Area" localSheetId="6">'8 luni 2012'!$A$1:$W$68</definedName>
    <definedName name="_xlnm.Print_Area" localSheetId="7">'9 luni 2012'!$A$1:$W$68</definedName>
  </definedNames>
  <calcPr fullCalcOnLoad="1"/>
</workbook>
</file>

<file path=xl/sharedStrings.xml><?xml version="1.0" encoding="utf-8"?>
<sst xmlns="http://schemas.openxmlformats.org/spreadsheetml/2006/main" count="1504" uniqueCount="53">
  <si>
    <t>Depistate contravenţii 2005</t>
  </si>
  <si>
    <t>Amenzi aplicate       (mii lei)</t>
  </si>
  <si>
    <t>Amenzi încasate        (mii lei)</t>
  </si>
  <si>
    <t>Ridicate mărfuri  în total (mii lei)</t>
  </si>
  <si>
    <t>INCLUSIV</t>
  </si>
  <si>
    <t>Restituite marfuri</t>
  </si>
  <si>
    <t>Subdiviziunile</t>
  </si>
  <si>
    <t>mii lei</t>
  </si>
  <si>
    <t>%</t>
  </si>
  <si>
    <t>Carne</t>
  </si>
  <si>
    <t>Alcool</t>
  </si>
  <si>
    <t>Băuturi alcoolice</t>
  </si>
  <si>
    <t>Ţigări</t>
  </si>
  <si>
    <t>Metale</t>
  </si>
  <si>
    <t>Zahăr</t>
  </si>
  <si>
    <t xml:space="preserve">Produse alimentare </t>
  </si>
  <si>
    <t>Mărfuri industriale</t>
  </si>
  <si>
    <t>Confiscat, transmis IFS</t>
  </si>
  <si>
    <t>în baza Hot.Judecată</t>
  </si>
  <si>
    <t>achitării</t>
  </si>
  <si>
    <t>kg</t>
  </si>
  <si>
    <t>litri</t>
  </si>
  <si>
    <t>sticle</t>
  </si>
  <si>
    <t>pachete</t>
  </si>
  <si>
    <t>total/mii lei</t>
  </si>
  <si>
    <t>TOTAL DIF</t>
  </si>
  <si>
    <t xml:space="preserve">SECŢIA "Chişinău" </t>
  </si>
  <si>
    <t>SECŢIA "Cahul"</t>
  </si>
  <si>
    <t>SECŢIA "Bălţi"</t>
  </si>
  <si>
    <t>SECŢIA "Anenii.."</t>
  </si>
  <si>
    <t>SECŢIA "Transp"</t>
  </si>
  <si>
    <t xml:space="preserve">   </t>
  </si>
  <si>
    <t>DIRECŢIA</t>
  </si>
  <si>
    <t>Nr. caz predare la IFS</t>
  </si>
  <si>
    <t>Confiscate, transm.IFS  în total (mii lei)</t>
  </si>
  <si>
    <t>STOC</t>
  </si>
  <si>
    <t>Ridicate mărfuri total</t>
  </si>
  <si>
    <t>Marfă fără decizie</t>
  </si>
  <si>
    <t>mii/lei</t>
  </si>
  <si>
    <t>Nr. caz restituite de judecată</t>
  </si>
  <si>
    <t xml:space="preserve">Restituite de judecată în total </t>
  </si>
  <si>
    <t xml:space="preserve">SOLDUL mărfurilor în depozit, total </t>
  </si>
  <si>
    <t>Nr. caz. transmise altor organe</t>
  </si>
  <si>
    <t>pentru decizie conform competenţei</t>
  </si>
  <si>
    <t xml:space="preserve">Suma mărfurilor predate altor organe </t>
  </si>
  <si>
    <t>Date statistice privind sancţiunile contravenţionale aplicate de către MAI pe linia investigare a fraudelor (2 luni 2012)</t>
  </si>
  <si>
    <t>Date statistice privind sancţiunile contravenţionale aplicate de către MAI pe linia investigare a fraudelor (3 luni 2012)</t>
  </si>
  <si>
    <t>Date statistice privind sancţiunile contravenţionale aplicate de către MAI pe linia investigare a fraudelor (4 luni 2012)</t>
  </si>
  <si>
    <t>Date statistice privind sancţiunile contravenţionale aplicate de către MAI pe linia investigare a fraudelor (5 luni 2012)</t>
  </si>
  <si>
    <t>Date statistice privind sancţiunile contravenţionale aplicate de către MAI pe linia investigare a fraudelor (6 luni 2012)</t>
  </si>
  <si>
    <t>Date statistice privind sancţiunile contravenţionale aplicate de către MAI pe linia investigare a fraudelor (7 luni 2012)</t>
  </si>
  <si>
    <t>Date statistice privind sancţiunile contravenţionale aplicate de către MAI pe linia investigare a fraudelor (8 luni 2012)</t>
  </si>
  <si>
    <t>Date statistice privind sancţiunile contravenţionale aplicate de către MAI pe linia investigare a fraudelor (9 luni 2012)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</si>
</sst>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22"/>
      <name val="Verdana"/>
      <family val="2"/>
    </font>
    <font>
      <b/>
      <i/>
      <sz val="20"/>
      <name val="Verdana"/>
      <family val="2"/>
    </font>
    <font>
      <sz val="10"/>
      <color indexed="63"/>
      <name val="Arial Cyr"/>
      <family val="2"/>
    </font>
    <font>
      <sz val="10"/>
      <name val="Verdana"/>
      <family val="2"/>
    </font>
    <font>
      <b/>
      <sz val="16"/>
      <name val="Arial Cyr"/>
      <family val="0"/>
    </font>
    <font>
      <sz val="20"/>
      <name val="Verdana"/>
      <family val="2"/>
    </font>
    <font>
      <b/>
      <sz val="15"/>
      <name val="Verdana"/>
      <family val="2"/>
    </font>
    <font>
      <b/>
      <sz val="14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18"/>
      <name val="Verdana"/>
      <family val="2"/>
    </font>
    <font>
      <sz val="15"/>
      <name val="Verdana"/>
      <family val="2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4"/>
      <color indexed="12"/>
      <name val="Verdana"/>
      <family val="2"/>
    </font>
    <font>
      <sz val="14"/>
      <name val="Arial Cyr"/>
      <family val="0"/>
    </font>
    <font>
      <sz val="14"/>
      <name val="Verdana"/>
      <family val="2"/>
    </font>
    <font>
      <b/>
      <u val="single"/>
      <sz val="18"/>
      <name val="Verdana"/>
      <family val="2"/>
    </font>
    <font>
      <b/>
      <i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ck"/>
    </border>
    <border>
      <left style="thick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right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5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 horizontal="center" vertical="top" wrapText="1"/>
    </xf>
    <xf numFmtId="0" fontId="9" fillId="33" borderId="30" xfId="0" applyFont="1" applyFill="1" applyBorder="1" applyAlignment="1">
      <alignment horizontal="center" vertical="top" wrapText="1"/>
    </xf>
    <xf numFmtId="0" fontId="9" fillId="36" borderId="31" xfId="0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center" vertical="top" wrapText="1"/>
    </xf>
    <xf numFmtId="0" fontId="0" fillId="33" borderId="32" xfId="0" applyFill="1" applyBorder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11" fillId="33" borderId="34" xfId="0" applyFont="1" applyFill="1" applyBorder="1" applyAlignment="1">
      <alignment horizontal="center" vertical="top" wrapText="1"/>
    </xf>
    <xf numFmtId="0" fontId="9" fillId="33" borderId="35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11" fillId="33" borderId="35" xfId="0" applyFont="1" applyFill="1" applyBorder="1" applyAlignment="1">
      <alignment horizontal="center" vertical="top" wrapText="1"/>
    </xf>
    <xf numFmtId="0" fontId="9" fillId="33" borderId="36" xfId="0" applyFont="1" applyFill="1" applyBorder="1" applyAlignment="1">
      <alignment horizontal="center" vertical="top" wrapText="1"/>
    </xf>
    <xf numFmtId="0" fontId="9" fillId="33" borderId="37" xfId="0" applyFont="1" applyFill="1" applyBorder="1" applyAlignment="1">
      <alignment horizontal="center" vertical="top" wrapText="1"/>
    </xf>
    <xf numFmtId="0" fontId="9" fillId="33" borderId="38" xfId="0" applyFont="1" applyFill="1" applyBorder="1" applyAlignment="1">
      <alignment horizontal="center" vertical="top" wrapText="1"/>
    </xf>
    <xf numFmtId="0" fontId="9" fillId="33" borderId="39" xfId="0" applyFont="1" applyFill="1" applyBorder="1" applyAlignment="1">
      <alignment horizontal="center" vertical="top" wrapText="1"/>
    </xf>
    <xf numFmtId="0" fontId="10" fillId="37" borderId="40" xfId="0" applyFont="1" applyFill="1" applyBorder="1" applyAlignment="1">
      <alignment horizontal="left"/>
    </xf>
    <xf numFmtId="0" fontId="12" fillId="37" borderId="41" xfId="0" applyFont="1" applyFill="1" applyBorder="1" applyAlignment="1">
      <alignment horizontal="center"/>
    </xf>
    <xf numFmtId="164" fontId="12" fillId="37" borderId="41" xfId="0" applyNumberFormat="1" applyFont="1" applyFill="1" applyBorder="1" applyAlignment="1">
      <alignment horizontal="center"/>
    </xf>
    <xf numFmtId="2" fontId="12" fillId="37" borderId="41" xfId="0" applyNumberFormat="1" applyFont="1" applyFill="1" applyBorder="1" applyAlignment="1">
      <alignment horizontal="center"/>
    </xf>
    <xf numFmtId="164" fontId="12" fillId="37" borderId="4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8" fillId="34" borderId="12" xfId="0" applyFont="1" applyFill="1" applyBorder="1" applyAlignment="1">
      <alignment horizontal="center" vertical="top" wrapText="1"/>
    </xf>
    <xf numFmtId="0" fontId="9" fillId="34" borderId="21" xfId="0" applyFont="1" applyFill="1" applyBorder="1" applyAlignment="1">
      <alignment horizontal="center" vertical="top" wrapText="1"/>
    </xf>
    <xf numFmtId="0" fontId="9" fillId="34" borderId="31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12" fillId="37" borderId="20" xfId="0" applyFont="1" applyFill="1" applyBorder="1" applyAlignment="1">
      <alignment horizontal="center"/>
    </xf>
    <xf numFmtId="1" fontId="12" fillId="37" borderId="41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12" fillId="38" borderId="41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12" fillId="38" borderId="43" xfId="0" applyFont="1" applyFill="1" applyBorder="1" applyAlignment="1">
      <alignment horizontal="left"/>
    </xf>
    <xf numFmtId="0" fontId="12" fillId="38" borderId="20" xfId="0" applyFont="1" applyFill="1" applyBorder="1" applyAlignment="1">
      <alignment horizontal="center"/>
    </xf>
    <xf numFmtId="164" fontId="12" fillId="38" borderId="20" xfId="0" applyNumberFormat="1" applyFont="1" applyFill="1" applyBorder="1" applyAlignment="1">
      <alignment horizontal="center"/>
    </xf>
    <xf numFmtId="2" fontId="12" fillId="38" borderId="43" xfId="0" applyNumberFormat="1" applyFont="1" applyFill="1" applyBorder="1" applyAlignment="1">
      <alignment horizontal="center"/>
    </xf>
    <xf numFmtId="164" fontId="12" fillId="38" borderId="43" xfId="0" applyNumberFormat="1" applyFont="1" applyFill="1" applyBorder="1" applyAlignment="1">
      <alignment horizontal="center"/>
    </xf>
    <xf numFmtId="0" fontId="12" fillId="38" borderId="44" xfId="0" applyFont="1" applyFill="1" applyBorder="1" applyAlignment="1">
      <alignment/>
    </xf>
    <xf numFmtId="0" fontId="12" fillId="38" borderId="45" xfId="0" applyFont="1" applyFill="1" applyBorder="1" applyAlignment="1">
      <alignment/>
    </xf>
    <xf numFmtId="0" fontId="12" fillId="38" borderId="46" xfId="0" applyFont="1" applyFill="1" applyBorder="1" applyAlignment="1">
      <alignment horizontal="center"/>
    </xf>
    <xf numFmtId="2" fontId="12" fillId="38" borderId="47" xfId="0" applyNumberFormat="1" applyFont="1" applyFill="1" applyBorder="1" applyAlignment="1">
      <alignment horizontal="center"/>
    </xf>
    <xf numFmtId="1" fontId="12" fillId="38" borderId="20" xfId="0" applyNumberFormat="1" applyFont="1" applyFill="1" applyBorder="1" applyAlignment="1">
      <alignment horizontal="center"/>
    </xf>
    <xf numFmtId="0" fontId="12" fillId="38" borderId="48" xfId="0" applyFont="1" applyFill="1" applyBorder="1" applyAlignment="1">
      <alignment/>
    </xf>
    <xf numFmtId="0" fontId="12" fillId="38" borderId="21" xfId="0" applyFont="1" applyFill="1" applyBorder="1" applyAlignment="1">
      <alignment horizontal="center"/>
    </xf>
    <xf numFmtId="0" fontId="12" fillId="38" borderId="49" xfId="0" applyFont="1" applyFill="1" applyBorder="1" applyAlignment="1">
      <alignment/>
    </xf>
    <xf numFmtId="2" fontId="12" fillId="38" borderId="48" xfId="0" applyNumberFormat="1" applyFont="1" applyFill="1" applyBorder="1" applyAlignment="1">
      <alignment horizontal="center"/>
    </xf>
    <xf numFmtId="2" fontId="12" fillId="38" borderId="40" xfId="0" applyNumberFormat="1" applyFont="1" applyFill="1" applyBorder="1" applyAlignment="1">
      <alignment horizontal="center"/>
    </xf>
    <xf numFmtId="1" fontId="12" fillId="38" borderId="41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2" fontId="12" fillId="0" borderId="43" xfId="0" applyNumberFormat="1" applyFont="1" applyFill="1" applyBorder="1" applyAlignment="1">
      <alignment horizontal="center"/>
    </xf>
    <xf numFmtId="164" fontId="12" fillId="0" borderId="41" xfId="0" applyNumberFormat="1" applyFont="1" applyFill="1" applyBorder="1" applyAlignment="1">
      <alignment horizontal="center"/>
    </xf>
    <xf numFmtId="164" fontId="12" fillId="0" borderId="43" xfId="0" applyNumberFormat="1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2" fontId="12" fillId="0" borderId="47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2" fontId="12" fillId="0" borderId="40" xfId="0" applyNumberFormat="1" applyFont="1" applyFill="1" applyBorder="1" applyAlignment="1">
      <alignment horizontal="center"/>
    </xf>
    <xf numFmtId="1" fontId="12" fillId="0" borderId="41" xfId="0" applyNumberFormat="1" applyFont="1" applyFill="1" applyBorder="1" applyAlignment="1">
      <alignment horizontal="center"/>
    </xf>
    <xf numFmtId="164" fontId="12" fillId="38" borderId="50" xfId="0" applyNumberFormat="1" applyFont="1" applyFill="1" applyBorder="1" applyAlignment="1">
      <alignment horizontal="center"/>
    </xf>
    <xf numFmtId="164" fontId="19" fillId="38" borderId="41" xfId="0" applyNumberFormat="1" applyFont="1" applyFill="1" applyBorder="1" applyAlignment="1">
      <alignment horizontal="center"/>
    </xf>
    <xf numFmtId="1" fontId="12" fillId="38" borderId="5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086975" y="3638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10086975" y="3638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10086975" y="825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86975" y="825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10086975" y="12715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10086975" y="12715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5442525" y="150495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10086975" y="17173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10086975" y="17173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10086975" y="21631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10086975" y="21631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629775" y="3552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629775" y="3552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629775" y="8172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629775" y="8172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629775" y="12630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629775" y="12630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985325" y="149637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629775" y="17087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629775" y="17087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629775" y="215455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629775" y="215455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601200" y="3409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601200" y="3409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601200" y="8029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601200" y="8029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601200" y="12487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601200" y="12487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956750" y="14820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601200" y="16944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601200" y="16944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601200" y="21402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601200" y="21402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72625" y="3486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72625" y="3486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572625" y="8105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572625" y="8105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572625" y="12563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572625" y="12563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928175" y="148971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572625" y="17021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572625" y="17021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572625" y="21478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572625" y="21478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791700" y="3305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791700" y="3305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791700" y="7924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791700" y="7924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791700" y="12382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791700" y="12382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5147250" y="147161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791700" y="16840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791700" y="16840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791700" y="212979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791700" y="212979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305925" y="337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305925" y="337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305925" y="7991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305925" y="7991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305925" y="12449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305925" y="12449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661475" y="147828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305925" y="16906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305925" y="16906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305925" y="21364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305925" y="21364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305925" y="3695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305925" y="3695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305925" y="83153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305925" y="83153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305925" y="127730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305925" y="127730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661475" y="15106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305925" y="17230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305925" y="17230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305925" y="216884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305925" y="216884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305925" y="3143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305925" y="3143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305925" y="7762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305925" y="7762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305925" y="12220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305925" y="12220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661475" y="145542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305925" y="16678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305925" y="16678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305925" y="21135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305925" y="21135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%20DIEO\dif\9%20luni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Grave"/>
      <sheetName val="Contrabanda"/>
      <sheetName val="admin"/>
      <sheetName val="Mi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H2" sqref="H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7.00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77.25" customHeight="1">
      <c r="A2" s="104" t="s">
        <v>45</v>
      </c>
      <c r="B2" s="105"/>
      <c r="C2" s="105"/>
      <c r="D2" s="105"/>
      <c r="E2" s="105"/>
      <c r="F2" s="71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112</v>
      </c>
      <c r="C8" s="53">
        <f>C9+C10+C11+C12+C13+C14</f>
        <v>104.7</v>
      </c>
      <c r="D8" s="53">
        <f>D9+D10+D11+D12+D13+D14</f>
        <v>40</v>
      </c>
      <c r="E8" s="54">
        <f aca="true" t="shared" si="0" ref="E8:E14">D8*100/C8</f>
        <v>38.2043935052531</v>
      </c>
      <c r="F8" s="53">
        <f aca="true" t="shared" si="1" ref="F8:V8">F9+F10+F11+F12+F13+F14</f>
        <v>360.142</v>
      </c>
      <c r="G8" s="52">
        <f t="shared" si="1"/>
        <v>0</v>
      </c>
      <c r="H8" s="53">
        <f t="shared" si="1"/>
        <v>0</v>
      </c>
      <c r="I8" s="52">
        <f t="shared" si="1"/>
        <v>433</v>
      </c>
      <c r="J8" s="53">
        <f t="shared" si="1"/>
        <v>13</v>
      </c>
      <c r="K8" s="52">
        <f t="shared" si="1"/>
        <v>0</v>
      </c>
      <c r="L8" s="53">
        <f t="shared" si="1"/>
        <v>0</v>
      </c>
      <c r="M8" s="52">
        <f t="shared" si="1"/>
        <v>0</v>
      </c>
      <c r="N8" s="53">
        <f t="shared" si="1"/>
        <v>0</v>
      </c>
      <c r="O8" s="52">
        <f t="shared" si="1"/>
        <v>0</v>
      </c>
      <c r="P8" s="53">
        <f t="shared" si="1"/>
        <v>0</v>
      </c>
      <c r="Q8" s="52">
        <f t="shared" si="1"/>
        <v>0</v>
      </c>
      <c r="R8" s="53">
        <f t="shared" si="1"/>
        <v>0</v>
      </c>
      <c r="S8" s="53">
        <f t="shared" si="1"/>
        <v>256.2</v>
      </c>
      <c r="T8" s="55">
        <f t="shared" si="1"/>
        <v>90.94200000000001</v>
      </c>
      <c r="U8" s="55">
        <f t="shared" si="1"/>
        <v>0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42</v>
      </c>
      <c r="C9" s="76">
        <v>32.6</v>
      </c>
      <c r="D9" s="76">
        <v>13.35</v>
      </c>
      <c r="E9" s="77">
        <f t="shared" si="0"/>
        <v>40.95092024539877</v>
      </c>
      <c r="F9" s="72">
        <f aca="true" t="shared" si="2" ref="F9:F14">H9+J9+L9+N9+P9+R9+S9+T9</f>
        <v>0</v>
      </c>
      <c r="G9" s="75">
        <v>0</v>
      </c>
      <c r="H9" s="76">
        <v>0</v>
      </c>
      <c r="I9" s="75">
        <v>0</v>
      </c>
      <c r="J9" s="76">
        <v>0</v>
      </c>
      <c r="K9" s="75">
        <v>0</v>
      </c>
      <c r="L9" s="76">
        <v>0</v>
      </c>
      <c r="M9" s="75">
        <v>0</v>
      </c>
      <c r="N9" s="76">
        <v>0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12</v>
      </c>
      <c r="C10" s="76">
        <v>14.7</v>
      </c>
      <c r="D10" s="76">
        <v>7.35</v>
      </c>
      <c r="E10" s="77">
        <f t="shared" si="0"/>
        <v>50</v>
      </c>
      <c r="F10" s="72">
        <f t="shared" si="2"/>
        <v>14.105</v>
      </c>
      <c r="G10" s="75">
        <v>0</v>
      </c>
      <c r="H10" s="76">
        <v>0</v>
      </c>
      <c r="I10" s="75">
        <v>0</v>
      </c>
      <c r="J10" s="76">
        <v>0</v>
      </c>
      <c r="K10" s="75">
        <v>0</v>
      </c>
      <c r="L10" s="76">
        <v>0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0</v>
      </c>
      <c r="T10" s="78">
        <v>14.105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16</v>
      </c>
      <c r="C11" s="76">
        <v>14</v>
      </c>
      <c r="D11" s="76">
        <v>7</v>
      </c>
      <c r="E11" s="82">
        <f t="shared" si="0"/>
        <v>50</v>
      </c>
      <c r="F11" s="72">
        <f t="shared" si="2"/>
        <v>258.4</v>
      </c>
      <c r="G11" s="83">
        <v>0</v>
      </c>
      <c r="H11" s="76">
        <v>0</v>
      </c>
      <c r="I11" s="75">
        <v>0</v>
      </c>
      <c r="J11" s="76">
        <v>0</v>
      </c>
      <c r="K11" s="75">
        <v>0</v>
      </c>
      <c r="L11" s="76">
        <v>0</v>
      </c>
      <c r="M11" s="75">
        <v>0</v>
      </c>
      <c r="N11" s="76">
        <v>0</v>
      </c>
      <c r="O11" s="75">
        <v>0</v>
      </c>
      <c r="P11" s="76">
        <v>0</v>
      </c>
      <c r="Q11" s="75">
        <v>0</v>
      </c>
      <c r="R11" s="76">
        <v>0</v>
      </c>
      <c r="S11" s="76">
        <v>256.2</v>
      </c>
      <c r="T11" s="76">
        <v>2.2</v>
      </c>
      <c r="U11" s="78">
        <f t="shared" si="3"/>
        <v>0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7</v>
      </c>
      <c r="C12" s="76">
        <v>7.7</v>
      </c>
      <c r="D12" s="76">
        <v>3.85</v>
      </c>
      <c r="E12" s="82">
        <f t="shared" si="0"/>
        <v>50</v>
      </c>
      <c r="F12" s="72">
        <f t="shared" si="2"/>
        <v>43</v>
      </c>
      <c r="G12" s="75">
        <v>0</v>
      </c>
      <c r="H12" s="76">
        <v>0</v>
      </c>
      <c r="I12" s="75">
        <v>433</v>
      </c>
      <c r="J12" s="76">
        <v>13</v>
      </c>
      <c r="K12" s="75">
        <v>0</v>
      </c>
      <c r="L12" s="76">
        <v>0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0</v>
      </c>
      <c r="T12" s="76">
        <v>30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8</v>
      </c>
      <c r="C13" s="76">
        <v>1.7</v>
      </c>
      <c r="D13" s="76">
        <v>1.7</v>
      </c>
      <c r="E13" s="82">
        <f t="shared" si="0"/>
        <v>100</v>
      </c>
      <c r="F13" s="72">
        <f t="shared" si="2"/>
        <v>0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0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27</v>
      </c>
      <c r="C14" s="76">
        <v>34</v>
      </c>
      <c r="D14" s="76">
        <v>6.75</v>
      </c>
      <c r="E14" s="87">
        <f t="shared" si="0"/>
        <v>19.852941176470587</v>
      </c>
      <c r="F14" s="72">
        <f t="shared" si="2"/>
        <v>44.637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44.637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0</v>
      </c>
      <c r="C20" s="53"/>
      <c r="D20" s="53"/>
      <c r="E20" s="54"/>
      <c r="F20" s="53">
        <f aca="true" t="shared" si="5" ref="F20:V20">F21+F22+F23+F24+F25+F26</f>
        <v>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0</v>
      </c>
      <c r="T20" s="55">
        <f t="shared" si="5"/>
        <v>0</v>
      </c>
      <c r="U20" s="55">
        <f t="shared" si="5"/>
        <v>360.142</v>
      </c>
      <c r="V20" s="55">
        <f t="shared" si="5"/>
        <v>360.142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0</v>
      </c>
      <c r="V21" s="72">
        <f aca="true" t="shared" si="8" ref="V21:V26">U21-F21-V9-F56</f>
        <v>0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14.105</v>
      </c>
      <c r="V22" s="72">
        <f t="shared" si="8"/>
        <v>14.105</v>
      </c>
    </row>
    <row r="23" spans="1:22" s="73" customFormat="1" ht="24" thickBot="1" thickTop="1">
      <c r="A23" s="80" t="s">
        <v>28</v>
      </c>
      <c r="B23" s="81">
        <v>0</v>
      </c>
      <c r="C23" s="76"/>
      <c r="D23" s="76"/>
      <c r="E23" s="82"/>
      <c r="F23" s="72">
        <f t="shared" si="6"/>
        <v>0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0</v>
      </c>
      <c r="T23" s="76">
        <v>0</v>
      </c>
      <c r="U23" s="78">
        <f t="shared" si="7"/>
        <v>258.4</v>
      </c>
      <c r="V23" s="72">
        <f t="shared" si="8"/>
        <v>258.4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43</v>
      </c>
      <c r="V24" s="72">
        <f t="shared" si="8"/>
        <v>43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0</v>
      </c>
      <c r="V25" s="72">
        <f t="shared" si="8"/>
        <v>0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7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44.637</v>
      </c>
      <c r="V26" s="72">
        <f t="shared" si="8"/>
        <v>44.637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72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360.142</v>
      </c>
      <c r="G44" s="52">
        <f t="shared" si="11"/>
        <v>0</v>
      </c>
      <c r="H44" s="53">
        <f t="shared" si="11"/>
        <v>0</v>
      </c>
      <c r="I44" s="52">
        <f t="shared" si="11"/>
        <v>433</v>
      </c>
      <c r="J44" s="53">
        <f t="shared" si="11"/>
        <v>13</v>
      </c>
      <c r="K44" s="52">
        <f t="shared" si="11"/>
        <v>0</v>
      </c>
      <c r="L44" s="53">
        <f t="shared" si="11"/>
        <v>0</v>
      </c>
      <c r="M44" s="52">
        <f t="shared" si="11"/>
        <v>0</v>
      </c>
      <c r="N44" s="53">
        <f t="shared" si="11"/>
        <v>0</v>
      </c>
      <c r="O44" s="52">
        <f t="shared" si="11"/>
        <v>0</v>
      </c>
      <c r="P44" s="53">
        <f t="shared" si="11"/>
        <v>0</v>
      </c>
      <c r="Q44" s="52">
        <f t="shared" si="11"/>
        <v>0</v>
      </c>
      <c r="R44" s="53">
        <f t="shared" si="11"/>
        <v>0</v>
      </c>
      <c r="S44" s="53">
        <f t="shared" si="11"/>
        <v>256.2</v>
      </c>
      <c r="T44" s="55">
        <f t="shared" si="11"/>
        <v>90.94200000000001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0</v>
      </c>
      <c r="G45" s="89">
        <f aca="true" t="shared" si="13" ref="G45:T50">G9-G21-G33-G56</f>
        <v>0</v>
      </c>
      <c r="H45" s="72">
        <f t="shared" si="13"/>
        <v>0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0</v>
      </c>
      <c r="N45" s="72">
        <f t="shared" si="13"/>
        <v>0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14.105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0</v>
      </c>
      <c r="L46" s="72">
        <f t="shared" si="13"/>
        <v>0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14.105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258.4</v>
      </c>
      <c r="G47" s="89">
        <f t="shared" si="13"/>
        <v>0</v>
      </c>
      <c r="H47" s="72">
        <f t="shared" si="13"/>
        <v>0</v>
      </c>
      <c r="I47" s="89">
        <f t="shared" si="13"/>
        <v>0</v>
      </c>
      <c r="J47" s="72">
        <f t="shared" si="13"/>
        <v>0</v>
      </c>
      <c r="K47" s="89">
        <f t="shared" si="13"/>
        <v>0</v>
      </c>
      <c r="L47" s="72">
        <f t="shared" si="13"/>
        <v>0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0</v>
      </c>
      <c r="R47" s="72">
        <f t="shared" si="13"/>
        <v>0</v>
      </c>
      <c r="S47" s="72">
        <f t="shared" si="13"/>
        <v>256.2</v>
      </c>
      <c r="T47" s="72">
        <f t="shared" si="13"/>
        <v>2.2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43</v>
      </c>
      <c r="G48" s="89">
        <f t="shared" si="13"/>
        <v>0</v>
      </c>
      <c r="H48" s="72">
        <f t="shared" si="13"/>
        <v>0</v>
      </c>
      <c r="I48" s="89">
        <f t="shared" si="13"/>
        <v>433</v>
      </c>
      <c r="J48" s="72">
        <f t="shared" si="13"/>
        <v>13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0</v>
      </c>
      <c r="T48" s="72">
        <f t="shared" si="13"/>
        <v>30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0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0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72">
        <f t="shared" si="12"/>
        <v>44.637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44.637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0</v>
      </c>
      <c r="C55" s="53"/>
      <c r="D55" s="68"/>
      <c r="E55" s="54"/>
      <c r="F55" s="53">
        <f aca="true" t="shared" si="14" ref="F55:T55">F56+F57+F58+F59+F60+F61</f>
        <v>0</v>
      </c>
      <c r="G55" s="52">
        <f t="shared" si="14"/>
        <v>0</v>
      </c>
      <c r="H55" s="53">
        <f t="shared" si="14"/>
        <v>0</v>
      </c>
      <c r="I55" s="52">
        <f t="shared" si="14"/>
        <v>0</v>
      </c>
      <c r="J55" s="53">
        <f t="shared" si="14"/>
        <v>0</v>
      </c>
      <c r="K55" s="52">
        <f t="shared" si="14"/>
        <v>0</v>
      </c>
      <c r="L55" s="53">
        <f t="shared" si="14"/>
        <v>0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0</v>
      </c>
      <c r="T55" s="55">
        <f t="shared" si="14"/>
        <v>0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0</v>
      </c>
      <c r="C57" s="76"/>
      <c r="D57" s="75"/>
      <c r="E57" s="77"/>
      <c r="F57" s="72">
        <f t="shared" si="15"/>
        <v>0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0</v>
      </c>
      <c r="T57" s="78">
        <v>0</v>
      </c>
      <c r="U57" s="75"/>
      <c r="V57" s="72"/>
    </row>
    <row r="58" spans="1:22" s="73" customFormat="1" ht="24" thickBot="1" thickTop="1">
      <c r="A58" s="80" t="s">
        <v>28</v>
      </c>
      <c r="B58" s="81">
        <v>0</v>
      </c>
      <c r="C58" s="76"/>
      <c r="D58" s="75"/>
      <c r="E58" s="82"/>
      <c r="F58" s="72">
        <f t="shared" si="15"/>
        <v>0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0</v>
      </c>
      <c r="U58" s="75"/>
      <c r="V58" s="72"/>
    </row>
    <row r="59" spans="1:22" s="73" customFormat="1" ht="24" thickBot="1" thickTop="1">
      <c r="A59" s="84" t="s">
        <v>29</v>
      </c>
      <c r="B59" s="85">
        <v>0</v>
      </c>
      <c r="C59" s="76"/>
      <c r="D59" s="75"/>
      <c r="E59" s="88"/>
      <c r="F59" s="72">
        <f t="shared" si="15"/>
        <v>0</v>
      </c>
      <c r="G59" s="75">
        <v>0</v>
      </c>
      <c r="H59" s="76">
        <v>0</v>
      </c>
      <c r="I59" s="75">
        <v>0</v>
      </c>
      <c r="J59" s="76">
        <v>0</v>
      </c>
      <c r="K59" s="75">
        <v>0</v>
      </c>
      <c r="L59" s="76">
        <v>0</v>
      </c>
      <c r="M59" s="75">
        <v>0</v>
      </c>
      <c r="N59" s="76">
        <v>0</v>
      </c>
      <c r="O59" s="75"/>
      <c r="P59" s="76"/>
      <c r="Q59" s="75"/>
      <c r="R59" s="76"/>
      <c r="S59" s="76">
        <v>0</v>
      </c>
      <c r="T59" s="76">
        <v>0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72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E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E56" sqref="E56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1.00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24.75">
      <c r="A2" s="5"/>
      <c r="S2"/>
      <c r="T2"/>
      <c r="U2"/>
      <c r="V2"/>
    </row>
    <row r="3" spans="1:19" ht="70.5" customHeight="1">
      <c r="A3" s="104" t="s">
        <v>46</v>
      </c>
      <c r="B3" s="105"/>
      <c r="C3" s="105"/>
      <c r="D3" s="105"/>
      <c r="E3" s="105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156</v>
      </c>
      <c r="C8" s="53">
        <f>C9+C10+C11+C12+C13+C14</f>
        <v>154</v>
      </c>
      <c r="D8" s="53">
        <f>D9+D10+D11+D12+D13+D14</f>
        <v>66.1</v>
      </c>
      <c r="E8" s="54">
        <f aca="true" t="shared" si="0" ref="E8:E14">D8*100/C8</f>
        <v>42.92207792207792</v>
      </c>
      <c r="F8" s="53">
        <f aca="true" t="shared" si="1" ref="F8:V8">F9+F10+F11+F12+F13+F14</f>
        <v>789.1419999999998</v>
      </c>
      <c r="G8" s="52">
        <f t="shared" si="1"/>
        <v>0</v>
      </c>
      <c r="H8" s="53">
        <f t="shared" si="1"/>
        <v>0</v>
      </c>
      <c r="I8" s="52">
        <f t="shared" si="1"/>
        <v>433</v>
      </c>
      <c r="J8" s="53">
        <f t="shared" si="1"/>
        <v>13</v>
      </c>
      <c r="K8" s="52">
        <f t="shared" si="1"/>
        <v>3393</v>
      </c>
      <c r="L8" s="53">
        <f t="shared" si="1"/>
        <v>169.65</v>
      </c>
      <c r="M8" s="52">
        <f t="shared" si="1"/>
        <v>0</v>
      </c>
      <c r="N8" s="53">
        <f t="shared" si="1"/>
        <v>0</v>
      </c>
      <c r="O8" s="52">
        <f t="shared" si="1"/>
        <v>0</v>
      </c>
      <c r="P8" s="53">
        <f t="shared" si="1"/>
        <v>0</v>
      </c>
      <c r="Q8" s="52">
        <f t="shared" si="1"/>
        <v>0</v>
      </c>
      <c r="R8" s="53">
        <f t="shared" si="1"/>
        <v>0</v>
      </c>
      <c r="S8" s="53">
        <f t="shared" si="1"/>
        <v>454.25</v>
      </c>
      <c r="T8" s="55">
        <f t="shared" si="1"/>
        <v>152.24200000000002</v>
      </c>
      <c r="U8" s="55">
        <f t="shared" si="1"/>
        <v>0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51</v>
      </c>
      <c r="C9" s="76">
        <v>48.1</v>
      </c>
      <c r="D9" s="76">
        <v>21.1</v>
      </c>
      <c r="E9" s="77">
        <f t="shared" si="0"/>
        <v>43.86694386694386</v>
      </c>
      <c r="F9" s="72">
        <f aca="true" t="shared" si="2" ref="F9:F14">H9+J9+L9+N9+P9+R9+S9+T9</f>
        <v>0</v>
      </c>
      <c r="G9" s="75">
        <v>0</v>
      </c>
      <c r="H9" s="76">
        <v>0</v>
      </c>
      <c r="I9" s="75">
        <v>0</v>
      </c>
      <c r="J9" s="76">
        <v>0</v>
      </c>
      <c r="K9" s="75">
        <v>0</v>
      </c>
      <c r="L9" s="76">
        <v>0</v>
      </c>
      <c r="M9" s="75">
        <v>0</v>
      </c>
      <c r="N9" s="76">
        <v>0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28</v>
      </c>
      <c r="C10" s="76">
        <v>32.5</v>
      </c>
      <c r="D10" s="76">
        <v>16.25</v>
      </c>
      <c r="E10" s="77">
        <f t="shared" si="0"/>
        <v>50</v>
      </c>
      <c r="F10" s="72">
        <f t="shared" si="2"/>
        <v>171.255</v>
      </c>
      <c r="G10" s="75">
        <v>0</v>
      </c>
      <c r="H10" s="76">
        <v>0</v>
      </c>
      <c r="I10" s="75">
        <v>0</v>
      </c>
      <c r="J10" s="76">
        <v>0</v>
      </c>
      <c r="K10" s="75">
        <v>3143</v>
      </c>
      <c r="L10" s="76">
        <v>157.15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0</v>
      </c>
      <c r="T10" s="78">
        <v>14.105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16</v>
      </c>
      <c r="C11" s="76">
        <v>14</v>
      </c>
      <c r="D11" s="76">
        <v>7</v>
      </c>
      <c r="E11" s="82">
        <f t="shared" si="0"/>
        <v>50</v>
      </c>
      <c r="F11" s="72">
        <f t="shared" si="2"/>
        <v>258.4</v>
      </c>
      <c r="G11" s="83">
        <v>0</v>
      </c>
      <c r="H11" s="76">
        <v>0</v>
      </c>
      <c r="I11" s="75">
        <v>0</v>
      </c>
      <c r="J11" s="76">
        <v>0</v>
      </c>
      <c r="K11" s="75">
        <v>0</v>
      </c>
      <c r="L11" s="76">
        <v>0</v>
      </c>
      <c r="M11" s="75">
        <v>0</v>
      </c>
      <c r="N11" s="76">
        <v>0</v>
      </c>
      <c r="O11" s="75">
        <v>0</v>
      </c>
      <c r="P11" s="76">
        <v>0</v>
      </c>
      <c r="Q11" s="75">
        <v>0</v>
      </c>
      <c r="R11" s="76">
        <v>0</v>
      </c>
      <c r="S11" s="76">
        <v>256.2</v>
      </c>
      <c r="T11" s="76">
        <v>2.2</v>
      </c>
      <c r="U11" s="78">
        <f t="shared" si="3"/>
        <v>0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13</v>
      </c>
      <c r="C12" s="76">
        <v>16</v>
      </c>
      <c r="D12" s="76">
        <v>8</v>
      </c>
      <c r="E12" s="82">
        <f t="shared" si="0"/>
        <v>50</v>
      </c>
      <c r="F12" s="72">
        <f t="shared" si="2"/>
        <v>308.55</v>
      </c>
      <c r="G12" s="75">
        <v>0</v>
      </c>
      <c r="H12" s="76">
        <v>0</v>
      </c>
      <c r="I12" s="75">
        <v>433</v>
      </c>
      <c r="J12" s="76">
        <v>13</v>
      </c>
      <c r="K12" s="75">
        <v>250</v>
      </c>
      <c r="L12" s="76">
        <v>12.5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198.05</v>
      </c>
      <c r="T12" s="76">
        <v>85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18</v>
      </c>
      <c r="C13" s="76">
        <v>7</v>
      </c>
      <c r="D13" s="76">
        <v>7</v>
      </c>
      <c r="E13" s="82">
        <f t="shared" si="0"/>
        <v>100</v>
      </c>
      <c r="F13" s="72">
        <f t="shared" si="2"/>
        <v>6.3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6.3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30</v>
      </c>
      <c r="C14" s="76">
        <v>36.4</v>
      </c>
      <c r="D14" s="76">
        <v>6.75</v>
      </c>
      <c r="E14" s="87">
        <f t="shared" si="0"/>
        <v>18.543956043956044</v>
      </c>
      <c r="F14" s="72">
        <f t="shared" si="2"/>
        <v>44.637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44.637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0</v>
      </c>
      <c r="C20" s="53"/>
      <c r="D20" s="53"/>
      <c r="E20" s="54"/>
      <c r="F20" s="53">
        <f aca="true" t="shared" si="5" ref="F20:V20">F21+F22+F23+F24+F25+F26</f>
        <v>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0</v>
      </c>
      <c r="T20" s="55">
        <f t="shared" si="5"/>
        <v>0</v>
      </c>
      <c r="U20" s="55">
        <f t="shared" si="5"/>
        <v>789.1419999999998</v>
      </c>
      <c r="V20" s="55">
        <f t="shared" si="5"/>
        <v>678.6419999999998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0</v>
      </c>
      <c r="V21" s="72">
        <f aca="true" t="shared" si="8" ref="V21:V26">U21-F21-V9-F56</f>
        <v>0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171.255</v>
      </c>
      <c r="V22" s="72">
        <f t="shared" si="8"/>
        <v>171.255</v>
      </c>
    </row>
    <row r="23" spans="1:22" s="73" customFormat="1" ht="24" thickBot="1" thickTop="1">
      <c r="A23" s="80" t="s">
        <v>28</v>
      </c>
      <c r="B23" s="81">
        <v>0</v>
      </c>
      <c r="C23" s="76"/>
      <c r="D23" s="76"/>
      <c r="E23" s="82"/>
      <c r="F23" s="72">
        <f t="shared" si="6"/>
        <v>0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0</v>
      </c>
      <c r="T23" s="76">
        <v>0</v>
      </c>
      <c r="U23" s="78">
        <f t="shared" si="7"/>
        <v>258.4</v>
      </c>
      <c r="V23" s="72">
        <f t="shared" si="8"/>
        <v>258.4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308.55</v>
      </c>
      <c r="V24" s="72">
        <f t="shared" si="8"/>
        <v>198.05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6.3</v>
      </c>
      <c r="V25" s="72">
        <f t="shared" si="8"/>
        <v>6.3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7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44.637</v>
      </c>
      <c r="V26" s="72">
        <f t="shared" si="8"/>
        <v>44.637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72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678.6419999999998</v>
      </c>
      <c r="G44" s="52">
        <f t="shared" si="11"/>
        <v>0</v>
      </c>
      <c r="H44" s="53">
        <f t="shared" si="11"/>
        <v>0</v>
      </c>
      <c r="I44" s="52">
        <f t="shared" si="11"/>
        <v>0</v>
      </c>
      <c r="J44" s="53">
        <f t="shared" si="11"/>
        <v>0</v>
      </c>
      <c r="K44" s="52">
        <f t="shared" si="11"/>
        <v>3143</v>
      </c>
      <c r="L44" s="53">
        <f t="shared" si="11"/>
        <v>157.15</v>
      </c>
      <c r="M44" s="52">
        <f t="shared" si="11"/>
        <v>0</v>
      </c>
      <c r="N44" s="53">
        <f t="shared" si="11"/>
        <v>0</v>
      </c>
      <c r="O44" s="52">
        <f t="shared" si="11"/>
        <v>0</v>
      </c>
      <c r="P44" s="53">
        <f t="shared" si="11"/>
        <v>0</v>
      </c>
      <c r="Q44" s="52">
        <f t="shared" si="11"/>
        <v>0</v>
      </c>
      <c r="R44" s="53">
        <f t="shared" si="11"/>
        <v>0</v>
      </c>
      <c r="S44" s="53">
        <f t="shared" si="11"/>
        <v>454.25</v>
      </c>
      <c r="T44" s="55">
        <f t="shared" si="11"/>
        <v>67.242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0</v>
      </c>
      <c r="G45" s="89">
        <f aca="true" t="shared" si="13" ref="G45:T50">G9-G21-G33-G56</f>
        <v>0</v>
      </c>
      <c r="H45" s="72">
        <f t="shared" si="13"/>
        <v>0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0</v>
      </c>
      <c r="N45" s="72">
        <f t="shared" si="13"/>
        <v>0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171.255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3143</v>
      </c>
      <c r="L46" s="72">
        <f t="shared" si="13"/>
        <v>157.15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14.105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258.4</v>
      </c>
      <c r="G47" s="89">
        <f t="shared" si="13"/>
        <v>0</v>
      </c>
      <c r="H47" s="72">
        <f t="shared" si="13"/>
        <v>0</v>
      </c>
      <c r="I47" s="89">
        <f t="shared" si="13"/>
        <v>0</v>
      </c>
      <c r="J47" s="72">
        <f t="shared" si="13"/>
        <v>0</v>
      </c>
      <c r="K47" s="89">
        <f t="shared" si="13"/>
        <v>0</v>
      </c>
      <c r="L47" s="72">
        <f t="shared" si="13"/>
        <v>0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0</v>
      </c>
      <c r="R47" s="72">
        <f t="shared" si="13"/>
        <v>0</v>
      </c>
      <c r="S47" s="72">
        <f t="shared" si="13"/>
        <v>256.2</v>
      </c>
      <c r="T47" s="72">
        <f t="shared" si="13"/>
        <v>2.2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198.05</v>
      </c>
      <c r="G48" s="89">
        <f t="shared" si="13"/>
        <v>0</v>
      </c>
      <c r="H48" s="72">
        <f t="shared" si="13"/>
        <v>0</v>
      </c>
      <c r="I48" s="89">
        <f t="shared" si="13"/>
        <v>0</v>
      </c>
      <c r="J48" s="72">
        <f t="shared" si="13"/>
        <v>0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198.05</v>
      </c>
      <c r="T48" s="72">
        <f t="shared" si="13"/>
        <v>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6.3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6.3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72">
        <f t="shared" si="12"/>
        <v>44.637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44.637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5</v>
      </c>
      <c r="C55" s="53"/>
      <c r="D55" s="68"/>
      <c r="E55" s="54"/>
      <c r="F55" s="53">
        <f aca="true" t="shared" si="14" ref="F55:T55">F56+F57+F58+F59+F60+F61</f>
        <v>110.5</v>
      </c>
      <c r="G55" s="52">
        <f t="shared" si="14"/>
        <v>0</v>
      </c>
      <c r="H55" s="53">
        <f t="shared" si="14"/>
        <v>0</v>
      </c>
      <c r="I55" s="52">
        <f t="shared" si="14"/>
        <v>433</v>
      </c>
      <c r="J55" s="53">
        <f t="shared" si="14"/>
        <v>13</v>
      </c>
      <c r="K55" s="52">
        <f t="shared" si="14"/>
        <v>250</v>
      </c>
      <c r="L55" s="53">
        <f t="shared" si="14"/>
        <v>12.5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0</v>
      </c>
      <c r="T55" s="55">
        <f t="shared" si="14"/>
        <v>85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0</v>
      </c>
      <c r="C57" s="76"/>
      <c r="D57" s="75"/>
      <c r="E57" s="77"/>
      <c r="F57" s="72">
        <f t="shared" si="15"/>
        <v>0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0</v>
      </c>
      <c r="T57" s="78">
        <v>0</v>
      </c>
      <c r="U57" s="75"/>
      <c r="V57" s="72"/>
    </row>
    <row r="58" spans="1:22" s="73" customFormat="1" ht="24" thickBot="1" thickTop="1">
      <c r="A58" s="80" t="s">
        <v>28</v>
      </c>
      <c r="B58" s="81">
        <v>0</v>
      </c>
      <c r="C58" s="76"/>
      <c r="D58" s="75"/>
      <c r="E58" s="82"/>
      <c r="F58" s="72">
        <f t="shared" si="15"/>
        <v>0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0</v>
      </c>
      <c r="U58" s="75"/>
      <c r="V58" s="72"/>
    </row>
    <row r="59" spans="1:22" s="73" customFormat="1" ht="24" thickBot="1" thickTop="1">
      <c r="A59" s="84" t="s">
        <v>29</v>
      </c>
      <c r="B59" s="85">
        <v>5</v>
      </c>
      <c r="C59" s="76"/>
      <c r="D59" s="75"/>
      <c r="E59" s="88"/>
      <c r="F59" s="72">
        <f t="shared" si="15"/>
        <v>110.5</v>
      </c>
      <c r="G59" s="75">
        <v>0</v>
      </c>
      <c r="H59" s="76">
        <v>0</v>
      </c>
      <c r="I59" s="75">
        <v>433</v>
      </c>
      <c r="J59" s="76">
        <v>13</v>
      </c>
      <c r="K59" s="75">
        <v>250</v>
      </c>
      <c r="L59" s="76">
        <v>12.5</v>
      </c>
      <c r="M59" s="75">
        <v>0</v>
      </c>
      <c r="N59" s="76">
        <v>0</v>
      </c>
      <c r="O59" s="75"/>
      <c r="P59" s="76"/>
      <c r="Q59" s="75"/>
      <c r="R59" s="76"/>
      <c r="S59" s="76">
        <v>0</v>
      </c>
      <c r="T59" s="76">
        <v>85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72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3:E3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G64" sqref="G64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0.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59.25" customHeight="1">
      <c r="A2" s="104" t="s">
        <v>47</v>
      </c>
      <c r="B2" s="105"/>
      <c r="C2" s="105"/>
      <c r="D2" s="105"/>
      <c r="E2" s="105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234</v>
      </c>
      <c r="C8" s="53">
        <f>C9+C10+C11+C12+C13+C14</f>
        <v>221.5</v>
      </c>
      <c r="D8" s="53">
        <f>D9+D10+D11+D12+D13+D14</f>
        <v>94.55</v>
      </c>
      <c r="E8" s="54">
        <f aca="true" t="shared" si="0" ref="E8:E14">D8*100/C8</f>
        <v>42.686230248307</v>
      </c>
      <c r="F8" s="53">
        <f aca="true" t="shared" si="1" ref="F8:V8">F9+F10+F11+F12+F13+F14</f>
        <v>913.8319999999999</v>
      </c>
      <c r="G8" s="52">
        <f t="shared" si="1"/>
        <v>0</v>
      </c>
      <c r="H8" s="53">
        <f t="shared" si="1"/>
        <v>0</v>
      </c>
      <c r="I8" s="52">
        <f t="shared" si="1"/>
        <v>433</v>
      </c>
      <c r="J8" s="53">
        <f t="shared" si="1"/>
        <v>13</v>
      </c>
      <c r="K8" s="52">
        <f t="shared" si="1"/>
        <v>3897</v>
      </c>
      <c r="L8" s="53">
        <f t="shared" si="1"/>
        <v>194.85</v>
      </c>
      <c r="M8" s="52">
        <f t="shared" si="1"/>
        <v>0</v>
      </c>
      <c r="N8" s="53">
        <f t="shared" si="1"/>
        <v>0</v>
      </c>
      <c r="O8" s="52">
        <f t="shared" si="1"/>
        <v>0</v>
      </c>
      <c r="P8" s="53">
        <f t="shared" si="1"/>
        <v>0</v>
      </c>
      <c r="Q8" s="52">
        <f t="shared" si="1"/>
        <v>0</v>
      </c>
      <c r="R8" s="53">
        <f t="shared" si="1"/>
        <v>0</v>
      </c>
      <c r="S8" s="53">
        <f t="shared" si="1"/>
        <v>496.39300000000003</v>
      </c>
      <c r="T8" s="55">
        <f t="shared" si="1"/>
        <v>209.589</v>
      </c>
      <c r="U8" s="55">
        <f t="shared" si="1"/>
        <v>0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74</v>
      </c>
      <c r="C9" s="76">
        <v>79.9</v>
      </c>
      <c r="D9" s="76">
        <v>37</v>
      </c>
      <c r="E9" s="77">
        <f t="shared" si="0"/>
        <v>46.30788485607008</v>
      </c>
      <c r="F9" s="72">
        <f aca="true" t="shared" si="2" ref="F9:F14">H9+J9+L9+N9+P9+R9+S9+T9</f>
        <v>0</v>
      </c>
      <c r="G9" s="75">
        <v>0</v>
      </c>
      <c r="H9" s="76">
        <v>0</v>
      </c>
      <c r="I9" s="75">
        <v>0</v>
      </c>
      <c r="J9" s="76">
        <v>0</v>
      </c>
      <c r="K9" s="75">
        <v>0</v>
      </c>
      <c r="L9" s="76">
        <v>0</v>
      </c>
      <c r="M9" s="75">
        <v>0</v>
      </c>
      <c r="N9" s="76">
        <v>0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44</v>
      </c>
      <c r="C10" s="76">
        <v>46</v>
      </c>
      <c r="D10" s="76">
        <v>23</v>
      </c>
      <c r="E10" s="77">
        <f t="shared" si="0"/>
        <v>50</v>
      </c>
      <c r="F10" s="72">
        <f t="shared" si="2"/>
        <v>171.255</v>
      </c>
      <c r="G10" s="75">
        <v>0</v>
      </c>
      <c r="H10" s="76">
        <v>0</v>
      </c>
      <c r="I10" s="75">
        <v>0</v>
      </c>
      <c r="J10" s="76">
        <v>0</v>
      </c>
      <c r="K10" s="75">
        <v>3143</v>
      </c>
      <c r="L10" s="76">
        <v>157.15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0</v>
      </c>
      <c r="T10" s="78">
        <v>14.105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31</v>
      </c>
      <c r="C11" s="76">
        <v>18</v>
      </c>
      <c r="D11" s="76">
        <v>9</v>
      </c>
      <c r="E11" s="82">
        <f t="shared" si="0"/>
        <v>50</v>
      </c>
      <c r="F11" s="72">
        <f t="shared" si="2"/>
        <v>347.275</v>
      </c>
      <c r="G11" s="83">
        <v>0</v>
      </c>
      <c r="H11" s="76">
        <v>0</v>
      </c>
      <c r="I11" s="75">
        <v>0</v>
      </c>
      <c r="J11" s="76">
        <v>0</v>
      </c>
      <c r="K11" s="75">
        <v>504</v>
      </c>
      <c r="L11" s="76">
        <v>25.2</v>
      </c>
      <c r="M11" s="75">
        <v>0</v>
      </c>
      <c r="N11" s="76">
        <v>0</v>
      </c>
      <c r="O11" s="75">
        <v>0</v>
      </c>
      <c r="P11" s="76">
        <v>0</v>
      </c>
      <c r="Q11" s="75">
        <v>0</v>
      </c>
      <c r="R11" s="76">
        <v>0</v>
      </c>
      <c r="S11" s="76">
        <v>298.343</v>
      </c>
      <c r="T11" s="76">
        <v>23.732</v>
      </c>
      <c r="U11" s="78">
        <f t="shared" si="3"/>
        <v>0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16</v>
      </c>
      <c r="C12" s="76">
        <v>19</v>
      </c>
      <c r="D12" s="76">
        <v>9.5</v>
      </c>
      <c r="E12" s="82">
        <f t="shared" si="0"/>
        <v>50</v>
      </c>
      <c r="F12" s="72">
        <f t="shared" si="2"/>
        <v>328.55</v>
      </c>
      <c r="G12" s="75">
        <v>0</v>
      </c>
      <c r="H12" s="76">
        <v>0</v>
      </c>
      <c r="I12" s="75">
        <v>433</v>
      </c>
      <c r="J12" s="76">
        <v>13</v>
      </c>
      <c r="K12" s="75">
        <v>250</v>
      </c>
      <c r="L12" s="76">
        <v>12.5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198.05</v>
      </c>
      <c r="T12" s="76">
        <v>105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30</v>
      </c>
      <c r="C13" s="76">
        <v>11</v>
      </c>
      <c r="D13" s="76">
        <v>9.3</v>
      </c>
      <c r="E13" s="82">
        <f t="shared" si="0"/>
        <v>84.54545454545456</v>
      </c>
      <c r="F13" s="72">
        <f t="shared" si="2"/>
        <v>6.3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6.3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39</v>
      </c>
      <c r="C14" s="76">
        <v>47.6</v>
      </c>
      <c r="D14" s="76">
        <v>6.75</v>
      </c>
      <c r="E14" s="87">
        <f t="shared" si="0"/>
        <v>14.180672268907562</v>
      </c>
      <c r="F14" s="72">
        <f t="shared" si="2"/>
        <v>60.452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60.452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0</v>
      </c>
      <c r="C20" s="53"/>
      <c r="D20" s="53"/>
      <c r="E20" s="54"/>
      <c r="F20" s="53">
        <f aca="true" t="shared" si="5" ref="F20:V20">F21+F22+F23+F24+F25+F26</f>
        <v>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0</v>
      </c>
      <c r="T20" s="55">
        <f t="shared" si="5"/>
        <v>0</v>
      </c>
      <c r="U20" s="55">
        <f t="shared" si="5"/>
        <v>913.8319999999999</v>
      </c>
      <c r="V20" s="55">
        <f t="shared" si="5"/>
        <v>783.3319999999999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0</v>
      </c>
      <c r="V21" s="72">
        <f aca="true" t="shared" si="8" ref="V21:V26">U21-F21-V9-F56</f>
        <v>0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171.255</v>
      </c>
      <c r="V22" s="72">
        <f t="shared" si="8"/>
        <v>171.255</v>
      </c>
    </row>
    <row r="23" spans="1:22" s="73" customFormat="1" ht="24" thickBot="1" thickTop="1">
      <c r="A23" s="80" t="s">
        <v>28</v>
      </c>
      <c r="B23" s="81">
        <v>0</v>
      </c>
      <c r="C23" s="76"/>
      <c r="D23" s="76"/>
      <c r="E23" s="82"/>
      <c r="F23" s="72">
        <f t="shared" si="6"/>
        <v>0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0</v>
      </c>
      <c r="T23" s="76">
        <v>0</v>
      </c>
      <c r="U23" s="78">
        <f t="shared" si="7"/>
        <v>347.275</v>
      </c>
      <c r="V23" s="72">
        <f t="shared" si="8"/>
        <v>347.275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328.55</v>
      </c>
      <c r="V24" s="72">
        <f t="shared" si="8"/>
        <v>198.05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6.3</v>
      </c>
      <c r="V25" s="72">
        <f t="shared" si="8"/>
        <v>6.3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7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60.452</v>
      </c>
      <c r="V26" s="72">
        <f t="shared" si="8"/>
        <v>60.452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72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783.3319999999999</v>
      </c>
      <c r="G44" s="52">
        <f t="shared" si="11"/>
        <v>0</v>
      </c>
      <c r="H44" s="53">
        <f t="shared" si="11"/>
        <v>0</v>
      </c>
      <c r="I44" s="52">
        <f t="shared" si="11"/>
        <v>0</v>
      </c>
      <c r="J44" s="53">
        <f t="shared" si="11"/>
        <v>0</v>
      </c>
      <c r="K44" s="52">
        <f t="shared" si="11"/>
        <v>3647</v>
      </c>
      <c r="L44" s="53">
        <f t="shared" si="11"/>
        <v>182.35</v>
      </c>
      <c r="M44" s="52">
        <f t="shared" si="11"/>
        <v>0</v>
      </c>
      <c r="N44" s="53">
        <f t="shared" si="11"/>
        <v>0</v>
      </c>
      <c r="O44" s="52">
        <f t="shared" si="11"/>
        <v>0</v>
      </c>
      <c r="P44" s="53">
        <f t="shared" si="11"/>
        <v>0</v>
      </c>
      <c r="Q44" s="52">
        <f t="shared" si="11"/>
        <v>0</v>
      </c>
      <c r="R44" s="53">
        <f t="shared" si="11"/>
        <v>0</v>
      </c>
      <c r="S44" s="53">
        <f t="shared" si="11"/>
        <v>496.39300000000003</v>
      </c>
      <c r="T44" s="55">
        <f t="shared" si="11"/>
        <v>104.589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0</v>
      </c>
      <c r="G45" s="89">
        <f aca="true" t="shared" si="13" ref="G45:T50">G9-G21-G33-G56</f>
        <v>0</v>
      </c>
      <c r="H45" s="72">
        <f t="shared" si="13"/>
        <v>0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0</v>
      </c>
      <c r="N45" s="72">
        <f t="shared" si="13"/>
        <v>0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171.255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3143</v>
      </c>
      <c r="L46" s="72">
        <f t="shared" si="13"/>
        <v>157.15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14.105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347.275</v>
      </c>
      <c r="G47" s="89">
        <f t="shared" si="13"/>
        <v>0</v>
      </c>
      <c r="H47" s="72">
        <f t="shared" si="13"/>
        <v>0</v>
      </c>
      <c r="I47" s="89">
        <f t="shared" si="13"/>
        <v>0</v>
      </c>
      <c r="J47" s="72">
        <f t="shared" si="13"/>
        <v>0</v>
      </c>
      <c r="K47" s="89">
        <f t="shared" si="13"/>
        <v>504</v>
      </c>
      <c r="L47" s="72">
        <f t="shared" si="13"/>
        <v>25.2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0</v>
      </c>
      <c r="R47" s="72">
        <f t="shared" si="13"/>
        <v>0</v>
      </c>
      <c r="S47" s="72">
        <f t="shared" si="13"/>
        <v>298.343</v>
      </c>
      <c r="T47" s="72">
        <f t="shared" si="13"/>
        <v>23.732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198.05</v>
      </c>
      <c r="G48" s="89">
        <f t="shared" si="13"/>
        <v>0</v>
      </c>
      <c r="H48" s="72">
        <f t="shared" si="13"/>
        <v>0</v>
      </c>
      <c r="I48" s="89">
        <f t="shared" si="13"/>
        <v>0</v>
      </c>
      <c r="J48" s="72">
        <f t="shared" si="13"/>
        <v>0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198.05</v>
      </c>
      <c r="T48" s="72">
        <f t="shared" si="13"/>
        <v>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6.3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6.3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72">
        <f t="shared" si="12"/>
        <v>60.452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60.452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6</v>
      </c>
      <c r="C55" s="53"/>
      <c r="D55" s="68"/>
      <c r="E55" s="54"/>
      <c r="F55" s="53">
        <f aca="true" t="shared" si="14" ref="F55:T55">F56+F57+F58+F59+F60+F61</f>
        <v>130.5</v>
      </c>
      <c r="G55" s="52">
        <f t="shared" si="14"/>
        <v>0</v>
      </c>
      <c r="H55" s="53">
        <f t="shared" si="14"/>
        <v>0</v>
      </c>
      <c r="I55" s="52">
        <f t="shared" si="14"/>
        <v>433</v>
      </c>
      <c r="J55" s="53">
        <f t="shared" si="14"/>
        <v>13</v>
      </c>
      <c r="K55" s="52">
        <f t="shared" si="14"/>
        <v>250</v>
      </c>
      <c r="L55" s="53">
        <f t="shared" si="14"/>
        <v>12.5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0</v>
      </c>
      <c r="T55" s="55">
        <f t="shared" si="14"/>
        <v>105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0</v>
      </c>
      <c r="C57" s="76"/>
      <c r="D57" s="75"/>
      <c r="E57" s="77"/>
      <c r="F57" s="72">
        <f t="shared" si="15"/>
        <v>0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0</v>
      </c>
      <c r="T57" s="78">
        <v>0</v>
      </c>
      <c r="U57" s="75"/>
      <c r="V57" s="72"/>
    </row>
    <row r="58" spans="1:22" s="73" customFormat="1" ht="24" thickBot="1" thickTop="1">
      <c r="A58" s="80" t="s">
        <v>28</v>
      </c>
      <c r="B58" s="81">
        <v>0</v>
      </c>
      <c r="C58" s="76"/>
      <c r="D58" s="75"/>
      <c r="E58" s="82"/>
      <c r="F58" s="72">
        <f t="shared" si="15"/>
        <v>0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0</v>
      </c>
      <c r="U58" s="75"/>
      <c r="V58" s="72"/>
    </row>
    <row r="59" spans="1:22" s="73" customFormat="1" ht="24" thickBot="1" thickTop="1">
      <c r="A59" s="84" t="s">
        <v>29</v>
      </c>
      <c r="B59" s="85">
        <v>6</v>
      </c>
      <c r="C59" s="76"/>
      <c r="D59" s="75"/>
      <c r="E59" s="88"/>
      <c r="F59" s="72">
        <f t="shared" si="15"/>
        <v>130.5</v>
      </c>
      <c r="G59" s="75">
        <v>0</v>
      </c>
      <c r="H59" s="76">
        <v>0</v>
      </c>
      <c r="I59" s="75">
        <v>433</v>
      </c>
      <c r="J59" s="76">
        <v>13</v>
      </c>
      <c r="K59" s="75">
        <v>250</v>
      </c>
      <c r="L59" s="76">
        <v>12.5</v>
      </c>
      <c r="M59" s="75">
        <v>0</v>
      </c>
      <c r="N59" s="76">
        <v>0</v>
      </c>
      <c r="O59" s="75"/>
      <c r="P59" s="76"/>
      <c r="Q59" s="75"/>
      <c r="R59" s="76"/>
      <c r="S59" s="76">
        <v>0</v>
      </c>
      <c r="T59" s="76">
        <v>105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72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E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D62" sqref="D6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0.25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65.25" customHeight="1">
      <c r="A2" s="104" t="s">
        <v>48</v>
      </c>
      <c r="B2" s="105"/>
      <c r="C2" s="105"/>
      <c r="D2" s="105"/>
      <c r="E2" s="105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311</v>
      </c>
      <c r="C8" s="53">
        <f>C9+C10+C11+C12+C13+C14</f>
        <v>263.8</v>
      </c>
      <c r="D8" s="53">
        <f>D9+D10+D11+D12+D13+D14</f>
        <v>117.10000000000001</v>
      </c>
      <c r="E8" s="54">
        <f aca="true" t="shared" si="0" ref="E8:E14">D8*100/C8</f>
        <v>44.38968915845337</v>
      </c>
      <c r="F8" s="53">
        <f aca="true" t="shared" si="1" ref="F8:V8">F9+F10+F11+F12+F13+F14</f>
        <v>951.732</v>
      </c>
      <c r="G8" s="52">
        <f t="shared" si="1"/>
        <v>300</v>
      </c>
      <c r="H8" s="53">
        <f t="shared" si="1"/>
        <v>6.5</v>
      </c>
      <c r="I8" s="52">
        <f t="shared" si="1"/>
        <v>433</v>
      </c>
      <c r="J8" s="53">
        <f t="shared" si="1"/>
        <v>13</v>
      </c>
      <c r="K8" s="52">
        <f t="shared" si="1"/>
        <v>4017</v>
      </c>
      <c r="L8" s="53">
        <f t="shared" si="1"/>
        <v>197.85</v>
      </c>
      <c r="M8" s="52">
        <f t="shared" si="1"/>
        <v>0</v>
      </c>
      <c r="N8" s="53">
        <f t="shared" si="1"/>
        <v>0</v>
      </c>
      <c r="O8" s="52">
        <f t="shared" si="1"/>
        <v>0</v>
      </c>
      <c r="P8" s="53">
        <f t="shared" si="1"/>
        <v>0</v>
      </c>
      <c r="Q8" s="52">
        <f t="shared" si="1"/>
        <v>0</v>
      </c>
      <c r="R8" s="53">
        <f t="shared" si="1"/>
        <v>0</v>
      </c>
      <c r="S8" s="53">
        <f t="shared" si="1"/>
        <v>498.793</v>
      </c>
      <c r="T8" s="55">
        <f t="shared" si="1"/>
        <v>235.589</v>
      </c>
      <c r="U8" s="55">
        <f t="shared" si="1"/>
        <v>28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94</v>
      </c>
      <c r="C9" s="76">
        <v>103.5</v>
      </c>
      <c r="D9" s="76">
        <v>49</v>
      </c>
      <c r="E9" s="77">
        <f t="shared" si="0"/>
        <v>47.34299516908212</v>
      </c>
      <c r="F9" s="72">
        <f aca="true" t="shared" si="2" ref="F9:F14">H9+J9+L9+N9+P9+R9+S9+T9</f>
        <v>6.5</v>
      </c>
      <c r="G9" s="75">
        <v>300</v>
      </c>
      <c r="H9" s="76">
        <v>6.5</v>
      </c>
      <c r="I9" s="75">
        <v>0</v>
      </c>
      <c r="J9" s="76">
        <v>0</v>
      </c>
      <c r="K9" s="75">
        <v>0</v>
      </c>
      <c r="L9" s="76">
        <v>0</v>
      </c>
      <c r="M9" s="75">
        <v>0</v>
      </c>
      <c r="N9" s="76">
        <v>0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51</v>
      </c>
      <c r="C10" s="76">
        <v>53.4</v>
      </c>
      <c r="D10" s="76">
        <v>26.7</v>
      </c>
      <c r="E10" s="77">
        <f t="shared" si="0"/>
        <v>50</v>
      </c>
      <c r="F10" s="72">
        <f t="shared" si="2"/>
        <v>171.255</v>
      </c>
      <c r="G10" s="75">
        <v>0</v>
      </c>
      <c r="H10" s="76">
        <v>0</v>
      </c>
      <c r="I10" s="75">
        <v>0</v>
      </c>
      <c r="J10" s="76">
        <v>0</v>
      </c>
      <c r="K10" s="75">
        <v>3143</v>
      </c>
      <c r="L10" s="76">
        <v>157.15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0</v>
      </c>
      <c r="T10" s="78">
        <v>14.105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55</v>
      </c>
      <c r="C11" s="76">
        <v>24</v>
      </c>
      <c r="D11" s="76">
        <v>12</v>
      </c>
      <c r="E11" s="82">
        <f t="shared" si="0"/>
        <v>50</v>
      </c>
      <c r="F11" s="72">
        <f t="shared" si="2"/>
        <v>355.67499999999995</v>
      </c>
      <c r="G11" s="83">
        <v>0</v>
      </c>
      <c r="H11" s="76">
        <v>0</v>
      </c>
      <c r="I11" s="75">
        <v>0</v>
      </c>
      <c r="J11" s="76">
        <v>0</v>
      </c>
      <c r="K11" s="75">
        <v>504</v>
      </c>
      <c r="L11" s="76">
        <v>25.2</v>
      </c>
      <c r="M11" s="75">
        <v>0</v>
      </c>
      <c r="N11" s="76">
        <v>0</v>
      </c>
      <c r="O11" s="75">
        <v>0</v>
      </c>
      <c r="P11" s="76">
        <v>0</v>
      </c>
      <c r="Q11" s="75">
        <v>0</v>
      </c>
      <c r="R11" s="76">
        <v>0</v>
      </c>
      <c r="S11" s="76">
        <v>300.743</v>
      </c>
      <c r="T11" s="76">
        <v>29.732</v>
      </c>
      <c r="U11" s="78">
        <f t="shared" si="3"/>
        <v>28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21</v>
      </c>
      <c r="C12" s="76">
        <v>21.9</v>
      </c>
      <c r="D12" s="76">
        <v>10.95</v>
      </c>
      <c r="E12" s="82">
        <f t="shared" si="0"/>
        <v>50</v>
      </c>
      <c r="F12" s="72">
        <f t="shared" si="2"/>
        <v>351.55</v>
      </c>
      <c r="G12" s="75">
        <v>0</v>
      </c>
      <c r="H12" s="76">
        <v>0</v>
      </c>
      <c r="I12" s="75">
        <v>433</v>
      </c>
      <c r="J12" s="76">
        <v>13</v>
      </c>
      <c r="K12" s="75">
        <v>370</v>
      </c>
      <c r="L12" s="76">
        <v>15.5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198.05</v>
      </c>
      <c r="T12" s="76">
        <v>125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40</v>
      </c>
      <c r="C13" s="76">
        <v>13.4</v>
      </c>
      <c r="D13" s="76">
        <v>11.7</v>
      </c>
      <c r="E13" s="82">
        <f t="shared" si="0"/>
        <v>87.31343283582089</v>
      </c>
      <c r="F13" s="72">
        <f t="shared" si="2"/>
        <v>6.3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6.3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50</v>
      </c>
      <c r="C14" s="76">
        <v>47.6</v>
      </c>
      <c r="D14" s="76">
        <v>6.75</v>
      </c>
      <c r="E14" s="87">
        <f t="shared" si="0"/>
        <v>14.180672268907562</v>
      </c>
      <c r="F14" s="72">
        <f t="shared" si="2"/>
        <v>60.452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60.452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1</v>
      </c>
      <c r="C20" s="53"/>
      <c r="D20" s="53"/>
      <c r="E20" s="54"/>
      <c r="F20" s="53">
        <f aca="true" t="shared" si="5" ref="F20:V20">F21+F22+F23+F24+F25+F26</f>
        <v>28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28</v>
      </c>
      <c r="T20" s="55">
        <f t="shared" si="5"/>
        <v>0</v>
      </c>
      <c r="U20" s="55">
        <f t="shared" si="5"/>
        <v>951.732</v>
      </c>
      <c r="V20" s="55">
        <f t="shared" si="5"/>
        <v>550.65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6.5</v>
      </c>
      <c r="V21" s="72">
        <f aca="true" t="shared" si="8" ref="V21:V26">U21-F21-V9-F56</f>
        <v>6.5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171.255</v>
      </c>
      <c r="V22" s="72">
        <f t="shared" si="8"/>
        <v>171.255</v>
      </c>
    </row>
    <row r="23" spans="1:22" s="73" customFormat="1" ht="24" thickBot="1" thickTop="1">
      <c r="A23" s="80" t="s">
        <v>28</v>
      </c>
      <c r="B23" s="81">
        <v>1</v>
      </c>
      <c r="C23" s="76"/>
      <c r="D23" s="76"/>
      <c r="E23" s="82"/>
      <c r="F23" s="72">
        <f t="shared" si="6"/>
        <v>28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28</v>
      </c>
      <c r="T23" s="76">
        <v>0</v>
      </c>
      <c r="U23" s="78">
        <f t="shared" si="7"/>
        <v>355.67499999999995</v>
      </c>
      <c r="V23" s="72">
        <f t="shared" si="8"/>
        <v>306.143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351.55</v>
      </c>
      <c r="V24" s="72">
        <f t="shared" si="8"/>
        <v>0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6.3</v>
      </c>
      <c r="V25" s="72">
        <f t="shared" si="8"/>
        <v>6.3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7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60.452</v>
      </c>
      <c r="V26" s="72">
        <f t="shared" si="8"/>
        <v>60.452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72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550.65</v>
      </c>
      <c r="G44" s="52">
        <f t="shared" si="11"/>
        <v>300</v>
      </c>
      <c r="H44" s="53">
        <f t="shared" si="11"/>
        <v>6.5</v>
      </c>
      <c r="I44" s="52">
        <f t="shared" si="11"/>
        <v>0</v>
      </c>
      <c r="J44" s="53">
        <f t="shared" si="11"/>
        <v>0</v>
      </c>
      <c r="K44" s="52">
        <f t="shared" si="11"/>
        <v>3647</v>
      </c>
      <c r="L44" s="53">
        <f t="shared" si="11"/>
        <v>182.35</v>
      </c>
      <c r="M44" s="52">
        <f t="shared" si="11"/>
        <v>0</v>
      </c>
      <c r="N44" s="53">
        <f t="shared" si="11"/>
        <v>0</v>
      </c>
      <c r="O44" s="52">
        <f t="shared" si="11"/>
        <v>0</v>
      </c>
      <c r="P44" s="53">
        <f t="shared" si="11"/>
        <v>0</v>
      </c>
      <c r="Q44" s="52">
        <f t="shared" si="11"/>
        <v>0</v>
      </c>
      <c r="R44" s="53">
        <f t="shared" si="11"/>
        <v>0</v>
      </c>
      <c r="S44" s="53">
        <f t="shared" si="11"/>
        <v>272.743</v>
      </c>
      <c r="T44" s="55">
        <f t="shared" si="11"/>
        <v>89.057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6.5</v>
      </c>
      <c r="G45" s="89">
        <f aca="true" t="shared" si="13" ref="G45:T50">G9-G21-G33-G56</f>
        <v>300</v>
      </c>
      <c r="H45" s="72">
        <f t="shared" si="13"/>
        <v>6.5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0</v>
      </c>
      <c r="N45" s="72">
        <f t="shared" si="13"/>
        <v>0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171.255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3143</v>
      </c>
      <c r="L46" s="72">
        <f t="shared" si="13"/>
        <v>157.15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14.105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306.143</v>
      </c>
      <c r="G47" s="89">
        <f t="shared" si="13"/>
        <v>0</v>
      </c>
      <c r="H47" s="72">
        <f t="shared" si="13"/>
        <v>0</v>
      </c>
      <c r="I47" s="89">
        <f t="shared" si="13"/>
        <v>0</v>
      </c>
      <c r="J47" s="72">
        <f t="shared" si="13"/>
        <v>0</v>
      </c>
      <c r="K47" s="89">
        <f t="shared" si="13"/>
        <v>504</v>
      </c>
      <c r="L47" s="72">
        <f t="shared" si="13"/>
        <v>25.2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0</v>
      </c>
      <c r="R47" s="72">
        <f t="shared" si="13"/>
        <v>0</v>
      </c>
      <c r="S47" s="72">
        <f t="shared" si="13"/>
        <v>272.743</v>
      </c>
      <c r="T47" s="72">
        <f t="shared" si="13"/>
        <v>8.2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0</v>
      </c>
      <c r="G48" s="89">
        <f t="shared" si="13"/>
        <v>0</v>
      </c>
      <c r="H48" s="72">
        <f t="shared" si="13"/>
        <v>0</v>
      </c>
      <c r="I48" s="89">
        <f t="shared" si="13"/>
        <v>0</v>
      </c>
      <c r="J48" s="72">
        <f t="shared" si="13"/>
        <v>0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0</v>
      </c>
      <c r="T48" s="72">
        <f t="shared" si="13"/>
        <v>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6.3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6.3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72">
        <f t="shared" si="12"/>
        <v>60.452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60.452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19</v>
      </c>
      <c r="C55" s="53"/>
      <c r="D55" s="68"/>
      <c r="E55" s="54"/>
      <c r="F55" s="53">
        <f aca="true" t="shared" si="14" ref="F55:T55">F56+F57+F58+F59+F60+F61</f>
        <v>373.082</v>
      </c>
      <c r="G55" s="52">
        <f t="shared" si="14"/>
        <v>0</v>
      </c>
      <c r="H55" s="53">
        <f t="shared" si="14"/>
        <v>0</v>
      </c>
      <c r="I55" s="52">
        <f t="shared" si="14"/>
        <v>433</v>
      </c>
      <c r="J55" s="53">
        <f t="shared" si="14"/>
        <v>13</v>
      </c>
      <c r="K55" s="52">
        <f t="shared" si="14"/>
        <v>370</v>
      </c>
      <c r="L55" s="53">
        <f t="shared" si="14"/>
        <v>15.5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198.05</v>
      </c>
      <c r="T55" s="55">
        <f t="shared" si="14"/>
        <v>146.532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0</v>
      </c>
      <c r="C57" s="76"/>
      <c r="D57" s="75"/>
      <c r="E57" s="77"/>
      <c r="F57" s="72">
        <f t="shared" si="15"/>
        <v>0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0</v>
      </c>
      <c r="T57" s="78">
        <v>0</v>
      </c>
      <c r="U57" s="75"/>
      <c r="V57" s="72"/>
    </row>
    <row r="58" spans="1:22" s="73" customFormat="1" ht="24" thickBot="1" thickTop="1">
      <c r="A58" s="80" t="s">
        <v>28</v>
      </c>
      <c r="B58" s="81">
        <v>1</v>
      </c>
      <c r="C58" s="76"/>
      <c r="D58" s="75"/>
      <c r="E58" s="82"/>
      <c r="F58" s="72">
        <f t="shared" si="15"/>
        <v>21.532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21.532</v>
      </c>
      <c r="U58" s="75"/>
      <c r="V58" s="72"/>
    </row>
    <row r="59" spans="1:22" s="73" customFormat="1" ht="24" thickBot="1" thickTop="1">
      <c r="A59" s="84" t="s">
        <v>29</v>
      </c>
      <c r="B59" s="85">
        <v>18</v>
      </c>
      <c r="C59" s="76"/>
      <c r="D59" s="75"/>
      <c r="E59" s="88"/>
      <c r="F59" s="72">
        <f t="shared" si="15"/>
        <v>351.55</v>
      </c>
      <c r="G59" s="75">
        <v>0</v>
      </c>
      <c r="H59" s="76">
        <v>0</v>
      </c>
      <c r="I59" s="75">
        <v>433</v>
      </c>
      <c r="J59" s="76">
        <v>13</v>
      </c>
      <c r="K59" s="75">
        <v>370</v>
      </c>
      <c r="L59" s="76">
        <v>15.5</v>
      </c>
      <c r="M59" s="75">
        <v>0</v>
      </c>
      <c r="N59" s="76">
        <v>0</v>
      </c>
      <c r="O59" s="75"/>
      <c r="P59" s="76"/>
      <c r="Q59" s="75"/>
      <c r="R59" s="76"/>
      <c r="S59" s="76">
        <v>198.05</v>
      </c>
      <c r="T59" s="76">
        <v>125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72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E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A2" sqref="A2:E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3.1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51" customHeight="1">
      <c r="A2" s="104" t="s">
        <v>49</v>
      </c>
      <c r="B2" s="105"/>
      <c r="C2" s="105"/>
      <c r="D2" s="105"/>
      <c r="E2" s="105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412</v>
      </c>
      <c r="C8" s="53">
        <f>C9+C10+C11+C12+C13+C14</f>
        <v>389.5</v>
      </c>
      <c r="D8" s="53">
        <f>D9+D10+D11+D12+D13+D14</f>
        <v>187.16000000000003</v>
      </c>
      <c r="E8" s="54">
        <f aca="true" t="shared" si="0" ref="E8:E14">D8*100/C8</f>
        <v>48.05134788189988</v>
      </c>
      <c r="F8" s="53">
        <f aca="true" t="shared" si="1" ref="F8:V8">F9+F10+F11+F12+F13+F14</f>
        <v>1974.6599999999999</v>
      </c>
      <c r="G8" s="52">
        <f t="shared" si="1"/>
        <v>8358</v>
      </c>
      <c r="H8" s="53">
        <f t="shared" si="1"/>
        <v>332.5</v>
      </c>
      <c r="I8" s="52">
        <f t="shared" si="1"/>
        <v>1586</v>
      </c>
      <c r="J8" s="53">
        <f t="shared" si="1"/>
        <v>89</v>
      </c>
      <c r="K8" s="52">
        <f t="shared" si="1"/>
        <v>4017</v>
      </c>
      <c r="L8" s="53">
        <f t="shared" si="1"/>
        <v>197.85</v>
      </c>
      <c r="M8" s="52">
        <f t="shared" si="1"/>
        <v>2460</v>
      </c>
      <c r="N8" s="53">
        <f t="shared" si="1"/>
        <v>25</v>
      </c>
      <c r="O8" s="52">
        <f t="shared" si="1"/>
        <v>0</v>
      </c>
      <c r="P8" s="53">
        <f t="shared" si="1"/>
        <v>0</v>
      </c>
      <c r="Q8" s="52">
        <f t="shared" si="1"/>
        <v>11250</v>
      </c>
      <c r="R8" s="53">
        <f t="shared" si="1"/>
        <v>127.61</v>
      </c>
      <c r="S8" s="53">
        <f t="shared" si="1"/>
        <v>546.033</v>
      </c>
      <c r="T8" s="55">
        <f t="shared" si="1"/>
        <v>656.6669999999999</v>
      </c>
      <c r="U8" s="55">
        <f t="shared" si="1"/>
        <v>28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111</v>
      </c>
      <c r="C9" s="76">
        <v>146.5</v>
      </c>
      <c r="D9" s="76">
        <v>65.5</v>
      </c>
      <c r="E9" s="77">
        <f t="shared" si="0"/>
        <v>44.7098976109215</v>
      </c>
      <c r="F9" s="72">
        <f aca="true" t="shared" si="2" ref="F9:F14">H9+J9+L9+N9+P9+R9+S9+T9</f>
        <v>31.5</v>
      </c>
      <c r="G9" s="75">
        <v>300</v>
      </c>
      <c r="H9" s="76">
        <v>6.5</v>
      </c>
      <c r="I9" s="75">
        <v>0</v>
      </c>
      <c r="J9" s="76">
        <v>0</v>
      </c>
      <c r="K9" s="75">
        <v>0</v>
      </c>
      <c r="L9" s="76">
        <v>0</v>
      </c>
      <c r="M9" s="75">
        <v>2460</v>
      </c>
      <c r="N9" s="76">
        <v>25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64</v>
      </c>
      <c r="C10" s="76">
        <v>77.4</v>
      </c>
      <c r="D10" s="76">
        <v>38.7</v>
      </c>
      <c r="E10" s="77">
        <f t="shared" si="0"/>
        <v>50</v>
      </c>
      <c r="F10" s="72">
        <f t="shared" si="2"/>
        <v>312.382</v>
      </c>
      <c r="G10" s="75">
        <v>0</v>
      </c>
      <c r="H10" s="76">
        <v>0</v>
      </c>
      <c r="I10" s="75">
        <v>0</v>
      </c>
      <c r="J10" s="76">
        <v>0</v>
      </c>
      <c r="K10" s="75">
        <v>3143</v>
      </c>
      <c r="L10" s="76">
        <v>157.15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13.5</v>
      </c>
      <c r="T10" s="78">
        <v>141.732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82</v>
      </c>
      <c r="C11" s="76">
        <v>26.8</v>
      </c>
      <c r="D11" s="76">
        <v>13.4</v>
      </c>
      <c r="E11" s="82">
        <f t="shared" si="0"/>
        <v>50</v>
      </c>
      <c r="F11" s="72">
        <f t="shared" si="2"/>
        <v>628.341</v>
      </c>
      <c r="G11" s="83">
        <v>0</v>
      </c>
      <c r="H11" s="76">
        <v>0</v>
      </c>
      <c r="I11" s="75">
        <v>1153</v>
      </c>
      <c r="J11" s="76">
        <v>76</v>
      </c>
      <c r="K11" s="75">
        <v>504</v>
      </c>
      <c r="L11" s="76">
        <v>25.2</v>
      </c>
      <c r="M11" s="75">
        <v>0</v>
      </c>
      <c r="N11" s="76">
        <v>0</v>
      </c>
      <c r="O11" s="75">
        <v>0</v>
      </c>
      <c r="P11" s="76">
        <v>0</v>
      </c>
      <c r="Q11" s="75">
        <v>11250</v>
      </c>
      <c r="R11" s="76">
        <v>127.61</v>
      </c>
      <c r="S11" s="76">
        <v>300.743</v>
      </c>
      <c r="T11" s="76">
        <v>98.788</v>
      </c>
      <c r="U11" s="78">
        <f t="shared" si="3"/>
        <v>28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31</v>
      </c>
      <c r="C12" s="76">
        <v>39.4</v>
      </c>
      <c r="D12" s="76">
        <v>19.7</v>
      </c>
      <c r="E12" s="82">
        <f t="shared" si="0"/>
        <v>50</v>
      </c>
      <c r="F12" s="72">
        <f t="shared" si="2"/>
        <v>929.29</v>
      </c>
      <c r="G12" s="75">
        <v>8058</v>
      </c>
      <c r="H12" s="76">
        <v>326</v>
      </c>
      <c r="I12" s="75">
        <v>433</v>
      </c>
      <c r="J12" s="76">
        <v>13</v>
      </c>
      <c r="K12" s="75">
        <v>370</v>
      </c>
      <c r="L12" s="76">
        <v>15.5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231.79</v>
      </c>
      <c r="T12" s="76">
        <v>343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55</v>
      </c>
      <c r="C13" s="76">
        <v>43.7</v>
      </c>
      <c r="D13" s="76">
        <v>39.86</v>
      </c>
      <c r="E13" s="82">
        <f t="shared" si="0"/>
        <v>91.21281464530892</v>
      </c>
      <c r="F13" s="72">
        <f t="shared" si="2"/>
        <v>6.3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6.3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69</v>
      </c>
      <c r="C14" s="76">
        <v>55.7</v>
      </c>
      <c r="D14" s="76">
        <v>10</v>
      </c>
      <c r="E14" s="87">
        <f t="shared" si="0"/>
        <v>17.953321364452425</v>
      </c>
      <c r="F14" s="102">
        <f t="shared" si="2"/>
        <v>66.847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66.847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1</v>
      </c>
      <c r="C20" s="53"/>
      <c r="D20" s="53"/>
      <c r="E20" s="54"/>
      <c r="F20" s="53">
        <f aca="true" t="shared" si="5" ref="F20:V20">F21+F22+F23+F24+F25+F26</f>
        <v>28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28</v>
      </c>
      <c r="T20" s="55">
        <f t="shared" si="5"/>
        <v>0</v>
      </c>
      <c r="U20" s="55">
        <f t="shared" si="5"/>
        <v>1974.6599999999999</v>
      </c>
      <c r="V20" s="55">
        <f t="shared" si="5"/>
        <v>934.973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31.5</v>
      </c>
      <c r="V21" s="72">
        <f aca="true" t="shared" si="8" ref="V21:V26">U21-F21-V9-F56</f>
        <v>31.5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312.382</v>
      </c>
      <c r="V22" s="72">
        <f t="shared" si="8"/>
        <v>251.517</v>
      </c>
    </row>
    <row r="23" spans="1:22" s="73" customFormat="1" ht="24" thickBot="1" thickTop="1">
      <c r="A23" s="80" t="s">
        <v>28</v>
      </c>
      <c r="B23" s="81">
        <v>1</v>
      </c>
      <c r="C23" s="76"/>
      <c r="D23" s="76"/>
      <c r="E23" s="82"/>
      <c r="F23" s="72">
        <f t="shared" si="6"/>
        <v>28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28</v>
      </c>
      <c r="T23" s="76">
        <v>0</v>
      </c>
      <c r="U23" s="78">
        <f t="shared" si="7"/>
        <v>628.341</v>
      </c>
      <c r="V23" s="72">
        <f t="shared" si="8"/>
        <v>578.809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929.29</v>
      </c>
      <c r="V24" s="72">
        <f t="shared" si="8"/>
        <v>0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6.3</v>
      </c>
      <c r="V25" s="72">
        <f t="shared" si="8"/>
        <v>6.3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10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66.847</v>
      </c>
      <c r="V26" s="72">
        <f t="shared" si="8"/>
        <v>66.847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101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934.973</v>
      </c>
      <c r="G44" s="52">
        <f t="shared" si="11"/>
        <v>300</v>
      </c>
      <c r="H44" s="53">
        <f t="shared" si="11"/>
        <v>6.5</v>
      </c>
      <c r="I44" s="52">
        <f t="shared" si="11"/>
        <v>1153</v>
      </c>
      <c r="J44" s="53">
        <f t="shared" si="11"/>
        <v>76</v>
      </c>
      <c r="K44" s="52">
        <f t="shared" si="11"/>
        <v>3647</v>
      </c>
      <c r="L44" s="53">
        <f t="shared" si="11"/>
        <v>182.35</v>
      </c>
      <c r="M44" s="52">
        <f t="shared" si="11"/>
        <v>2460</v>
      </c>
      <c r="N44" s="53">
        <f t="shared" si="11"/>
        <v>25</v>
      </c>
      <c r="O44" s="52">
        <f t="shared" si="11"/>
        <v>0</v>
      </c>
      <c r="P44" s="53">
        <f t="shared" si="11"/>
        <v>0</v>
      </c>
      <c r="Q44" s="52">
        <f t="shared" si="11"/>
        <v>11250</v>
      </c>
      <c r="R44" s="53">
        <f t="shared" si="11"/>
        <v>127.61</v>
      </c>
      <c r="S44" s="53">
        <f t="shared" si="11"/>
        <v>272.743</v>
      </c>
      <c r="T44" s="55">
        <f t="shared" si="11"/>
        <v>244.76999999999998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31.5</v>
      </c>
      <c r="G45" s="89">
        <f aca="true" t="shared" si="13" ref="G45:T50">G9-G21-G33-G56</f>
        <v>300</v>
      </c>
      <c r="H45" s="72">
        <f t="shared" si="13"/>
        <v>6.5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2460</v>
      </c>
      <c r="N45" s="72">
        <f t="shared" si="13"/>
        <v>25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251.517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3143</v>
      </c>
      <c r="L46" s="72">
        <f t="shared" si="13"/>
        <v>157.15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94.36699999999999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578.809</v>
      </c>
      <c r="G47" s="89">
        <f t="shared" si="13"/>
        <v>0</v>
      </c>
      <c r="H47" s="72">
        <f t="shared" si="13"/>
        <v>0</v>
      </c>
      <c r="I47" s="89">
        <f t="shared" si="13"/>
        <v>1153</v>
      </c>
      <c r="J47" s="72">
        <f t="shared" si="13"/>
        <v>76</v>
      </c>
      <c r="K47" s="89">
        <f t="shared" si="13"/>
        <v>504</v>
      </c>
      <c r="L47" s="72">
        <f t="shared" si="13"/>
        <v>25.2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11250</v>
      </c>
      <c r="R47" s="72">
        <f t="shared" si="13"/>
        <v>127.61</v>
      </c>
      <c r="S47" s="72">
        <f t="shared" si="13"/>
        <v>272.743</v>
      </c>
      <c r="T47" s="72">
        <f t="shared" si="13"/>
        <v>77.256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0</v>
      </c>
      <c r="G48" s="89">
        <f t="shared" si="13"/>
        <v>0</v>
      </c>
      <c r="H48" s="72">
        <f t="shared" si="13"/>
        <v>0</v>
      </c>
      <c r="I48" s="89">
        <f t="shared" si="13"/>
        <v>0</v>
      </c>
      <c r="J48" s="72">
        <f t="shared" si="13"/>
        <v>0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0</v>
      </c>
      <c r="T48" s="72">
        <f t="shared" si="13"/>
        <v>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6.3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6.3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101">
        <f t="shared" si="12"/>
        <v>66.847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66.847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27</v>
      </c>
      <c r="C55" s="53"/>
      <c r="D55" s="68"/>
      <c r="E55" s="54"/>
      <c r="F55" s="53">
        <f aca="true" t="shared" si="14" ref="F55:T55">F56+F57+F58+F59+F60+F61</f>
        <v>1011.687</v>
      </c>
      <c r="G55" s="52">
        <f t="shared" si="14"/>
        <v>8058</v>
      </c>
      <c r="H55" s="53">
        <f t="shared" si="14"/>
        <v>326</v>
      </c>
      <c r="I55" s="52">
        <f t="shared" si="14"/>
        <v>433</v>
      </c>
      <c r="J55" s="53">
        <f t="shared" si="14"/>
        <v>13</v>
      </c>
      <c r="K55" s="52">
        <f t="shared" si="14"/>
        <v>370</v>
      </c>
      <c r="L55" s="53">
        <f t="shared" si="14"/>
        <v>15.5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245.29</v>
      </c>
      <c r="T55" s="55">
        <f t="shared" si="14"/>
        <v>411.897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3</v>
      </c>
      <c r="C57" s="76"/>
      <c r="D57" s="75"/>
      <c r="E57" s="77"/>
      <c r="F57" s="72">
        <f t="shared" si="15"/>
        <v>60.865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13.5</v>
      </c>
      <c r="T57" s="78">
        <v>47.365</v>
      </c>
      <c r="U57" s="75"/>
      <c r="V57" s="72"/>
    </row>
    <row r="58" spans="1:22" s="73" customFormat="1" ht="24" thickBot="1" thickTop="1">
      <c r="A58" s="80" t="s">
        <v>28</v>
      </c>
      <c r="B58" s="81">
        <v>1</v>
      </c>
      <c r="C58" s="76"/>
      <c r="D58" s="75"/>
      <c r="E58" s="82"/>
      <c r="F58" s="72">
        <f t="shared" si="15"/>
        <v>21.532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21.532</v>
      </c>
      <c r="U58" s="75"/>
      <c r="V58" s="72"/>
    </row>
    <row r="59" spans="1:22" s="73" customFormat="1" ht="24" thickBot="1" thickTop="1">
      <c r="A59" s="84" t="s">
        <v>29</v>
      </c>
      <c r="B59" s="85">
        <v>23</v>
      </c>
      <c r="C59" s="76"/>
      <c r="D59" s="75"/>
      <c r="E59" s="88"/>
      <c r="F59" s="72">
        <f t="shared" si="15"/>
        <v>929.29</v>
      </c>
      <c r="G59" s="75">
        <v>8058</v>
      </c>
      <c r="H59" s="76">
        <v>326</v>
      </c>
      <c r="I59" s="75">
        <v>433</v>
      </c>
      <c r="J59" s="76">
        <v>13</v>
      </c>
      <c r="K59" s="75">
        <v>370</v>
      </c>
      <c r="L59" s="76">
        <v>15.5</v>
      </c>
      <c r="M59" s="75">
        <v>0</v>
      </c>
      <c r="N59" s="76">
        <v>0</v>
      </c>
      <c r="O59" s="75"/>
      <c r="P59" s="76"/>
      <c r="Q59" s="75"/>
      <c r="R59" s="76"/>
      <c r="S59" s="76">
        <v>231.79</v>
      </c>
      <c r="T59" s="76">
        <v>343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101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E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H2" sqref="H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16.75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56.25" customHeight="1">
      <c r="A2" s="104" t="s">
        <v>50</v>
      </c>
      <c r="B2" s="105"/>
      <c r="C2" s="105"/>
      <c r="D2" s="105"/>
      <c r="E2" s="105"/>
      <c r="F2" s="105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582</v>
      </c>
      <c r="C8" s="53">
        <f>C9+C10+C11+C12+C13+C14</f>
        <v>573.95</v>
      </c>
      <c r="D8" s="53">
        <f>D9+D10+D11+D12+D13+D14</f>
        <v>271.985</v>
      </c>
      <c r="E8" s="54">
        <f aca="true" t="shared" si="0" ref="E8:E14">D8*100/C8</f>
        <v>47.38827423991636</v>
      </c>
      <c r="F8" s="53">
        <f aca="true" t="shared" si="1" ref="F8:V8">F9+F10+F11+F12+F13+F14</f>
        <v>2080.8219999999997</v>
      </c>
      <c r="G8" s="52">
        <f t="shared" si="1"/>
        <v>8358</v>
      </c>
      <c r="H8" s="53">
        <f t="shared" si="1"/>
        <v>332.5</v>
      </c>
      <c r="I8" s="52">
        <f t="shared" si="1"/>
        <v>1586</v>
      </c>
      <c r="J8" s="53">
        <f t="shared" si="1"/>
        <v>89</v>
      </c>
      <c r="K8" s="52">
        <f t="shared" si="1"/>
        <v>4087</v>
      </c>
      <c r="L8" s="53">
        <f t="shared" si="1"/>
        <v>200.85</v>
      </c>
      <c r="M8" s="52">
        <f t="shared" si="1"/>
        <v>2460</v>
      </c>
      <c r="N8" s="53">
        <f t="shared" si="1"/>
        <v>25</v>
      </c>
      <c r="O8" s="52">
        <f t="shared" si="1"/>
        <v>0</v>
      </c>
      <c r="P8" s="53">
        <f t="shared" si="1"/>
        <v>0</v>
      </c>
      <c r="Q8" s="52">
        <f t="shared" si="1"/>
        <v>11250</v>
      </c>
      <c r="R8" s="53">
        <f t="shared" si="1"/>
        <v>127.61</v>
      </c>
      <c r="S8" s="53">
        <f t="shared" si="1"/>
        <v>546.033</v>
      </c>
      <c r="T8" s="55">
        <f t="shared" si="1"/>
        <v>759.829</v>
      </c>
      <c r="U8" s="55">
        <f t="shared" si="1"/>
        <v>30</v>
      </c>
      <c r="V8" s="55">
        <f t="shared" si="1"/>
        <v>0</v>
      </c>
    </row>
    <row r="9" spans="1:22" ht="24.75" customHeight="1" thickBot="1">
      <c r="A9" s="74" t="s">
        <v>26</v>
      </c>
      <c r="B9" s="90">
        <v>171</v>
      </c>
      <c r="C9" s="91">
        <v>214.4</v>
      </c>
      <c r="D9" s="91">
        <v>92.55</v>
      </c>
      <c r="E9" s="92">
        <f t="shared" si="0"/>
        <v>43.1669776119403</v>
      </c>
      <c r="F9" s="93">
        <f aca="true" t="shared" si="2" ref="F9:F14">H9+J9+L9+N9+P9+R9+S9+T9</f>
        <v>31.5</v>
      </c>
      <c r="G9" s="90">
        <v>300</v>
      </c>
      <c r="H9" s="91">
        <v>6.5</v>
      </c>
      <c r="I9" s="90">
        <v>0</v>
      </c>
      <c r="J9" s="91">
        <v>0</v>
      </c>
      <c r="K9" s="90">
        <v>0</v>
      </c>
      <c r="L9" s="91">
        <v>0</v>
      </c>
      <c r="M9" s="90">
        <v>2460</v>
      </c>
      <c r="N9" s="91">
        <v>25</v>
      </c>
      <c r="O9" s="90">
        <v>0</v>
      </c>
      <c r="P9" s="91">
        <v>0</v>
      </c>
      <c r="Q9" s="90">
        <v>0</v>
      </c>
      <c r="R9" s="91">
        <v>0</v>
      </c>
      <c r="S9" s="91">
        <v>0</v>
      </c>
      <c r="T9" s="94">
        <v>0</v>
      </c>
      <c r="U9" s="94">
        <f aca="true" t="shared" si="3" ref="U9:U14">H21+J21+L21+N21+P21+R21+S21+T21</f>
        <v>0</v>
      </c>
      <c r="V9" s="94">
        <f aca="true" t="shared" si="4" ref="V9:V14">H33+J33+L33+N33+P33+R33+S33+T33</f>
        <v>0</v>
      </c>
    </row>
    <row r="10" spans="1:22" ht="27.75" customHeight="1" thickBot="1" thickTop="1">
      <c r="A10" s="79" t="s">
        <v>27</v>
      </c>
      <c r="B10" s="90">
        <v>76</v>
      </c>
      <c r="C10" s="91">
        <v>104.4</v>
      </c>
      <c r="D10" s="91">
        <v>52.2</v>
      </c>
      <c r="E10" s="92">
        <f t="shared" si="0"/>
        <v>50</v>
      </c>
      <c r="F10" s="93">
        <f t="shared" si="2"/>
        <v>312.382</v>
      </c>
      <c r="G10" s="90">
        <v>0</v>
      </c>
      <c r="H10" s="91">
        <v>0</v>
      </c>
      <c r="I10" s="90">
        <v>0</v>
      </c>
      <c r="J10" s="91">
        <v>0</v>
      </c>
      <c r="K10" s="90">
        <v>3143</v>
      </c>
      <c r="L10" s="91">
        <v>157.15</v>
      </c>
      <c r="M10" s="90">
        <v>0</v>
      </c>
      <c r="N10" s="91">
        <v>0</v>
      </c>
      <c r="O10" s="90">
        <v>0</v>
      </c>
      <c r="P10" s="91">
        <v>0</v>
      </c>
      <c r="Q10" s="90"/>
      <c r="R10" s="91"/>
      <c r="S10" s="91">
        <v>13.5</v>
      </c>
      <c r="T10" s="94">
        <v>141.732</v>
      </c>
      <c r="U10" s="94">
        <f t="shared" si="3"/>
        <v>0</v>
      </c>
      <c r="V10" s="94">
        <f t="shared" si="4"/>
        <v>0</v>
      </c>
    </row>
    <row r="11" spans="1:22" ht="27.75" customHeight="1" thickBot="1" thickTop="1">
      <c r="A11" s="80" t="s">
        <v>28</v>
      </c>
      <c r="B11" s="95">
        <v>118</v>
      </c>
      <c r="C11" s="91">
        <v>56.8</v>
      </c>
      <c r="D11" s="91">
        <v>28.4</v>
      </c>
      <c r="E11" s="96">
        <f t="shared" si="0"/>
        <v>50</v>
      </c>
      <c r="F11" s="93">
        <f t="shared" si="2"/>
        <v>677.341</v>
      </c>
      <c r="G11" s="97">
        <v>0</v>
      </c>
      <c r="H11" s="91">
        <v>0</v>
      </c>
      <c r="I11" s="90">
        <v>1153</v>
      </c>
      <c r="J11" s="91">
        <v>76</v>
      </c>
      <c r="K11" s="90">
        <v>574</v>
      </c>
      <c r="L11" s="91">
        <v>28.2</v>
      </c>
      <c r="M11" s="90">
        <v>0</v>
      </c>
      <c r="N11" s="91">
        <v>0</v>
      </c>
      <c r="O11" s="90">
        <v>0</v>
      </c>
      <c r="P11" s="91">
        <v>0</v>
      </c>
      <c r="Q11" s="90">
        <v>11250</v>
      </c>
      <c r="R11" s="91">
        <v>127.61</v>
      </c>
      <c r="S11" s="91">
        <v>300.743</v>
      </c>
      <c r="T11" s="91">
        <v>144.788</v>
      </c>
      <c r="U11" s="94">
        <f t="shared" si="3"/>
        <v>30</v>
      </c>
      <c r="V11" s="94">
        <f t="shared" si="4"/>
        <v>0</v>
      </c>
    </row>
    <row r="12" spans="1:22" ht="27.75" customHeight="1" thickBot="1" thickTop="1">
      <c r="A12" s="84" t="s">
        <v>29</v>
      </c>
      <c r="B12" s="98">
        <v>49</v>
      </c>
      <c r="C12" s="91">
        <v>52.35</v>
      </c>
      <c r="D12" s="91">
        <v>26.175</v>
      </c>
      <c r="E12" s="96">
        <f t="shared" si="0"/>
        <v>50</v>
      </c>
      <c r="F12" s="93">
        <f t="shared" si="2"/>
        <v>982.5699999999999</v>
      </c>
      <c r="G12" s="90">
        <v>8058</v>
      </c>
      <c r="H12" s="91">
        <v>326</v>
      </c>
      <c r="I12" s="90">
        <v>433</v>
      </c>
      <c r="J12" s="91">
        <v>13</v>
      </c>
      <c r="K12" s="90">
        <v>370</v>
      </c>
      <c r="L12" s="91">
        <v>15.5</v>
      </c>
      <c r="M12" s="90">
        <v>0</v>
      </c>
      <c r="N12" s="91">
        <v>0</v>
      </c>
      <c r="O12" s="90">
        <v>0</v>
      </c>
      <c r="P12" s="91">
        <v>0</v>
      </c>
      <c r="Q12" s="90"/>
      <c r="R12" s="91"/>
      <c r="S12" s="91">
        <v>231.79</v>
      </c>
      <c r="T12" s="91">
        <v>396.28</v>
      </c>
      <c r="U12" s="94">
        <f t="shared" si="3"/>
        <v>0</v>
      </c>
      <c r="V12" s="94">
        <f t="shared" si="4"/>
        <v>0</v>
      </c>
    </row>
    <row r="13" spans="1:23" ht="24" thickBot="1" thickTop="1">
      <c r="A13" s="86" t="s">
        <v>30</v>
      </c>
      <c r="B13" s="90">
        <v>87</v>
      </c>
      <c r="C13" s="91">
        <v>76.7</v>
      </c>
      <c r="D13" s="91">
        <v>56.36</v>
      </c>
      <c r="E13" s="96">
        <f t="shared" si="0"/>
        <v>73.48109517601043</v>
      </c>
      <c r="F13" s="93">
        <f t="shared" si="2"/>
        <v>6.3</v>
      </c>
      <c r="G13" s="90"/>
      <c r="H13" s="91"/>
      <c r="I13" s="90">
        <v>0</v>
      </c>
      <c r="J13" s="91">
        <v>0</v>
      </c>
      <c r="K13" s="90">
        <v>0</v>
      </c>
      <c r="L13" s="91">
        <v>0</v>
      </c>
      <c r="M13" s="90">
        <v>0</v>
      </c>
      <c r="N13" s="91">
        <v>0</v>
      </c>
      <c r="O13" s="90"/>
      <c r="P13" s="91"/>
      <c r="Q13" s="90"/>
      <c r="R13" s="91"/>
      <c r="S13" s="91"/>
      <c r="T13" s="91">
        <v>6.3</v>
      </c>
      <c r="U13" s="94">
        <f t="shared" si="3"/>
        <v>0</v>
      </c>
      <c r="V13" s="94">
        <f t="shared" si="4"/>
        <v>0</v>
      </c>
      <c r="W13" s="4" t="s">
        <v>31</v>
      </c>
    </row>
    <row r="14" spans="1:22" ht="24" thickBot="1" thickTop="1">
      <c r="A14" s="86" t="s">
        <v>32</v>
      </c>
      <c r="B14" s="75">
        <v>81</v>
      </c>
      <c r="C14" s="76">
        <v>69.3</v>
      </c>
      <c r="D14" s="76">
        <v>16.3</v>
      </c>
      <c r="E14" s="87">
        <f t="shared" si="0"/>
        <v>23.52092352092352</v>
      </c>
      <c r="F14" s="101">
        <f t="shared" si="2"/>
        <v>70.729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70.729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2</v>
      </c>
      <c r="C20" s="53"/>
      <c r="D20" s="53"/>
      <c r="E20" s="54"/>
      <c r="F20" s="53">
        <f aca="true" t="shared" si="5" ref="F20:V20">F21+F22+F23+F24+F25+F26</f>
        <v>30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200</v>
      </c>
      <c r="R20" s="53">
        <f t="shared" si="5"/>
        <v>2</v>
      </c>
      <c r="S20" s="53">
        <f t="shared" si="5"/>
        <v>28</v>
      </c>
      <c r="T20" s="55">
        <f t="shared" si="5"/>
        <v>0</v>
      </c>
      <c r="U20" s="55">
        <f t="shared" si="5"/>
        <v>2080.8219999999997</v>
      </c>
      <c r="V20" s="55">
        <f t="shared" si="5"/>
        <v>985.855</v>
      </c>
    </row>
    <row r="21" spans="1:22" ht="23.25" thickBot="1">
      <c r="A21" s="74" t="s">
        <v>26</v>
      </c>
      <c r="B21" s="90">
        <v>0</v>
      </c>
      <c r="C21" s="91"/>
      <c r="D21" s="91"/>
      <c r="E21" s="92"/>
      <c r="F21" s="93">
        <f aca="true" t="shared" si="6" ref="F21:F26">U9</f>
        <v>0</v>
      </c>
      <c r="G21" s="90"/>
      <c r="H21" s="91"/>
      <c r="I21" s="90">
        <v>0</v>
      </c>
      <c r="J21" s="91">
        <v>0</v>
      </c>
      <c r="K21" s="90">
        <v>0</v>
      </c>
      <c r="L21" s="91">
        <v>0</v>
      </c>
      <c r="M21" s="90"/>
      <c r="N21" s="91"/>
      <c r="O21" s="90"/>
      <c r="P21" s="91"/>
      <c r="Q21" s="90"/>
      <c r="R21" s="91"/>
      <c r="S21" s="91"/>
      <c r="T21" s="94"/>
      <c r="U21" s="94">
        <f aca="true" t="shared" si="7" ref="U21:U26">F9</f>
        <v>31.5</v>
      </c>
      <c r="V21" s="93">
        <f aca="true" t="shared" si="8" ref="V21:V26">U21-F21-V9-F56</f>
        <v>31.5</v>
      </c>
    </row>
    <row r="22" spans="1:22" ht="24" thickBot="1" thickTop="1">
      <c r="A22" s="79" t="s">
        <v>27</v>
      </c>
      <c r="B22" s="90">
        <v>0</v>
      </c>
      <c r="C22" s="91"/>
      <c r="D22" s="91"/>
      <c r="E22" s="92"/>
      <c r="F22" s="93">
        <f t="shared" si="6"/>
        <v>0</v>
      </c>
      <c r="G22" s="90">
        <v>0</v>
      </c>
      <c r="H22" s="91">
        <v>0</v>
      </c>
      <c r="I22" s="90">
        <v>0</v>
      </c>
      <c r="J22" s="91">
        <v>0</v>
      </c>
      <c r="K22" s="90"/>
      <c r="L22" s="91"/>
      <c r="M22" s="90"/>
      <c r="N22" s="91"/>
      <c r="O22" s="90"/>
      <c r="P22" s="91"/>
      <c r="Q22" s="90"/>
      <c r="R22" s="91"/>
      <c r="S22" s="91">
        <v>0</v>
      </c>
      <c r="T22" s="94"/>
      <c r="U22" s="94">
        <f t="shared" si="7"/>
        <v>312.382</v>
      </c>
      <c r="V22" s="93">
        <f t="shared" si="8"/>
        <v>251.517</v>
      </c>
    </row>
    <row r="23" spans="1:22" ht="24" thickBot="1" thickTop="1">
      <c r="A23" s="80" t="s">
        <v>28</v>
      </c>
      <c r="B23" s="95">
        <v>2</v>
      </c>
      <c r="C23" s="91"/>
      <c r="D23" s="91"/>
      <c r="E23" s="96"/>
      <c r="F23" s="93">
        <f t="shared" si="6"/>
        <v>30</v>
      </c>
      <c r="G23" s="90">
        <v>0</v>
      </c>
      <c r="H23" s="91">
        <v>0</v>
      </c>
      <c r="I23" s="90">
        <v>0</v>
      </c>
      <c r="J23" s="91">
        <v>0</v>
      </c>
      <c r="K23" s="90">
        <v>0</v>
      </c>
      <c r="L23" s="91">
        <v>0</v>
      </c>
      <c r="M23" s="90">
        <v>0</v>
      </c>
      <c r="N23" s="91">
        <v>0</v>
      </c>
      <c r="O23" s="90"/>
      <c r="P23" s="91"/>
      <c r="Q23" s="90">
        <v>200</v>
      </c>
      <c r="R23" s="91">
        <v>2</v>
      </c>
      <c r="S23" s="91">
        <v>28</v>
      </c>
      <c r="T23" s="91">
        <v>0</v>
      </c>
      <c r="U23" s="94">
        <f t="shared" si="7"/>
        <v>677.341</v>
      </c>
      <c r="V23" s="93">
        <f t="shared" si="8"/>
        <v>625.809</v>
      </c>
    </row>
    <row r="24" spans="1:22" ht="24" thickBot="1" thickTop="1">
      <c r="A24" s="84" t="s">
        <v>29</v>
      </c>
      <c r="B24" s="98">
        <v>0</v>
      </c>
      <c r="C24" s="91"/>
      <c r="D24" s="91"/>
      <c r="E24" s="99"/>
      <c r="F24" s="93">
        <f t="shared" si="6"/>
        <v>0</v>
      </c>
      <c r="G24" s="90">
        <v>0</v>
      </c>
      <c r="H24" s="91">
        <v>0</v>
      </c>
      <c r="I24" s="90"/>
      <c r="J24" s="91"/>
      <c r="K24" s="90"/>
      <c r="L24" s="91"/>
      <c r="M24" s="90"/>
      <c r="N24" s="91"/>
      <c r="O24" s="90"/>
      <c r="P24" s="91"/>
      <c r="Q24" s="90"/>
      <c r="R24" s="91"/>
      <c r="S24" s="91"/>
      <c r="T24" s="91"/>
      <c r="U24" s="94">
        <f t="shared" si="7"/>
        <v>982.5699999999999</v>
      </c>
      <c r="V24" s="93">
        <f t="shared" si="8"/>
        <v>0</v>
      </c>
    </row>
    <row r="25" spans="1:22" ht="24" thickBot="1" thickTop="1">
      <c r="A25" s="86" t="s">
        <v>30</v>
      </c>
      <c r="B25" s="90">
        <v>0</v>
      </c>
      <c r="C25" s="91"/>
      <c r="D25" s="91"/>
      <c r="E25" s="92"/>
      <c r="F25" s="93">
        <f t="shared" si="6"/>
        <v>0</v>
      </c>
      <c r="G25" s="90"/>
      <c r="H25" s="91"/>
      <c r="I25" s="90"/>
      <c r="J25" s="91"/>
      <c r="K25" s="90"/>
      <c r="L25" s="91"/>
      <c r="M25" s="90">
        <v>0</v>
      </c>
      <c r="N25" s="91">
        <v>0</v>
      </c>
      <c r="O25" s="90"/>
      <c r="P25" s="91"/>
      <c r="Q25" s="90"/>
      <c r="R25" s="91"/>
      <c r="S25" s="91"/>
      <c r="T25" s="91">
        <v>0</v>
      </c>
      <c r="U25" s="94">
        <f t="shared" si="7"/>
        <v>6.3</v>
      </c>
      <c r="V25" s="93">
        <f t="shared" si="8"/>
        <v>6.3</v>
      </c>
    </row>
    <row r="26" spans="1:22" ht="24" thickBot="1" thickTop="1">
      <c r="A26" s="86" t="s">
        <v>32</v>
      </c>
      <c r="B26" s="75">
        <v>0</v>
      </c>
      <c r="C26" s="76"/>
      <c r="D26" s="76"/>
      <c r="E26" s="87"/>
      <c r="F26" s="101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70.729</v>
      </c>
      <c r="V26" s="72">
        <f t="shared" si="8"/>
        <v>70.729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ht="23.25" thickBot="1">
      <c r="A33" s="74" t="s">
        <v>26</v>
      </c>
      <c r="B33" s="90">
        <v>0</v>
      </c>
      <c r="C33" s="91"/>
      <c r="D33" s="90"/>
      <c r="E33" s="92"/>
      <c r="F33" s="93">
        <f aca="true" t="shared" si="10" ref="F33:F38">V9</f>
        <v>0</v>
      </c>
      <c r="G33" s="90">
        <v>0</v>
      </c>
      <c r="H33" s="91">
        <v>0</v>
      </c>
      <c r="I33" s="90">
        <v>0</v>
      </c>
      <c r="J33" s="91"/>
      <c r="K33" s="90">
        <v>0</v>
      </c>
      <c r="L33" s="91">
        <v>0</v>
      </c>
      <c r="M33" s="97">
        <v>0</v>
      </c>
      <c r="N33" s="91">
        <v>0</v>
      </c>
      <c r="O33" s="90">
        <v>0</v>
      </c>
      <c r="P33" s="91">
        <v>0</v>
      </c>
      <c r="Q33" s="90"/>
      <c r="R33" s="91"/>
      <c r="S33" s="91"/>
      <c r="T33" s="94">
        <v>0</v>
      </c>
      <c r="U33" s="90"/>
      <c r="V33" s="94"/>
    </row>
    <row r="34" spans="1:22" ht="24" thickBot="1" thickTop="1">
      <c r="A34" s="79" t="s">
        <v>27</v>
      </c>
      <c r="B34" s="90">
        <v>0</v>
      </c>
      <c r="C34" s="91"/>
      <c r="D34" s="90"/>
      <c r="E34" s="92"/>
      <c r="F34" s="93">
        <f t="shared" si="10"/>
        <v>0</v>
      </c>
      <c r="G34" s="90">
        <v>0</v>
      </c>
      <c r="H34" s="91">
        <v>0</v>
      </c>
      <c r="I34" s="90">
        <v>0</v>
      </c>
      <c r="J34" s="91">
        <v>0</v>
      </c>
      <c r="K34" s="90">
        <v>0</v>
      </c>
      <c r="L34" s="91">
        <v>0</v>
      </c>
      <c r="M34" s="90"/>
      <c r="N34" s="91"/>
      <c r="O34" s="90"/>
      <c r="P34" s="91"/>
      <c r="Q34" s="90"/>
      <c r="R34" s="91"/>
      <c r="S34" s="91">
        <v>0</v>
      </c>
      <c r="T34" s="94">
        <v>0</v>
      </c>
      <c r="U34" s="90"/>
      <c r="V34" s="94"/>
    </row>
    <row r="35" spans="1:22" ht="24" thickBot="1" thickTop="1">
      <c r="A35" s="80" t="s">
        <v>28</v>
      </c>
      <c r="B35" s="95">
        <v>0</v>
      </c>
      <c r="C35" s="91"/>
      <c r="D35" s="90"/>
      <c r="E35" s="96"/>
      <c r="F35" s="93">
        <f t="shared" si="10"/>
        <v>0</v>
      </c>
      <c r="G35" s="90">
        <v>0</v>
      </c>
      <c r="H35" s="91">
        <v>0</v>
      </c>
      <c r="I35" s="90">
        <v>0</v>
      </c>
      <c r="J35" s="91">
        <v>0</v>
      </c>
      <c r="K35" s="90"/>
      <c r="L35" s="91"/>
      <c r="M35" s="90">
        <v>0</v>
      </c>
      <c r="N35" s="91">
        <v>0</v>
      </c>
      <c r="O35" s="90"/>
      <c r="P35" s="91"/>
      <c r="Q35" s="90"/>
      <c r="R35" s="91"/>
      <c r="S35" s="91">
        <v>0</v>
      </c>
      <c r="T35" s="91">
        <v>0</v>
      </c>
      <c r="U35" s="90"/>
      <c r="V35" s="94"/>
    </row>
    <row r="36" spans="1:22" ht="24" thickBot="1" thickTop="1">
      <c r="A36" s="84" t="s">
        <v>29</v>
      </c>
      <c r="B36" s="98">
        <v>0</v>
      </c>
      <c r="C36" s="91"/>
      <c r="D36" s="90"/>
      <c r="E36" s="99"/>
      <c r="F36" s="93">
        <f t="shared" si="10"/>
        <v>0</v>
      </c>
      <c r="G36" s="90">
        <v>0</v>
      </c>
      <c r="H36" s="91">
        <v>0</v>
      </c>
      <c r="I36" s="90"/>
      <c r="J36" s="91"/>
      <c r="K36" s="90"/>
      <c r="L36" s="91"/>
      <c r="M36" s="90">
        <v>0</v>
      </c>
      <c r="N36" s="91">
        <v>0</v>
      </c>
      <c r="O36" s="90"/>
      <c r="P36" s="91"/>
      <c r="Q36" s="90"/>
      <c r="R36" s="91"/>
      <c r="S36" s="91">
        <v>0</v>
      </c>
      <c r="T36" s="91">
        <v>0</v>
      </c>
      <c r="U36" s="90"/>
      <c r="V36" s="94"/>
    </row>
    <row r="37" spans="1:22" ht="24" thickBot="1" thickTop="1">
      <c r="A37" s="86" t="s">
        <v>30</v>
      </c>
      <c r="B37" s="90">
        <v>0</v>
      </c>
      <c r="C37" s="91"/>
      <c r="D37" s="90"/>
      <c r="E37" s="92"/>
      <c r="F37" s="93">
        <f t="shared" si="10"/>
        <v>0</v>
      </c>
      <c r="G37" s="90"/>
      <c r="H37" s="91"/>
      <c r="I37" s="90">
        <v>0</v>
      </c>
      <c r="J37" s="91">
        <v>0</v>
      </c>
      <c r="K37" s="90">
        <v>0</v>
      </c>
      <c r="L37" s="91">
        <v>0</v>
      </c>
      <c r="M37" s="90"/>
      <c r="N37" s="91"/>
      <c r="O37" s="90"/>
      <c r="P37" s="91"/>
      <c r="Q37" s="90"/>
      <c r="R37" s="91"/>
      <c r="S37" s="91">
        <v>0</v>
      </c>
      <c r="T37" s="91">
        <v>0</v>
      </c>
      <c r="U37" s="90"/>
      <c r="V37" s="94"/>
    </row>
    <row r="38" spans="1:22" ht="24" thickBot="1" thickTop="1">
      <c r="A38" s="86" t="s">
        <v>32</v>
      </c>
      <c r="B38" s="75">
        <v>0</v>
      </c>
      <c r="C38" s="76"/>
      <c r="D38" s="75"/>
      <c r="E38" s="87"/>
      <c r="F38" s="101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985.855</v>
      </c>
      <c r="G44" s="52">
        <f t="shared" si="11"/>
        <v>300</v>
      </c>
      <c r="H44" s="53">
        <f t="shared" si="11"/>
        <v>6.5</v>
      </c>
      <c r="I44" s="52">
        <f t="shared" si="11"/>
        <v>1153</v>
      </c>
      <c r="J44" s="53">
        <f t="shared" si="11"/>
        <v>76</v>
      </c>
      <c r="K44" s="52">
        <f t="shared" si="11"/>
        <v>3717</v>
      </c>
      <c r="L44" s="53">
        <f t="shared" si="11"/>
        <v>185.35</v>
      </c>
      <c r="M44" s="52">
        <f t="shared" si="11"/>
        <v>2460</v>
      </c>
      <c r="N44" s="53">
        <f t="shared" si="11"/>
        <v>25</v>
      </c>
      <c r="O44" s="52">
        <f t="shared" si="11"/>
        <v>0</v>
      </c>
      <c r="P44" s="53">
        <f t="shared" si="11"/>
        <v>0</v>
      </c>
      <c r="Q44" s="52">
        <f t="shared" si="11"/>
        <v>11050</v>
      </c>
      <c r="R44" s="53">
        <f t="shared" si="11"/>
        <v>125.61</v>
      </c>
      <c r="S44" s="53">
        <f t="shared" si="11"/>
        <v>272.743</v>
      </c>
      <c r="T44" s="55">
        <f t="shared" si="11"/>
        <v>294.652</v>
      </c>
      <c r="U44" s="52"/>
      <c r="V44" s="53"/>
    </row>
    <row r="45" spans="1:22" ht="23.25" thickBot="1">
      <c r="A45" s="74" t="s">
        <v>26</v>
      </c>
      <c r="B45" s="90"/>
      <c r="C45" s="91"/>
      <c r="D45" s="90"/>
      <c r="E45" s="92"/>
      <c r="F45" s="93">
        <f aca="true" t="shared" si="12" ref="F45:F50">H45+J45+L45+N45+P45+R45+S45+T45</f>
        <v>31.5</v>
      </c>
      <c r="G45" s="100">
        <f aca="true" t="shared" si="13" ref="G45:T50">G9-G21-G33-G56</f>
        <v>300</v>
      </c>
      <c r="H45" s="93">
        <f t="shared" si="13"/>
        <v>6.5</v>
      </c>
      <c r="I45" s="100">
        <f t="shared" si="13"/>
        <v>0</v>
      </c>
      <c r="J45" s="93">
        <f t="shared" si="13"/>
        <v>0</v>
      </c>
      <c r="K45" s="100">
        <f t="shared" si="13"/>
        <v>0</v>
      </c>
      <c r="L45" s="93">
        <f t="shared" si="13"/>
        <v>0</v>
      </c>
      <c r="M45" s="100">
        <f t="shared" si="13"/>
        <v>2460</v>
      </c>
      <c r="N45" s="93">
        <f t="shared" si="13"/>
        <v>25</v>
      </c>
      <c r="O45" s="100">
        <f t="shared" si="13"/>
        <v>0</v>
      </c>
      <c r="P45" s="93">
        <f t="shared" si="13"/>
        <v>0</v>
      </c>
      <c r="Q45" s="100">
        <f t="shared" si="13"/>
        <v>0</v>
      </c>
      <c r="R45" s="93">
        <f t="shared" si="13"/>
        <v>0</v>
      </c>
      <c r="S45" s="93">
        <f t="shared" si="13"/>
        <v>0</v>
      </c>
      <c r="T45" s="93">
        <f t="shared" si="13"/>
        <v>0</v>
      </c>
      <c r="U45" s="90"/>
      <c r="V45" s="93"/>
    </row>
    <row r="46" spans="1:22" ht="24" thickBot="1" thickTop="1">
      <c r="A46" s="79" t="s">
        <v>27</v>
      </c>
      <c r="B46" s="90"/>
      <c r="C46" s="91"/>
      <c r="D46" s="90"/>
      <c r="E46" s="92"/>
      <c r="F46" s="93">
        <f t="shared" si="12"/>
        <v>251.517</v>
      </c>
      <c r="G46" s="100">
        <f t="shared" si="13"/>
        <v>0</v>
      </c>
      <c r="H46" s="93">
        <f t="shared" si="13"/>
        <v>0</v>
      </c>
      <c r="I46" s="100">
        <f t="shared" si="13"/>
        <v>0</v>
      </c>
      <c r="J46" s="93">
        <f t="shared" si="13"/>
        <v>0</v>
      </c>
      <c r="K46" s="100">
        <f t="shared" si="13"/>
        <v>3143</v>
      </c>
      <c r="L46" s="93">
        <f t="shared" si="13"/>
        <v>157.15</v>
      </c>
      <c r="M46" s="100">
        <f t="shared" si="13"/>
        <v>0</v>
      </c>
      <c r="N46" s="93">
        <f t="shared" si="13"/>
        <v>0</v>
      </c>
      <c r="O46" s="100">
        <f t="shared" si="13"/>
        <v>0</v>
      </c>
      <c r="P46" s="93">
        <f t="shared" si="13"/>
        <v>0</v>
      </c>
      <c r="Q46" s="100">
        <f t="shared" si="13"/>
        <v>0</v>
      </c>
      <c r="R46" s="93">
        <f t="shared" si="13"/>
        <v>0</v>
      </c>
      <c r="S46" s="93">
        <f t="shared" si="13"/>
        <v>0</v>
      </c>
      <c r="T46" s="93">
        <f t="shared" si="13"/>
        <v>94.36699999999999</v>
      </c>
      <c r="U46" s="90"/>
      <c r="V46" s="93"/>
    </row>
    <row r="47" spans="1:22" ht="24" thickBot="1" thickTop="1">
      <c r="A47" s="80" t="s">
        <v>28</v>
      </c>
      <c r="B47" s="95"/>
      <c r="C47" s="91"/>
      <c r="D47" s="90"/>
      <c r="E47" s="96"/>
      <c r="F47" s="93">
        <f t="shared" si="12"/>
        <v>625.809</v>
      </c>
      <c r="G47" s="100">
        <f t="shared" si="13"/>
        <v>0</v>
      </c>
      <c r="H47" s="93">
        <f t="shared" si="13"/>
        <v>0</v>
      </c>
      <c r="I47" s="100">
        <f t="shared" si="13"/>
        <v>1153</v>
      </c>
      <c r="J47" s="93">
        <f t="shared" si="13"/>
        <v>76</v>
      </c>
      <c r="K47" s="100">
        <f t="shared" si="13"/>
        <v>574</v>
      </c>
      <c r="L47" s="93">
        <f t="shared" si="13"/>
        <v>28.2</v>
      </c>
      <c r="M47" s="100">
        <f t="shared" si="13"/>
        <v>0</v>
      </c>
      <c r="N47" s="93">
        <f t="shared" si="13"/>
        <v>0</v>
      </c>
      <c r="O47" s="93">
        <f t="shared" si="13"/>
        <v>0</v>
      </c>
      <c r="P47" s="93">
        <f t="shared" si="13"/>
        <v>0</v>
      </c>
      <c r="Q47" s="100">
        <f t="shared" si="13"/>
        <v>11050</v>
      </c>
      <c r="R47" s="93">
        <f t="shared" si="13"/>
        <v>125.61</v>
      </c>
      <c r="S47" s="93">
        <f t="shared" si="13"/>
        <v>272.743</v>
      </c>
      <c r="T47" s="93">
        <f t="shared" si="13"/>
        <v>123.25600000000001</v>
      </c>
      <c r="U47" s="90"/>
      <c r="V47" s="93"/>
    </row>
    <row r="48" spans="1:22" ht="24" thickBot="1" thickTop="1">
      <c r="A48" s="84" t="s">
        <v>29</v>
      </c>
      <c r="B48" s="98"/>
      <c r="C48" s="91"/>
      <c r="D48" s="90"/>
      <c r="E48" s="99"/>
      <c r="F48" s="93">
        <f t="shared" si="12"/>
        <v>0</v>
      </c>
      <c r="G48" s="100">
        <f t="shared" si="13"/>
        <v>0</v>
      </c>
      <c r="H48" s="93">
        <f t="shared" si="13"/>
        <v>0</v>
      </c>
      <c r="I48" s="100">
        <f t="shared" si="13"/>
        <v>0</v>
      </c>
      <c r="J48" s="93">
        <f t="shared" si="13"/>
        <v>0</v>
      </c>
      <c r="K48" s="100">
        <f t="shared" si="13"/>
        <v>0</v>
      </c>
      <c r="L48" s="93">
        <f t="shared" si="13"/>
        <v>0</v>
      </c>
      <c r="M48" s="100">
        <f t="shared" si="13"/>
        <v>0</v>
      </c>
      <c r="N48" s="93">
        <f t="shared" si="13"/>
        <v>0</v>
      </c>
      <c r="O48" s="93">
        <f t="shared" si="13"/>
        <v>0</v>
      </c>
      <c r="P48" s="93">
        <f t="shared" si="13"/>
        <v>0</v>
      </c>
      <c r="Q48" s="100">
        <f t="shared" si="13"/>
        <v>0</v>
      </c>
      <c r="R48" s="93">
        <f t="shared" si="13"/>
        <v>0</v>
      </c>
      <c r="S48" s="93">
        <f t="shared" si="13"/>
        <v>0</v>
      </c>
      <c r="T48" s="93">
        <f t="shared" si="13"/>
        <v>0</v>
      </c>
      <c r="U48" s="90"/>
      <c r="V48" s="93"/>
    </row>
    <row r="49" spans="1:22" ht="24" thickBot="1" thickTop="1">
      <c r="A49" s="86" t="s">
        <v>30</v>
      </c>
      <c r="B49" s="90"/>
      <c r="C49" s="91"/>
      <c r="D49" s="90"/>
      <c r="E49" s="92"/>
      <c r="F49" s="93">
        <f t="shared" si="12"/>
        <v>6.3</v>
      </c>
      <c r="G49" s="100">
        <f t="shared" si="13"/>
        <v>0</v>
      </c>
      <c r="H49" s="93">
        <f t="shared" si="13"/>
        <v>0</v>
      </c>
      <c r="I49" s="100">
        <f t="shared" si="13"/>
        <v>0</v>
      </c>
      <c r="J49" s="93">
        <f t="shared" si="13"/>
        <v>0</v>
      </c>
      <c r="K49" s="100">
        <f t="shared" si="13"/>
        <v>0</v>
      </c>
      <c r="L49" s="93">
        <f t="shared" si="13"/>
        <v>0</v>
      </c>
      <c r="M49" s="100">
        <f t="shared" si="13"/>
        <v>0</v>
      </c>
      <c r="N49" s="93">
        <f t="shared" si="13"/>
        <v>0</v>
      </c>
      <c r="O49" s="93">
        <f t="shared" si="13"/>
        <v>0</v>
      </c>
      <c r="P49" s="93">
        <f t="shared" si="13"/>
        <v>0</v>
      </c>
      <c r="Q49" s="100">
        <f t="shared" si="13"/>
        <v>0</v>
      </c>
      <c r="R49" s="93">
        <f t="shared" si="13"/>
        <v>0</v>
      </c>
      <c r="S49" s="93">
        <f t="shared" si="13"/>
        <v>0</v>
      </c>
      <c r="T49" s="93">
        <f t="shared" si="13"/>
        <v>6.3</v>
      </c>
      <c r="U49" s="90"/>
      <c r="V49" s="93"/>
    </row>
    <row r="50" spans="1:22" ht="24" thickBot="1" thickTop="1">
      <c r="A50" s="86" t="s">
        <v>32</v>
      </c>
      <c r="B50" s="75"/>
      <c r="C50" s="76"/>
      <c r="D50" s="75"/>
      <c r="E50" s="87"/>
      <c r="F50" s="101">
        <f t="shared" si="12"/>
        <v>70.729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70.729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29</v>
      </c>
      <c r="C55" s="53"/>
      <c r="D55" s="68"/>
      <c r="E55" s="54"/>
      <c r="F55" s="53">
        <f aca="true" t="shared" si="14" ref="F55:T55">F56+F57+F58+F59+F60+F61</f>
        <v>1064.9669999999999</v>
      </c>
      <c r="G55" s="52">
        <f t="shared" si="14"/>
        <v>8058</v>
      </c>
      <c r="H55" s="53">
        <f t="shared" si="14"/>
        <v>326</v>
      </c>
      <c r="I55" s="52">
        <f t="shared" si="14"/>
        <v>433</v>
      </c>
      <c r="J55" s="53">
        <f t="shared" si="14"/>
        <v>13</v>
      </c>
      <c r="K55" s="52">
        <f t="shared" si="14"/>
        <v>370</v>
      </c>
      <c r="L55" s="53">
        <f t="shared" si="14"/>
        <v>15.5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245.29</v>
      </c>
      <c r="T55" s="55">
        <f t="shared" si="14"/>
        <v>465.17699999999996</v>
      </c>
      <c r="U55" s="52"/>
      <c r="V55" s="53"/>
    </row>
    <row r="56" spans="1:22" ht="23.25" thickBot="1">
      <c r="A56" s="74" t="s">
        <v>26</v>
      </c>
      <c r="B56" s="90">
        <v>0</v>
      </c>
      <c r="C56" s="91"/>
      <c r="D56" s="90"/>
      <c r="E56" s="92"/>
      <c r="F56" s="93">
        <f aca="true" t="shared" si="15" ref="F56:F61">H56+J56+L56+N56+P56+R56+S56+T56</f>
        <v>0</v>
      </c>
      <c r="G56" s="90">
        <v>0</v>
      </c>
      <c r="H56" s="91">
        <v>0</v>
      </c>
      <c r="I56" s="90"/>
      <c r="J56" s="91"/>
      <c r="K56" s="90">
        <v>0</v>
      </c>
      <c r="L56" s="91">
        <v>0</v>
      </c>
      <c r="M56" s="90">
        <v>0</v>
      </c>
      <c r="N56" s="91">
        <v>0</v>
      </c>
      <c r="O56" s="90"/>
      <c r="P56" s="91"/>
      <c r="Q56" s="90"/>
      <c r="R56" s="91"/>
      <c r="S56" s="91"/>
      <c r="T56" s="94">
        <v>0</v>
      </c>
      <c r="U56" s="90"/>
      <c r="V56" s="93"/>
    </row>
    <row r="57" spans="1:22" ht="24" thickBot="1" thickTop="1">
      <c r="A57" s="79" t="s">
        <v>27</v>
      </c>
      <c r="B57" s="90">
        <v>3</v>
      </c>
      <c r="C57" s="91"/>
      <c r="D57" s="90"/>
      <c r="E57" s="92"/>
      <c r="F57" s="93">
        <f t="shared" si="15"/>
        <v>60.865</v>
      </c>
      <c r="G57" s="90">
        <v>0</v>
      </c>
      <c r="H57" s="91">
        <v>0</v>
      </c>
      <c r="I57" s="90">
        <v>0</v>
      </c>
      <c r="J57" s="91">
        <v>0</v>
      </c>
      <c r="K57" s="90">
        <v>0</v>
      </c>
      <c r="L57" s="91">
        <v>0</v>
      </c>
      <c r="M57" s="90">
        <v>0</v>
      </c>
      <c r="N57" s="91">
        <v>0</v>
      </c>
      <c r="O57" s="90"/>
      <c r="P57" s="91"/>
      <c r="Q57" s="90"/>
      <c r="R57" s="91"/>
      <c r="S57" s="91">
        <v>13.5</v>
      </c>
      <c r="T57" s="94">
        <v>47.365</v>
      </c>
      <c r="U57" s="90"/>
      <c r="V57" s="93"/>
    </row>
    <row r="58" spans="1:22" ht="24" thickBot="1" thickTop="1">
      <c r="A58" s="80" t="s">
        <v>28</v>
      </c>
      <c r="B58" s="95">
        <v>1</v>
      </c>
      <c r="C58" s="91"/>
      <c r="D58" s="90"/>
      <c r="E58" s="96"/>
      <c r="F58" s="93">
        <f t="shared" si="15"/>
        <v>21.532</v>
      </c>
      <c r="G58" s="90">
        <v>0</v>
      </c>
      <c r="H58" s="91">
        <v>0</v>
      </c>
      <c r="I58" s="90"/>
      <c r="J58" s="91"/>
      <c r="K58" s="90"/>
      <c r="L58" s="91"/>
      <c r="M58" s="90">
        <v>0</v>
      </c>
      <c r="N58" s="91">
        <v>0</v>
      </c>
      <c r="O58" s="90"/>
      <c r="P58" s="91"/>
      <c r="Q58" s="90"/>
      <c r="R58" s="91"/>
      <c r="S58" s="91">
        <v>0</v>
      </c>
      <c r="T58" s="91">
        <v>21.532</v>
      </c>
      <c r="U58" s="90"/>
      <c r="V58" s="93"/>
    </row>
    <row r="59" spans="1:22" ht="24" thickBot="1" thickTop="1">
      <c r="A59" s="84" t="s">
        <v>29</v>
      </c>
      <c r="B59" s="98">
        <v>25</v>
      </c>
      <c r="C59" s="91"/>
      <c r="D59" s="90"/>
      <c r="E59" s="99"/>
      <c r="F59" s="93">
        <f t="shared" si="15"/>
        <v>982.5699999999999</v>
      </c>
      <c r="G59" s="90">
        <v>8058</v>
      </c>
      <c r="H59" s="91">
        <v>326</v>
      </c>
      <c r="I59" s="90">
        <v>433</v>
      </c>
      <c r="J59" s="91">
        <v>13</v>
      </c>
      <c r="K59" s="90">
        <v>370</v>
      </c>
      <c r="L59" s="91">
        <v>15.5</v>
      </c>
      <c r="M59" s="90">
        <v>0</v>
      </c>
      <c r="N59" s="91">
        <v>0</v>
      </c>
      <c r="O59" s="90"/>
      <c r="P59" s="91"/>
      <c r="Q59" s="90"/>
      <c r="R59" s="91"/>
      <c r="S59" s="91">
        <v>231.79</v>
      </c>
      <c r="T59" s="91">
        <v>396.28</v>
      </c>
      <c r="U59" s="90"/>
      <c r="V59" s="93"/>
    </row>
    <row r="60" spans="1:22" ht="24" thickBot="1" thickTop="1">
      <c r="A60" s="86" t="s">
        <v>30</v>
      </c>
      <c r="B60" s="90">
        <v>0</v>
      </c>
      <c r="C60" s="91"/>
      <c r="D60" s="90"/>
      <c r="E60" s="92"/>
      <c r="F60" s="93">
        <f t="shared" si="15"/>
        <v>0</v>
      </c>
      <c r="G60" s="90">
        <v>0</v>
      </c>
      <c r="H60" s="91"/>
      <c r="I60" s="90">
        <v>0</v>
      </c>
      <c r="J60" s="91">
        <v>0</v>
      </c>
      <c r="K60" s="90">
        <v>0</v>
      </c>
      <c r="L60" s="91">
        <v>0</v>
      </c>
      <c r="M60" s="90">
        <v>0</v>
      </c>
      <c r="N60" s="91">
        <v>0</v>
      </c>
      <c r="O60" s="90"/>
      <c r="P60" s="91"/>
      <c r="Q60" s="90"/>
      <c r="R60" s="91"/>
      <c r="S60" s="91"/>
      <c r="T60" s="91">
        <v>0</v>
      </c>
      <c r="U60" s="90"/>
      <c r="V60" s="93"/>
    </row>
    <row r="61" spans="1:22" ht="24" thickBot="1" thickTop="1">
      <c r="A61" s="86" t="s">
        <v>32</v>
      </c>
      <c r="B61" s="75">
        <v>0</v>
      </c>
      <c r="C61" s="76"/>
      <c r="D61" s="75"/>
      <c r="E61" s="87"/>
      <c r="F61" s="101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F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B2" sqref="B2:H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16.75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81.75" customHeight="1">
      <c r="A2" s="5"/>
      <c r="B2" s="106" t="s">
        <v>51</v>
      </c>
      <c r="C2" s="106"/>
      <c r="D2" s="106"/>
      <c r="E2" s="106"/>
      <c r="F2" s="106"/>
      <c r="G2" s="106"/>
      <c r="H2" s="106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678</v>
      </c>
      <c r="C8" s="53">
        <f>C9+C10+C11+C12+C13+C14</f>
        <v>755.9499999999999</v>
      </c>
      <c r="D8" s="53">
        <f>D9+D10+D11+D12+D13+D14</f>
        <v>362.635</v>
      </c>
      <c r="E8" s="54">
        <f aca="true" t="shared" si="0" ref="E8:E14">D8*100/C8</f>
        <v>47.9707652622528</v>
      </c>
      <c r="F8" s="53">
        <f aca="true" t="shared" si="1" ref="F8:V8">F9+F10+F11+F12+F13+F14</f>
        <v>2523.65</v>
      </c>
      <c r="G8" s="52">
        <f t="shared" si="1"/>
        <v>8358</v>
      </c>
      <c r="H8" s="53">
        <f t="shared" si="1"/>
        <v>332.5</v>
      </c>
      <c r="I8" s="52">
        <f t="shared" si="1"/>
        <v>5040</v>
      </c>
      <c r="J8" s="53">
        <f t="shared" si="1"/>
        <v>244.35</v>
      </c>
      <c r="K8" s="52">
        <f t="shared" si="1"/>
        <v>4485</v>
      </c>
      <c r="L8" s="53">
        <f t="shared" si="1"/>
        <v>245.85</v>
      </c>
      <c r="M8" s="52">
        <f t="shared" si="1"/>
        <v>2960</v>
      </c>
      <c r="N8" s="53">
        <f t="shared" si="1"/>
        <v>32</v>
      </c>
      <c r="O8" s="52">
        <f t="shared" si="1"/>
        <v>1800</v>
      </c>
      <c r="P8" s="53">
        <f t="shared" si="1"/>
        <v>18</v>
      </c>
      <c r="Q8" s="52">
        <f t="shared" si="1"/>
        <v>11250</v>
      </c>
      <c r="R8" s="53">
        <f t="shared" si="1"/>
        <v>127.61</v>
      </c>
      <c r="S8" s="53">
        <f t="shared" si="1"/>
        <v>549.633</v>
      </c>
      <c r="T8" s="55">
        <f t="shared" si="1"/>
        <v>973.707</v>
      </c>
      <c r="U8" s="55">
        <f t="shared" si="1"/>
        <v>30</v>
      </c>
      <c r="V8" s="55">
        <f t="shared" si="1"/>
        <v>0</v>
      </c>
    </row>
    <row r="9" spans="1:22" ht="24.75" customHeight="1" thickBot="1">
      <c r="A9" s="74" t="s">
        <v>26</v>
      </c>
      <c r="B9" s="75">
        <v>217</v>
      </c>
      <c r="C9" s="91">
        <v>323</v>
      </c>
      <c r="D9" s="91">
        <v>149</v>
      </c>
      <c r="E9" s="92">
        <f t="shared" si="0"/>
        <v>46.130030959752325</v>
      </c>
      <c r="F9" s="93">
        <f aca="true" t="shared" si="2" ref="F9:F14">H9+J9+L9+N9+P9+R9+S9+T9</f>
        <v>51.5</v>
      </c>
      <c r="G9" s="90">
        <v>300</v>
      </c>
      <c r="H9" s="91">
        <v>6.5</v>
      </c>
      <c r="I9" s="90">
        <v>0</v>
      </c>
      <c r="J9" s="91">
        <v>0</v>
      </c>
      <c r="K9" s="90">
        <v>0</v>
      </c>
      <c r="L9" s="91">
        <v>0</v>
      </c>
      <c r="M9" s="90">
        <v>2460</v>
      </c>
      <c r="N9" s="91">
        <v>25</v>
      </c>
      <c r="O9" s="90">
        <v>0</v>
      </c>
      <c r="P9" s="91">
        <v>0</v>
      </c>
      <c r="Q9" s="90">
        <v>0</v>
      </c>
      <c r="R9" s="91">
        <v>0</v>
      </c>
      <c r="S9" s="91">
        <v>0</v>
      </c>
      <c r="T9" s="94">
        <v>20</v>
      </c>
      <c r="U9" s="94">
        <f aca="true" t="shared" si="3" ref="U9:U14">H21+J21+L21+N21+P21+R21+S21+T21</f>
        <v>0</v>
      </c>
      <c r="V9" s="94">
        <f aca="true" t="shared" si="4" ref="V9:V14">H33+J33+L33+N33+P33+R33+S33+T33</f>
        <v>0</v>
      </c>
    </row>
    <row r="10" spans="1:22" ht="27.75" customHeight="1" thickBot="1" thickTop="1">
      <c r="A10" s="79" t="s">
        <v>27</v>
      </c>
      <c r="B10" s="75">
        <v>94</v>
      </c>
      <c r="C10" s="91">
        <v>151.9</v>
      </c>
      <c r="D10" s="91">
        <v>75.95</v>
      </c>
      <c r="E10" s="92">
        <f t="shared" si="0"/>
        <v>50</v>
      </c>
      <c r="F10" s="93">
        <f t="shared" si="2"/>
        <v>685.61</v>
      </c>
      <c r="G10" s="90">
        <v>0</v>
      </c>
      <c r="H10" s="91">
        <v>0</v>
      </c>
      <c r="I10" s="90">
        <v>3430</v>
      </c>
      <c r="J10" s="91">
        <v>154.35</v>
      </c>
      <c r="K10" s="90">
        <v>3143</v>
      </c>
      <c r="L10" s="91">
        <v>157.15</v>
      </c>
      <c r="M10" s="90">
        <v>500</v>
      </c>
      <c r="N10" s="91">
        <v>7</v>
      </c>
      <c r="O10" s="90">
        <v>1800</v>
      </c>
      <c r="P10" s="91">
        <v>18</v>
      </c>
      <c r="Q10" s="90"/>
      <c r="R10" s="91"/>
      <c r="S10" s="91">
        <v>13.5</v>
      </c>
      <c r="T10" s="94">
        <v>335.61</v>
      </c>
      <c r="U10" s="94">
        <f t="shared" si="3"/>
        <v>0</v>
      </c>
      <c r="V10" s="94">
        <f t="shared" si="4"/>
        <v>0</v>
      </c>
    </row>
    <row r="11" spans="1:22" ht="27.75" customHeight="1" thickBot="1" thickTop="1">
      <c r="A11" s="80" t="s">
        <v>28</v>
      </c>
      <c r="B11" s="81">
        <v>128</v>
      </c>
      <c r="C11" s="91">
        <v>63.8</v>
      </c>
      <c r="D11" s="91">
        <v>31.9</v>
      </c>
      <c r="E11" s="96">
        <f t="shared" si="0"/>
        <v>50</v>
      </c>
      <c r="F11" s="93">
        <f t="shared" si="2"/>
        <v>677.341</v>
      </c>
      <c r="G11" s="97">
        <v>0</v>
      </c>
      <c r="H11" s="91">
        <v>0</v>
      </c>
      <c r="I11" s="90">
        <v>1153</v>
      </c>
      <c r="J11" s="91">
        <v>76</v>
      </c>
      <c r="K11" s="90">
        <v>574</v>
      </c>
      <c r="L11" s="91">
        <v>28.2</v>
      </c>
      <c r="M11" s="90">
        <v>0</v>
      </c>
      <c r="N11" s="91">
        <v>0</v>
      </c>
      <c r="O11" s="90">
        <v>0</v>
      </c>
      <c r="P11" s="91">
        <v>0</v>
      </c>
      <c r="Q11" s="90">
        <v>11250</v>
      </c>
      <c r="R11" s="91">
        <v>127.61</v>
      </c>
      <c r="S11" s="91">
        <v>300.743</v>
      </c>
      <c r="T11" s="91">
        <v>144.788</v>
      </c>
      <c r="U11" s="94">
        <f t="shared" si="3"/>
        <v>30</v>
      </c>
      <c r="V11" s="94">
        <f t="shared" si="4"/>
        <v>0</v>
      </c>
    </row>
    <row r="12" spans="1:22" ht="27.75" customHeight="1" thickBot="1" thickTop="1">
      <c r="A12" s="84" t="s">
        <v>29</v>
      </c>
      <c r="B12" s="85">
        <v>54</v>
      </c>
      <c r="C12" s="91">
        <v>59.85</v>
      </c>
      <c r="D12" s="91">
        <v>29.925</v>
      </c>
      <c r="E12" s="96">
        <f t="shared" si="0"/>
        <v>50</v>
      </c>
      <c r="F12" s="93">
        <f t="shared" si="2"/>
        <v>1032.17</v>
      </c>
      <c r="G12" s="90">
        <v>8058</v>
      </c>
      <c r="H12" s="91">
        <v>326</v>
      </c>
      <c r="I12" s="90">
        <v>457</v>
      </c>
      <c r="J12" s="91">
        <v>14</v>
      </c>
      <c r="K12" s="90">
        <v>768</v>
      </c>
      <c r="L12" s="91">
        <v>60.5</v>
      </c>
      <c r="M12" s="90">
        <v>0</v>
      </c>
      <c r="N12" s="91">
        <v>0</v>
      </c>
      <c r="O12" s="90">
        <v>0</v>
      </c>
      <c r="P12" s="91">
        <v>0</v>
      </c>
      <c r="Q12" s="90"/>
      <c r="R12" s="91"/>
      <c r="S12" s="91">
        <v>235.39</v>
      </c>
      <c r="T12" s="91">
        <v>396.28</v>
      </c>
      <c r="U12" s="94">
        <f t="shared" si="3"/>
        <v>0</v>
      </c>
      <c r="V12" s="94">
        <f t="shared" si="4"/>
        <v>0</v>
      </c>
    </row>
    <row r="13" spans="1:23" ht="24" thickBot="1" thickTop="1">
      <c r="A13" s="86" t="s">
        <v>30</v>
      </c>
      <c r="B13" s="75">
        <v>96</v>
      </c>
      <c r="C13" s="91">
        <v>80.5</v>
      </c>
      <c r="D13" s="91">
        <v>58.26</v>
      </c>
      <c r="E13" s="96">
        <f t="shared" si="0"/>
        <v>72.37267080745342</v>
      </c>
      <c r="F13" s="93">
        <f t="shared" si="2"/>
        <v>6.3</v>
      </c>
      <c r="G13" s="90"/>
      <c r="H13" s="91"/>
      <c r="I13" s="90">
        <v>0</v>
      </c>
      <c r="J13" s="91">
        <v>0</v>
      </c>
      <c r="K13" s="90">
        <v>0</v>
      </c>
      <c r="L13" s="91">
        <v>0</v>
      </c>
      <c r="M13" s="90">
        <v>0</v>
      </c>
      <c r="N13" s="91">
        <v>0</v>
      </c>
      <c r="O13" s="90"/>
      <c r="P13" s="91"/>
      <c r="Q13" s="90"/>
      <c r="R13" s="91"/>
      <c r="S13" s="91"/>
      <c r="T13" s="91">
        <v>6.3</v>
      </c>
      <c r="U13" s="94">
        <f t="shared" si="3"/>
        <v>0</v>
      </c>
      <c r="V13" s="94">
        <f t="shared" si="4"/>
        <v>0</v>
      </c>
      <c r="W13" s="4" t="s">
        <v>31</v>
      </c>
    </row>
    <row r="14" spans="1:22" ht="24" thickBot="1" thickTop="1">
      <c r="A14" s="86" t="s">
        <v>32</v>
      </c>
      <c r="B14" s="75">
        <v>89</v>
      </c>
      <c r="C14" s="76">
        <v>76.9</v>
      </c>
      <c r="D14" s="76">
        <v>17.6</v>
      </c>
      <c r="E14" s="87">
        <f t="shared" si="0"/>
        <v>22.886866059817947</v>
      </c>
      <c r="F14" s="101">
        <f t="shared" si="2"/>
        <v>70.729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70.729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2</v>
      </c>
      <c r="C20" s="53"/>
      <c r="D20" s="53"/>
      <c r="E20" s="54"/>
      <c r="F20" s="53">
        <f aca="true" t="shared" si="5" ref="F20:V20">F21+F22+F23+F24+F25+F26</f>
        <v>30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200</v>
      </c>
      <c r="R20" s="53">
        <f t="shared" si="5"/>
        <v>2</v>
      </c>
      <c r="S20" s="53">
        <f t="shared" si="5"/>
        <v>28</v>
      </c>
      <c r="T20" s="55">
        <f t="shared" si="5"/>
        <v>0</v>
      </c>
      <c r="U20" s="55">
        <f t="shared" si="5"/>
        <v>2523.65</v>
      </c>
      <c r="V20" s="55">
        <f t="shared" si="5"/>
        <v>1365.395</v>
      </c>
    </row>
    <row r="21" spans="1:22" ht="23.25" thickBot="1">
      <c r="A21" s="74" t="s">
        <v>26</v>
      </c>
      <c r="B21" s="90">
        <v>0</v>
      </c>
      <c r="C21" s="91"/>
      <c r="D21" s="91"/>
      <c r="E21" s="92"/>
      <c r="F21" s="93">
        <f aca="true" t="shared" si="6" ref="F21:F26">U9</f>
        <v>0</v>
      </c>
      <c r="G21" s="90"/>
      <c r="H21" s="91"/>
      <c r="I21" s="90">
        <v>0</v>
      </c>
      <c r="J21" s="91">
        <v>0</v>
      </c>
      <c r="K21" s="90">
        <v>0</v>
      </c>
      <c r="L21" s="91">
        <v>0</v>
      </c>
      <c r="M21" s="90"/>
      <c r="N21" s="91"/>
      <c r="O21" s="90"/>
      <c r="P21" s="91"/>
      <c r="Q21" s="90"/>
      <c r="R21" s="91"/>
      <c r="S21" s="91"/>
      <c r="T21" s="94"/>
      <c r="U21" s="94">
        <f aca="true" t="shared" si="7" ref="U21:U26">F9</f>
        <v>51.5</v>
      </c>
      <c r="V21" s="93">
        <f aca="true" t="shared" si="8" ref="V21:V26">U21-F21-V9-F56</f>
        <v>51.5</v>
      </c>
    </row>
    <row r="22" spans="1:22" ht="24" thickBot="1" thickTop="1">
      <c r="A22" s="79" t="s">
        <v>27</v>
      </c>
      <c r="B22" s="90">
        <v>0</v>
      </c>
      <c r="C22" s="91"/>
      <c r="D22" s="91"/>
      <c r="E22" s="92"/>
      <c r="F22" s="93">
        <f t="shared" si="6"/>
        <v>0</v>
      </c>
      <c r="G22" s="90">
        <v>0</v>
      </c>
      <c r="H22" s="91">
        <v>0</v>
      </c>
      <c r="I22" s="90">
        <v>0</v>
      </c>
      <c r="J22" s="91">
        <v>0</v>
      </c>
      <c r="K22" s="90"/>
      <c r="L22" s="91"/>
      <c r="M22" s="90"/>
      <c r="N22" s="91"/>
      <c r="O22" s="90"/>
      <c r="P22" s="91"/>
      <c r="Q22" s="90"/>
      <c r="R22" s="91"/>
      <c r="S22" s="91">
        <v>0</v>
      </c>
      <c r="T22" s="94"/>
      <c r="U22" s="94">
        <f t="shared" si="7"/>
        <v>685.61</v>
      </c>
      <c r="V22" s="93">
        <f t="shared" si="8"/>
        <v>611.057</v>
      </c>
    </row>
    <row r="23" spans="1:22" ht="24" thickBot="1" thickTop="1">
      <c r="A23" s="80" t="s">
        <v>28</v>
      </c>
      <c r="B23" s="95">
        <v>2</v>
      </c>
      <c r="C23" s="91"/>
      <c r="D23" s="91"/>
      <c r="E23" s="96"/>
      <c r="F23" s="93">
        <f t="shared" si="6"/>
        <v>30</v>
      </c>
      <c r="G23" s="90">
        <v>0</v>
      </c>
      <c r="H23" s="91">
        <v>0</v>
      </c>
      <c r="I23" s="90">
        <v>0</v>
      </c>
      <c r="J23" s="91">
        <v>0</v>
      </c>
      <c r="K23" s="90">
        <v>0</v>
      </c>
      <c r="L23" s="91">
        <v>0</v>
      </c>
      <c r="M23" s="90">
        <v>0</v>
      </c>
      <c r="N23" s="91">
        <v>0</v>
      </c>
      <c r="O23" s="90"/>
      <c r="P23" s="91"/>
      <c r="Q23" s="90">
        <v>200</v>
      </c>
      <c r="R23" s="91">
        <v>2</v>
      </c>
      <c r="S23" s="91">
        <v>28</v>
      </c>
      <c r="T23" s="91">
        <v>0</v>
      </c>
      <c r="U23" s="94">
        <f t="shared" si="7"/>
        <v>677.341</v>
      </c>
      <c r="V23" s="93">
        <f t="shared" si="8"/>
        <v>625.809</v>
      </c>
    </row>
    <row r="24" spans="1:22" ht="24" thickBot="1" thickTop="1">
      <c r="A24" s="84" t="s">
        <v>29</v>
      </c>
      <c r="B24" s="98">
        <v>0</v>
      </c>
      <c r="C24" s="91"/>
      <c r="D24" s="91"/>
      <c r="E24" s="99"/>
      <c r="F24" s="93">
        <f t="shared" si="6"/>
        <v>0</v>
      </c>
      <c r="G24" s="90">
        <v>0</v>
      </c>
      <c r="H24" s="91">
        <v>0</v>
      </c>
      <c r="I24" s="90"/>
      <c r="J24" s="91"/>
      <c r="K24" s="90"/>
      <c r="L24" s="91"/>
      <c r="M24" s="90"/>
      <c r="N24" s="91"/>
      <c r="O24" s="90"/>
      <c r="P24" s="91"/>
      <c r="Q24" s="90"/>
      <c r="R24" s="91"/>
      <c r="S24" s="91"/>
      <c r="T24" s="91"/>
      <c r="U24" s="94">
        <f t="shared" si="7"/>
        <v>1032.17</v>
      </c>
      <c r="V24" s="93">
        <f t="shared" si="8"/>
        <v>0</v>
      </c>
    </row>
    <row r="25" spans="1:22" ht="24" thickBot="1" thickTop="1">
      <c r="A25" s="86" t="s">
        <v>30</v>
      </c>
      <c r="B25" s="90">
        <v>0</v>
      </c>
      <c r="C25" s="91"/>
      <c r="D25" s="91"/>
      <c r="E25" s="92"/>
      <c r="F25" s="93">
        <f t="shared" si="6"/>
        <v>0</v>
      </c>
      <c r="G25" s="90"/>
      <c r="H25" s="91"/>
      <c r="I25" s="90"/>
      <c r="J25" s="91"/>
      <c r="K25" s="90"/>
      <c r="L25" s="91"/>
      <c r="M25" s="90">
        <v>0</v>
      </c>
      <c r="N25" s="91">
        <v>0</v>
      </c>
      <c r="O25" s="90"/>
      <c r="P25" s="91"/>
      <c r="Q25" s="90"/>
      <c r="R25" s="91"/>
      <c r="S25" s="91"/>
      <c r="T25" s="91">
        <v>0</v>
      </c>
      <c r="U25" s="94">
        <f t="shared" si="7"/>
        <v>6.3</v>
      </c>
      <c r="V25" s="93">
        <f t="shared" si="8"/>
        <v>6.3</v>
      </c>
    </row>
    <row r="26" spans="1:22" ht="24" thickBot="1" thickTop="1">
      <c r="A26" s="86" t="s">
        <v>32</v>
      </c>
      <c r="B26" s="75">
        <v>0</v>
      </c>
      <c r="C26" s="76"/>
      <c r="D26" s="76"/>
      <c r="E26" s="87"/>
      <c r="F26" s="101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70.729</v>
      </c>
      <c r="V26" s="101">
        <f t="shared" si="8"/>
        <v>70.729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ht="23.25" thickBot="1">
      <c r="A33" s="74" t="s">
        <v>26</v>
      </c>
      <c r="B33" s="90">
        <v>0</v>
      </c>
      <c r="C33" s="91"/>
      <c r="D33" s="90"/>
      <c r="E33" s="92"/>
      <c r="F33" s="93">
        <f aca="true" t="shared" si="10" ref="F33:F38">V9</f>
        <v>0</v>
      </c>
      <c r="G33" s="90">
        <v>0</v>
      </c>
      <c r="H33" s="91">
        <v>0</v>
      </c>
      <c r="I33" s="90">
        <v>0</v>
      </c>
      <c r="J33" s="91"/>
      <c r="K33" s="90">
        <v>0</v>
      </c>
      <c r="L33" s="91">
        <v>0</v>
      </c>
      <c r="M33" s="97">
        <v>0</v>
      </c>
      <c r="N33" s="91">
        <v>0</v>
      </c>
      <c r="O33" s="90">
        <v>0</v>
      </c>
      <c r="P33" s="91">
        <v>0</v>
      </c>
      <c r="Q33" s="90"/>
      <c r="R33" s="91"/>
      <c r="S33" s="91"/>
      <c r="T33" s="94">
        <v>0</v>
      </c>
      <c r="U33" s="90"/>
      <c r="V33" s="94"/>
    </row>
    <row r="34" spans="1:22" ht="24" thickBot="1" thickTop="1">
      <c r="A34" s="79" t="s">
        <v>27</v>
      </c>
      <c r="B34" s="90">
        <v>0</v>
      </c>
      <c r="C34" s="91"/>
      <c r="D34" s="90"/>
      <c r="E34" s="92"/>
      <c r="F34" s="93">
        <f t="shared" si="10"/>
        <v>0</v>
      </c>
      <c r="G34" s="90">
        <v>0</v>
      </c>
      <c r="H34" s="91">
        <v>0</v>
      </c>
      <c r="I34" s="90">
        <v>0</v>
      </c>
      <c r="J34" s="91">
        <v>0</v>
      </c>
      <c r="K34" s="90">
        <v>0</v>
      </c>
      <c r="L34" s="91">
        <v>0</v>
      </c>
      <c r="M34" s="90"/>
      <c r="N34" s="91"/>
      <c r="O34" s="90"/>
      <c r="P34" s="91"/>
      <c r="Q34" s="90"/>
      <c r="R34" s="91"/>
      <c r="S34" s="91">
        <v>0</v>
      </c>
      <c r="T34" s="94">
        <v>0</v>
      </c>
      <c r="U34" s="90"/>
      <c r="V34" s="94"/>
    </row>
    <row r="35" spans="1:22" ht="24" thickBot="1" thickTop="1">
      <c r="A35" s="80" t="s">
        <v>28</v>
      </c>
      <c r="B35" s="95">
        <v>0</v>
      </c>
      <c r="C35" s="91"/>
      <c r="D35" s="90"/>
      <c r="E35" s="96"/>
      <c r="F35" s="93">
        <f t="shared" si="10"/>
        <v>0</v>
      </c>
      <c r="G35" s="90">
        <v>0</v>
      </c>
      <c r="H35" s="91">
        <v>0</v>
      </c>
      <c r="I35" s="90">
        <v>0</v>
      </c>
      <c r="J35" s="91">
        <v>0</v>
      </c>
      <c r="K35" s="90"/>
      <c r="L35" s="91"/>
      <c r="M35" s="90">
        <v>0</v>
      </c>
      <c r="N35" s="91">
        <v>0</v>
      </c>
      <c r="O35" s="90"/>
      <c r="P35" s="91"/>
      <c r="Q35" s="90"/>
      <c r="R35" s="91"/>
      <c r="S35" s="91">
        <v>0</v>
      </c>
      <c r="T35" s="91">
        <v>0</v>
      </c>
      <c r="U35" s="90"/>
      <c r="V35" s="94"/>
    </row>
    <row r="36" spans="1:22" ht="24" thickBot="1" thickTop="1">
      <c r="A36" s="84" t="s">
        <v>29</v>
      </c>
      <c r="B36" s="98">
        <v>0</v>
      </c>
      <c r="C36" s="91"/>
      <c r="D36" s="90"/>
      <c r="E36" s="99"/>
      <c r="F36" s="93">
        <f t="shared" si="10"/>
        <v>0</v>
      </c>
      <c r="G36" s="90">
        <v>0</v>
      </c>
      <c r="H36" s="91">
        <v>0</v>
      </c>
      <c r="I36" s="90"/>
      <c r="J36" s="91"/>
      <c r="K36" s="90"/>
      <c r="L36" s="91"/>
      <c r="M36" s="90">
        <v>0</v>
      </c>
      <c r="N36" s="91">
        <v>0</v>
      </c>
      <c r="O36" s="90"/>
      <c r="P36" s="91"/>
      <c r="Q36" s="90"/>
      <c r="R36" s="91"/>
      <c r="S36" s="91">
        <v>0</v>
      </c>
      <c r="T36" s="91">
        <v>0</v>
      </c>
      <c r="U36" s="90"/>
      <c r="V36" s="94"/>
    </row>
    <row r="37" spans="1:22" ht="24" thickBot="1" thickTop="1">
      <c r="A37" s="86" t="s">
        <v>30</v>
      </c>
      <c r="B37" s="90">
        <v>0</v>
      </c>
      <c r="C37" s="91"/>
      <c r="D37" s="90"/>
      <c r="E37" s="92"/>
      <c r="F37" s="93">
        <f t="shared" si="10"/>
        <v>0</v>
      </c>
      <c r="G37" s="90"/>
      <c r="H37" s="91"/>
      <c r="I37" s="90">
        <v>0</v>
      </c>
      <c r="J37" s="91">
        <v>0</v>
      </c>
      <c r="K37" s="90">
        <v>0</v>
      </c>
      <c r="L37" s="91">
        <v>0</v>
      </c>
      <c r="M37" s="90"/>
      <c r="N37" s="91"/>
      <c r="O37" s="90"/>
      <c r="P37" s="91"/>
      <c r="Q37" s="90"/>
      <c r="R37" s="91"/>
      <c r="S37" s="91">
        <v>0</v>
      </c>
      <c r="T37" s="91">
        <v>0</v>
      </c>
      <c r="U37" s="90"/>
      <c r="V37" s="94"/>
    </row>
    <row r="38" spans="1:22" ht="24" thickBot="1" thickTop="1">
      <c r="A38" s="86" t="s">
        <v>32</v>
      </c>
      <c r="B38" s="75">
        <v>0</v>
      </c>
      <c r="C38" s="76"/>
      <c r="D38" s="75"/>
      <c r="E38" s="87"/>
      <c r="F38" s="101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1365.395</v>
      </c>
      <c r="G44" s="52">
        <f t="shared" si="11"/>
        <v>300</v>
      </c>
      <c r="H44" s="53">
        <f t="shared" si="11"/>
        <v>6.5</v>
      </c>
      <c r="I44" s="52">
        <f t="shared" si="11"/>
        <v>4583</v>
      </c>
      <c r="J44" s="53">
        <f t="shared" si="11"/>
        <v>230.35</v>
      </c>
      <c r="K44" s="52">
        <f t="shared" si="11"/>
        <v>3717</v>
      </c>
      <c r="L44" s="53">
        <f t="shared" si="11"/>
        <v>185.35</v>
      </c>
      <c r="M44" s="52">
        <f t="shared" si="11"/>
        <v>2960</v>
      </c>
      <c r="N44" s="53">
        <f t="shared" si="11"/>
        <v>32</v>
      </c>
      <c r="O44" s="52">
        <f t="shared" si="11"/>
        <v>1800</v>
      </c>
      <c r="P44" s="53">
        <f t="shared" si="11"/>
        <v>18</v>
      </c>
      <c r="Q44" s="52">
        <f t="shared" si="11"/>
        <v>11050</v>
      </c>
      <c r="R44" s="53">
        <f t="shared" si="11"/>
        <v>125.61</v>
      </c>
      <c r="S44" s="53">
        <f t="shared" si="11"/>
        <v>272.743</v>
      </c>
      <c r="T44" s="55">
        <f t="shared" si="11"/>
        <v>494.84200000000004</v>
      </c>
      <c r="U44" s="52"/>
      <c r="V44" s="53"/>
    </row>
    <row r="45" spans="1:22" ht="23.25" thickBot="1">
      <c r="A45" s="74" t="s">
        <v>26</v>
      </c>
      <c r="B45" s="90"/>
      <c r="C45" s="91"/>
      <c r="D45" s="90"/>
      <c r="E45" s="92"/>
      <c r="F45" s="93">
        <f aca="true" t="shared" si="12" ref="F45:F50">H45+J45+L45+N45+P45+R45+S45+T45</f>
        <v>51.5</v>
      </c>
      <c r="G45" s="100">
        <f aca="true" t="shared" si="13" ref="G45:T50">G9-G21-G33-G56</f>
        <v>300</v>
      </c>
      <c r="H45" s="93">
        <f t="shared" si="13"/>
        <v>6.5</v>
      </c>
      <c r="I45" s="100">
        <f t="shared" si="13"/>
        <v>0</v>
      </c>
      <c r="J45" s="93">
        <f t="shared" si="13"/>
        <v>0</v>
      </c>
      <c r="K45" s="100">
        <f t="shared" si="13"/>
        <v>0</v>
      </c>
      <c r="L45" s="93">
        <f t="shared" si="13"/>
        <v>0</v>
      </c>
      <c r="M45" s="100">
        <f t="shared" si="13"/>
        <v>2460</v>
      </c>
      <c r="N45" s="93">
        <f t="shared" si="13"/>
        <v>25</v>
      </c>
      <c r="O45" s="100">
        <f t="shared" si="13"/>
        <v>0</v>
      </c>
      <c r="P45" s="93">
        <f t="shared" si="13"/>
        <v>0</v>
      </c>
      <c r="Q45" s="100">
        <f t="shared" si="13"/>
        <v>0</v>
      </c>
      <c r="R45" s="93">
        <f t="shared" si="13"/>
        <v>0</v>
      </c>
      <c r="S45" s="93">
        <f t="shared" si="13"/>
        <v>0</v>
      </c>
      <c r="T45" s="93">
        <f t="shared" si="13"/>
        <v>20</v>
      </c>
      <c r="U45" s="90"/>
      <c r="V45" s="93"/>
    </row>
    <row r="46" spans="1:22" ht="24" thickBot="1" thickTop="1">
      <c r="A46" s="79" t="s">
        <v>27</v>
      </c>
      <c r="B46" s="90"/>
      <c r="C46" s="91"/>
      <c r="D46" s="90"/>
      <c r="E46" s="92"/>
      <c r="F46" s="93">
        <f t="shared" si="12"/>
        <v>611.057</v>
      </c>
      <c r="G46" s="100">
        <f t="shared" si="13"/>
        <v>0</v>
      </c>
      <c r="H46" s="93">
        <f t="shared" si="13"/>
        <v>0</v>
      </c>
      <c r="I46" s="100">
        <f t="shared" si="13"/>
        <v>3430</v>
      </c>
      <c r="J46" s="93">
        <f t="shared" si="13"/>
        <v>154.35</v>
      </c>
      <c r="K46" s="100">
        <f t="shared" si="13"/>
        <v>3143</v>
      </c>
      <c r="L46" s="93">
        <f t="shared" si="13"/>
        <v>157.15</v>
      </c>
      <c r="M46" s="100">
        <f t="shared" si="13"/>
        <v>500</v>
      </c>
      <c r="N46" s="93">
        <f t="shared" si="13"/>
        <v>7</v>
      </c>
      <c r="O46" s="100">
        <f t="shared" si="13"/>
        <v>1800</v>
      </c>
      <c r="P46" s="93">
        <f t="shared" si="13"/>
        <v>18</v>
      </c>
      <c r="Q46" s="100">
        <f t="shared" si="13"/>
        <v>0</v>
      </c>
      <c r="R46" s="93">
        <f t="shared" si="13"/>
        <v>0</v>
      </c>
      <c r="S46" s="93">
        <f t="shared" si="13"/>
        <v>0</v>
      </c>
      <c r="T46" s="93">
        <f t="shared" si="13"/>
        <v>274.557</v>
      </c>
      <c r="U46" s="90"/>
      <c r="V46" s="93"/>
    </row>
    <row r="47" spans="1:22" ht="24" thickBot="1" thickTop="1">
      <c r="A47" s="80" t="s">
        <v>28</v>
      </c>
      <c r="B47" s="95"/>
      <c r="C47" s="91"/>
      <c r="D47" s="90"/>
      <c r="E47" s="96"/>
      <c r="F47" s="93">
        <f t="shared" si="12"/>
        <v>625.809</v>
      </c>
      <c r="G47" s="100">
        <f t="shared" si="13"/>
        <v>0</v>
      </c>
      <c r="H47" s="93">
        <f t="shared" si="13"/>
        <v>0</v>
      </c>
      <c r="I47" s="100">
        <f t="shared" si="13"/>
        <v>1153</v>
      </c>
      <c r="J47" s="93">
        <f t="shared" si="13"/>
        <v>76</v>
      </c>
      <c r="K47" s="100">
        <f t="shared" si="13"/>
        <v>574</v>
      </c>
      <c r="L47" s="93">
        <f t="shared" si="13"/>
        <v>28.2</v>
      </c>
      <c r="M47" s="100">
        <f t="shared" si="13"/>
        <v>0</v>
      </c>
      <c r="N47" s="93">
        <f t="shared" si="13"/>
        <v>0</v>
      </c>
      <c r="O47" s="93">
        <f t="shared" si="13"/>
        <v>0</v>
      </c>
      <c r="P47" s="93">
        <f t="shared" si="13"/>
        <v>0</v>
      </c>
      <c r="Q47" s="100">
        <f t="shared" si="13"/>
        <v>11050</v>
      </c>
      <c r="R47" s="93">
        <f t="shared" si="13"/>
        <v>125.61</v>
      </c>
      <c r="S47" s="93">
        <f t="shared" si="13"/>
        <v>272.743</v>
      </c>
      <c r="T47" s="93">
        <f t="shared" si="13"/>
        <v>123.25600000000001</v>
      </c>
      <c r="U47" s="90"/>
      <c r="V47" s="93"/>
    </row>
    <row r="48" spans="1:22" ht="24" thickBot="1" thickTop="1">
      <c r="A48" s="84" t="s">
        <v>29</v>
      </c>
      <c r="B48" s="98"/>
      <c r="C48" s="91"/>
      <c r="D48" s="90"/>
      <c r="E48" s="99"/>
      <c r="F48" s="93">
        <f t="shared" si="12"/>
        <v>0</v>
      </c>
      <c r="G48" s="100">
        <f t="shared" si="13"/>
        <v>0</v>
      </c>
      <c r="H48" s="93">
        <f t="shared" si="13"/>
        <v>0</v>
      </c>
      <c r="I48" s="100">
        <f t="shared" si="13"/>
        <v>0</v>
      </c>
      <c r="J48" s="93">
        <f t="shared" si="13"/>
        <v>0</v>
      </c>
      <c r="K48" s="100">
        <f t="shared" si="13"/>
        <v>0</v>
      </c>
      <c r="L48" s="93">
        <f t="shared" si="13"/>
        <v>0</v>
      </c>
      <c r="M48" s="100">
        <f t="shared" si="13"/>
        <v>0</v>
      </c>
      <c r="N48" s="93">
        <f t="shared" si="13"/>
        <v>0</v>
      </c>
      <c r="O48" s="93">
        <f t="shared" si="13"/>
        <v>0</v>
      </c>
      <c r="P48" s="93">
        <f t="shared" si="13"/>
        <v>0</v>
      </c>
      <c r="Q48" s="100">
        <f t="shared" si="13"/>
        <v>0</v>
      </c>
      <c r="R48" s="93">
        <f t="shared" si="13"/>
        <v>0</v>
      </c>
      <c r="S48" s="93">
        <f t="shared" si="13"/>
        <v>0</v>
      </c>
      <c r="T48" s="93">
        <f t="shared" si="13"/>
        <v>0</v>
      </c>
      <c r="U48" s="90"/>
      <c r="V48" s="93"/>
    </row>
    <row r="49" spans="1:22" ht="24" thickBot="1" thickTop="1">
      <c r="A49" s="86" t="s">
        <v>30</v>
      </c>
      <c r="B49" s="90"/>
      <c r="C49" s="91"/>
      <c r="D49" s="90"/>
      <c r="E49" s="92"/>
      <c r="F49" s="93">
        <f t="shared" si="12"/>
        <v>6.3</v>
      </c>
      <c r="G49" s="100">
        <f t="shared" si="13"/>
        <v>0</v>
      </c>
      <c r="H49" s="93">
        <f t="shared" si="13"/>
        <v>0</v>
      </c>
      <c r="I49" s="100">
        <f t="shared" si="13"/>
        <v>0</v>
      </c>
      <c r="J49" s="93">
        <f t="shared" si="13"/>
        <v>0</v>
      </c>
      <c r="K49" s="100">
        <f t="shared" si="13"/>
        <v>0</v>
      </c>
      <c r="L49" s="93">
        <f t="shared" si="13"/>
        <v>0</v>
      </c>
      <c r="M49" s="100">
        <f t="shared" si="13"/>
        <v>0</v>
      </c>
      <c r="N49" s="93">
        <f t="shared" si="13"/>
        <v>0</v>
      </c>
      <c r="O49" s="93">
        <f t="shared" si="13"/>
        <v>0</v>
      </c>
      <c r="P49" s="93">
        <f t="shared" si="13"/>
        <v>0</v>
      </c>
      <c r="Q49" s="100">
        <f t="shared" si="13"/>
        <v>0</v>
      </c>
      <c r="R49" s="93">
        <f t="shared" si="13"/>
        <v>0</v>
      </c>
      <c r="S49" s="93">
        <f t="shared" si="13"/>
        <v>0</v>
      </c>
      <c r="T49" s="93">
        <f t="shared" si="13"/>
        <v>6.3</v>
      </c>
      <c r="U49" s="90"/>
      <c r="V49" s="93"/>
    </row>
    <row r="50" spans="1:22" ht="24" thickBot="1" thickTop="1">
      <c r="A50" s="86" t="s">
        <v>32</v>
      </c>
      <c r="B50" s="75"/>
      <c r="C50" s="76"/>
      <c r="D50" s="75"/>
      <c r="E50" s="87"/>
      <c r="F50" s="101">
        <f t="shared" si="12"/>
        <v>70.729</v>
      </c>
      <c r="G50" s="103">
        <f t="shared" si="13"/>
        <v>0</v>
      </c>
      <c r="H50" s="101">
        <f t="shared" si="13"/>
        <v>0</v>
      </c>
      <c r="I50" s="103">
        <f t="shared" si="13"/>
        <v>0</v>
      </c>
      <c r="J50" s="101">
        <f t="shared" si="13"/>
        <v>0</v>
      </c>
      <c r="K50" s="103">
        <f t="shared" si="13"/>
        <v>0</v>
      </c>
      <c r="L50" s="101">
        <f t="shared" si="13"/>
        <v>0</v>
      </c>
      <c r="M50" s="103">
        <f t="shared" si="13"/>
        <v>0</v>
      </c>
      <c r="N50" s="101">
        <f t="shared" si="13"/>
        <v>0</v>
      </c>
      <c r="O50" s="101">
        <f t="shared" si="13"/>
        <v>0</v>
      </c>
      <c r="P50" s="101">
        <f t="shared" si="13"/>
        <v>0</v>
      </c>
      <c r="Q50" s="103">
        <f t="shared" si="13"/>
        <v>0</v>
      </c>
      <c r="R50" s="101">
        <f t="shared" si="13"/>
        <v>0</v>
      </c>
      <c r="S50" s="101">
        <f t="shared" si="13"/>
        <v>0</v>
      </c>
      <c r="T50" s="101">
        <f t="shared" si="13"/>
        <v>70.729</v>
      </c>
      <c r="U50" s="75"/>
      <c r="V50" s="101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34</v>
      </c>
      <c r="C55" s="53"/>
      <c r="D55" s="68"/>
      <c r="E55" s="54"/>
      <c r="F55" s="53">
        <f aca="true" t="shared" si="14" ref="F55:T55">F56+F57+F58+F59+F60+F61</f>
        <v>1128.255</v>
      </c>
      <c r="G55" s="52">
        <f t="shared" si="14"/>
        <v>8058</v>
      </c>
      <c r="H55" s="53">
        <f t="shared" si="14"/>
        <v>326</v>
      </c>
      <c r="I55" s="52">
        <f t="shared" si="14"/>
        <v>457</v>
      </c>
      <c r="J55" s="53">
        <f t="shared" si="14"/>
        <v>14</v>
      </c>
      <c r="K55" s="52">
        <f t="shared" si="14"/>
        <v>768</v>
      </c>
      <c r="L55" s="53">
        <f t="shared" si="14"/>
        <v>60.5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248.89</v>
      </c>
      <c r="T55" s="55">
        <f t="shared" si="14"/>
        <v>478.86499999999995</v>
      </c>
      <c r="U55" s="52"/>
      <c r="V55" s="53"/>
    </row>
    <row r="56" spans="1:22" ht="23.25" thickBot="1">
      <c r="A56" s="74" t="s">
        <v>26</v>
      </c>
      <c r="B56" s="90">
        <v>0</v>
      </c>
      <c r="C56" s="91"/>
      <c r="D56" s="90"/>
      <c r="E56" s="92"/>
      <c r="F56" s="93">
        <f aca="true" t="shared" si="15" ref="F56:F61">H56+J56+L56+N56+P56+R56+S56+T56</f>
        <v>0</v>
      </c>
      <c r="G56" s="90">
        <v>0</v>
      </c>
      <c r="H56" s="91">
        <v>0</v>
      </c>
      <c r="I56" s="90"/>
      <c r="J56" s="91"/>
      <c r="K56" s="90">
        <v>0</v>
      </c>
      <c r="L56" s="91">
        <v>0</v>
      </c>
      <c r="M56" s="90">
        <v>0</v>
      </c>
      <c r="N56" s="91">
        <v>0</v>
      </c>
      <c r="O56" s="90"/>
      <c r="P56" s="91"/>
      <c r="Q56" s="90"/>
      <c r="R56" s="91"/>
      <c r="S56" s="91"/>
      <c r="T56" s="94">
        <v>0</v>
      </c>
      <c r="U56" s="90"/>
      <c r="V56" s="93"/>
    </row>
    <row r="57" spans="1:22" ht="24" thickBot="1" thickTop="1">
      <c r="A57" s="79" t="s">
        <v>27</v>
      </c>
      <c r="B57" s="90">
        <v>4</v>
      </c>
      <c r="C57" s="91"/>
      <c r="D57" s="90"/>
      <c r="E57" s="92"/>
      <c r="F57" s="93">
        <f t="shared" si="15"/>
        <v>74.553</v>
      </c>
      <c r="G57" s="90">
        <v>0</v>
      </c>
      <c r="H57" s="91">
        <v>0</v>
      </c>
      <c r="I57" s="90">
        <v>0</v>
      </c>
      <c r="J57" s="91">
        <v>0</v>
      </c>
      <c r="K57" s="90">
        <v>0</v>
      </c>
      <c r="L57" s="91">
        <v>0</v>
      </c>
      <c r="M57" s="90">
        <v>0</v>
      </c>
      <c r="N57" s="91">
        <v>0</v>
      </c>
      <c r="O57" s="90"/>
      <c r="P57" s="91"/>
      <c r="Q57" s="90"/>
      <c r="R57" s="91"/>
      <c r="S57" s="91">
        <v>13.5</v>
      </c>
      <c r="T57" s="94">
        <v>61.053</v>
      </c>
      <c r="U57" s="90"/>
      <c r="V57" s="93"/>
    </row>
    <row r="58" spans="1:22" ht="24" thickBot="1" thickTop="1">
      <c r="A58" s="80" t="s">
        <v>28</v>
      </c>
      <c r="B58" s="95">
        <v>1</v>
      </c>
      <c r="C58" s="91"/>
      <c r="D58" s="90"/>
      <c r="E58" s="96"/>
      <c r="F58" s="93">
        <f t="shared" si="15"/>
        <v>21.532</v>
      </c>
      <c r="G58" s="90">
        <v>0</v>
      </c>
      <c r="H58" s="91">
        <v>0</v>
      </c>
      <c r="I58" s="90"/>
      <c r="J58" s="91"/>
      <c r="K58" s="90"/>
      <c r="L58" s="91"/>
      <c r="M58" s="90">
        <v>0</v>
      </c>
      <c r="N58" s="91">
        <v>0</v>
      </c>
      <c r="O58" s="90"/>
      <c r="P58" s="91"/>
      <c r="Q58" s="90"/>
      <c r="R58" s="91"/>
      <c r="S58" s="91">
        <v>0</v>
      </c>
      <c r="T58" s="91">
        <v>21.532</v>
      </c>
      <c r="U58" s="90"/>
      <c r="V58" s="93"/>
    </row>
    <row r="59" spans="1:22" ht="24" thickBot="1" thickTop="1">
      <c r="A59" s="84" t="s">
        <v>29</v>
      </c>
      <c r="B59" s="98">
        <v>29</v>
      </c>
      <c r="C59" s="91"/>
      <c r="D59" s="90"/>
      <c r="E59" s="99"/>
      <c r="F59" s="93">
        <f t="shared" si="15"/>
        <v>1032.17</v>
      </c>
      <c r="G59" s="90">
        <v>8058</v>
      </c>
      <c r="H59" s="91">
        <v>326</v>
      </c>
      <c r="I59" s="90">
        <v>457</v>
      </c>
      <c r="J59" s="91">
        <v>14</v>
      </c>
      <c r="K59" s="90">
        <v>768</v>
      </c>
      <c r="L59" s="91">
        <v>60.5</v>
      </c>
      <c r="M59" s="90">
        <v>0</v>
      </c>
      <c r="N59" s="91">
        <v>0</v>
      </c>
      <c r="O59" s="90"/>
      <c r="P59" s="91"/>
      <c r="Q59" s="90"/>
      <c r="R59" s="91"/>
      <c r="S59" s="91">
        <v>235.39</v>
      </c>
      <c r="T59" s="91">
        <v>396.28</v>
      </c>
      <c r="U59" s="90"/>
      <c r="V59" s="93"/>
    </row>
    <row r="60" spans="1:22" ht="24" thickBot="1" thickTop="1">
      <c r="A60" s="86" t="s">
        <v>30</v>
      </c>
      <c r="B60" s="90">
        <v>0</v>
      </c>
      <c r="C60" s="91"/>
      <c r="D60" s="90"/>
      <c r="E60" s="92"/>
      <c r="F60" s="93">
        <f t="shared" si="15"/>
        <v>0</v>
      </c>
      <c r="G60" s="90">
        <v>0</v>
      </c>
      <c r="H60" s="91"/>
      <c r="I60" s="90">
        <v>0</v>
      </c>
      <c r="J60" s="91">
        <v>0</v>
      </c>
      <c r="K60" s="90">
        <v>0</v>
      </c>
      <c r="L60" s="91">
        <v>0</v>
      </c>
      <c r="M60" s="90">
        <v>0</v>
      </c>
      <c r="N60" s="91">
        <v>0</v>
      </c>
      <c r="O60" s="90"/>
      <c r="P60" s="91"/>
      <c r="Q60" s="90"/>
      <c r="R60" s="91"/>
      <c r="S60" s="91"/>
      <c r="T60" s="91">
        <v>0</v>
      </c>
      <c r="U60" s="90"/>
      <c r="V60" s="93"/>
    </row>
    <row r="61" spans="1:22" ht="24" thickBot="1" thickTop="1">
      <c r="A61" s="86" t="s">
        <v>32</v>
      </c>
      <c r="B61" s="75">
        <v>0</v>
      </c>
      <c r="C61" s="76"/>
      <c r="D61" s="75"/>
      <c r="E61" s="87"/>
      <c r="F61" s="101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B2:H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33"/>
  <sheetViews>
    <sheetView tabSelected="1"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I2" sqref="I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16.75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24.75">
      <c r="A2" s="5"/>
      <c r="C2" s="107" t="s">
        <v>52</v>
      </c>
      <c r="D2" s="107"/>
      <c r="E2" s="107"/>
      <c r="F2" s="107"/>
      <c r="G2" s="107"/>
      <c r="S2"/>
      <c r="T2"/>
      <c r="U2"/>
      <c r="V2"/>
    </row>
    <row r="3" spans="1:19" ht="38.25" customHeight="1">
      <c r="A3" s="5"/>
      <c r="C3" s="107"/>
      <c r="D3" s="107"/>
      <c r="E3" s="107"/>
      <c r="F3" s="107"/>
      <c r="G3" s="10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781</v>
      </c>
      <c r="C8" s="53">
        <f>C9+C10+C11+C12+C13+C14</f>
        <v>905.2500000000001</v>
      </c>
      <c r="D8" s="53">
        <f>D9+D10+D11+D12+D13+D14</f>
        <v>419.2850000000001</v>
      </c>
      <c r="E8" s="54">
        <f aca="true" t="shared" si="0" ref="E8:E14">D8*100/C8</f>
        <v>46.31703949185308</v>
      </c>
      <c r="F8" s="53">
        <f aca="true" t="shared" si="1" ref="F8:V8">F9+F10+F11+F12+F13+F14</f>
        <v>3025.94</v>
      </c>
      <c r="G8" s="52">
        <f t="shared" si="1"/>
        <v>8883</v>
      </c>
      <c r="H8" s="53">
        <f t="shared" si="1"/>
        <v>348.25</v>
      </c>
      <c r="I8" s="52">
        <f t="shared" si="1"/>
        <v>5040</v>
      </c>
      <c r="J8" s="53">
        <f t="shared" si="1"/>
        <v>244.35</v>
      </c>
      <c r="K8" s="52">
        <f t="shared" si="1"/>
        <v>4485</v>
      </c>
      <c r="L8" s="53">
        <f t="shared" si="1"/>
        <v>245.85</v>
      </c>
      <c r="M8" s="52">
        <f t="shared" si="1"/>
        <v>5960</v>
      </c>
      <c r="N8" s="53">
        <f t="shared" si="1"/>
        <v>59</v>
      </c>
      <c r="O8" s="52">
        <f t="shared" si="1"/>
        <v>1800</v>
      </c>
      <c r="P8" s="53">
        <f t="shared" si="1"/>
        <v>18</v>
      </c>
      <c r="Q8" s="52">
        <f t="shared" si="1"/>
        <v>11250</v>
      </c>
      <c r="R8" s="53">
        <f t="shared" si="1"/>
        <v>127.61</v>
      </c>
      <c r="S8" s="53">
        <f t="shared" si="1"/>
        <v>729.633</v>
      </c>
      <c r="T8" s="55">
        <f t="shared" si="1"/>
        <v>1253.2469999999998</v>
      </c>
      <c r="U8" s="55">
        <f t="shared" si="1"/>
        <v>390.15</v>
      </c>
      <c r="V8" s="55">
        <f t="shared" si="1"/>
        <v>0</v>
      </c>
    </row>
    <row r="9" spans="1:22" ht="24.75" customHeight="1" thickBot="1">
      <c r="A9" s="74" t="s">
        <v>26</v>
      </c>
      <c r="B9" s="90">
        <v>259</v>
      </c>
      <c r="C9" s="91">
        <v>405</v>
      </c>
      <c r="D9" s="91">
        <v>172</v>
      </c>
      <c r="E9" s="92">
        <f t="shared" si="0"/>
        <v>42.46913580246913</v>
      </c>
      <c r="F9" s="93">
        <f aca="true" t="shared" si="2" ref="F9:F14">H9+J9+L9+N9+P9+R9+S9+T9</f>
        <v>121.5</v>
      </c>
      <c r="G9" s="90">
        <v>300</v>
      </c>
      <c r="H9" s="91">
        <v>6.5</v>
      </c>
      <c r="I9" s="90">
        <v>0</v>
      </c>
      <c r="J9" s="91">
        <v>0</v>
      </c>
      <c r="K9" s="90">
        <v>0</v>
      </c>
      <c r="L9" s="91">
        <v>0</v>
      </c>
      <c r="M9" s="90">
        <v>2460</v>
      </c>
      <c r="N9" s="91">
        <v>25</v>
      </c>
      <c r="O9" s="90">
        <v>0</v>
      </c>
      <c r="P9" s="91">
        <v>0</v>
      </c>
      <c r="Q9" s="90">
        <v>0</v>
      </c>
      <c r="R9" s="91">
        <v>0</v>
      </c>
      <c r="S9" s="91">
        <v>70</v>
      </c>
      <c r="T9" s="94">
        <v>20</v>
      </c>
      <c r="U9" s="94">
        <f aca="true" t="shared" si="3" ref="U9:U14">H21+J21+L21+N21+P21+R21+S21+T21</f>
        <v>0</v>
      </c>
      <c r="V9" s="94">
        <f aca="true" t="shared" si="4" ref="V9:V14">H33+J33+L33+N33+P33+R33+S33+T33</f>
        <v>0</v>
      </c>
    </row>
    <row r="10" spans="1:22" ht="27.75" customHeight="1" thickBot="1" thickTop="1">
      <c r="A10" s="79" t="s">
        <v>27</v>
      </c>
      <c r="B10" s="90">
        <v>111</v>
      </c>
      <c r="C10" s="91">
        <v>175.7</v>
      </c>
      <c r="D10" s="91">
        <v>87.85</v>
      </c>
      <c r="E10" s="92">
        <f t="shared" si="0"/>
        <v>50</v>
      </c>
      <c r="F10" s="93">
        <f t="shared" si="2"/>
        <v>891.41</v>
      </c>
      <c r="G10" s="90">
        <v>0</v>
      </c>
      <c r="H10" s="91">
        <v>0</v>
      </c>
      <c r="I10" s="90">
        <v>3430</v>
      </c>
      <c r="J10" s="91">
        <v>154.35</v>
      </c>
      <c r="K10" s="90">
        <v>3143</v>
      </c>
      <c r="L10" s="91">
        <v>157.15</v>
      </c>
      <c r="M10" s="90">
        <v>500</v>
      </c>
      <c r="N10" s="91">
        <v>7</v>
      </c>
      <c r="O10" s="90">
        <v>1800</v>
      </c>
      <c r="P10" s="91">
        <v>18</v>
      </c>
      <c r="Q10" s="90"/>
      <c r="R10" s="91"/>
      <c r="S10" s="91">
        <v>13.5</v>
      </c>
      <c r="T10" s="94">
        <v>541.41</v>
      </c>
      <c r="U10" s="94">
        <f t="shared" si="3"/>
        <v>360.15</v>
      </c>
      <c r="V10" s="94">
        <f t="shared" si="4"/>
        <v>0</v>
      </c>
    </row>
    <row r="11" spans="1:22" ht="27.75" customHeight="1" thickBot="1" thickTop="1">
      <c r="A11" s="80" t="s">
        <v>28</v>
      </c>
      <c r="B11" s="95">
        <v>146</v>
      </c>
      <c r="C11" s="91">
        <v>79.2</v>
      </c>
      <c r="D11" s="91">
        <v>39.6</v>
      </c>
      <c r="E11" s="96">
        <f t="shared" si="0"/>
        <v>50</v>
      </c>
      <c r="F11" s="93">
        <f t="shared" si="2"/>
        <v>793.831</v>
      </c>
      <c r="G11" s="97">
        <v>525</v>
      </c>
      <c r="H11" s="91">
        <v>15.75</v>
      </c>
      <c r="I11" s="90">
        <v>1153</v>
      </c>
      <c r="J11" s="91">
        <v>76</v>
      </c>
      <c r="K11" s="90">
        <v>574</v>
      </c>
      <c r="L11" s="91">
        <v>28.2</v>
      </c>
      <c r="M11" s="90">
        <v>3000</v>
      </c>
      <c r="N11" s="91">
        <v>27</v>
      </c>
      <c r="O11" s="90">
        <v>0</v>
      </c>
      <c r="P11" s="91">
        <v>0</v>
      </c>
      <c r="Q11" s="90">
        <v>11250</v>
      </c>
      <c r="R11" s="91">
        <v>127.61</v>
      </c>
      <c r="S11" s="91">
        <v>300.743</v>
      </c>
      <c r="T11" s="91">
        <v>218.528</v>
      </c>
      <c r="U11" s="94">
        <f t="shared" si="3"/>
        <v>30</v>
      </c>
      <c r="V11" s="94">
        <f t="shared" si="4"/>
        <v>0</v>
      </c>
    </row>
    <row r="12" spans="1:22" ht="27.75" customHeight="1" thickBot="1" thickTop="1">
      <c r="A12" s="84" t="s">
        <v>29</v>
      </c>
      <c r="B12" s="98">
        <v>59</v>
      </c>
      <c r="C12" s="91">
        <v>78.35</v>
      </c>
      <c r="D12" s="91">
        <v>39.175</v>
      </c>
      <c r="E12" s="96">
        <f t="shared" si="0"/>
        <v>50</v>
      </c>
      <c r="F12" s="93">
        <f t="shared" si="2"/>
        <v>1142.17</v>
      </c>
      <c r="G12" s="90">
        <v>8058</v>
      </c>
      <c r="H12" s="91">
        <v>326</v>
      </c>
      <c r="I12" s="90">
        <v>457</v>
      </c>
      <c r="J12" s="91">
        <v>14</v>
      </c>
      <c r="K12" s="90">
        <v>768</v>
      </c>
      <c r="L12" s="91">
        <v>60.5</v>
      </c>
      <c r="M12" s="90">
        <v>0</v>
      </c>
      <c r="N12" s="91">
        <v>0</v>
      </c>
      <c r="O12" s="90">
        <v>0</v>
      </c>
      <c r="P12" s="91">
        <v>0</v>
      </c>
      <c r="Q12" s="90"/>
      <c r="R12" s="91"/>
      <c r="S12" s="91">
        <v>345.39</v>
      </c>
      <c r="T12" s="91">
        <v>396.28</v>
      </c>
      <c r="U12" s="94">
        <f t="shared" si="3"/>
        <v>0</v>
      </c>
      <c r="V12" s="94">
        <f t="shared" si="4"/>
        <v>0</v>
      </c>
    </row>
    <row r="13" spans="1:23" ht="24" thickBot="1" thickTop="1">
      <c r="A13" s="86" t="s">
        <v>30</v>
      </c>
      <c r="B13" s="90">
        <v>108</v>
      </c>
      <c r="C13" s="91">
        <v>84.1</v>
      </c>
      <c r="D13" s="91">
        <v>60.06</v>
      </c>
      <c r="E13" s="96">
        <f t="shared" si="0"/>
        <v>71.41498216409038</v>
      </c>
      <c r="F13" s="93">
        <f t="shared" si="2"/>
        <v>6.3</v>
      </c>
      <c r="G13" s="90"/>
      <c r="H13" s="91"/>
      <c r="I13" s="90">
        <v>0</v>
      </c>
      <c r="J13" s="91">
        <v>0</v>
      </c>
      <c r="K13" s="90">
        <v>0</v>
      </c>
      <c r="L13" s="91">
        <v>0</v>
      </c>
      <c r="M13" s="90">
        <v>0</v>
      </c>
      <c r="N13" s="91">
        <v>0</v>
      </c>
      <c r="O13" s="90"/>
      <c r="P13" s="91"/>
      <c r="Q13" s="90"/>
      <c r="R13" s="91"/>
      <c r="S13" s="91"/>
      <c r="T13" s="91">
        <v>6.3</v>
      </c>
      <c r="U13" s="94">
        <f t="shared" si="3"/>
        <v>0</v>
      </c>
      <c r="V13" s="94">
        <f t="shared" si="4"/>
        <v>0</v>
      </c>
      <c r="W13" s="4" t="s">
        <v>31</v>
      </c>
    </row>
    <row r="14" spans="1:22" ht="24" thickBot="1" thickTop="1">
      <c r="A14" s="86" t="s">
        <v>32</v>
      </c>
      <c r="B14" s="75">
        <v>98</v>
      </c>
      <c r="C14" s="76">
        <v>82.9</v>
      </c>
      <c r="D14" s="76">
        <v>20.6</v>
      </c>
      <c r="E14" s="87">
        <f t="shared" si="0"/>
        <v>24.84921592279855</v>
      </c>
      <c r="F14" s="101">
        <f t="shared" si="2"/>
        <v>70.729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70.729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4</v>
      </c>
      <c r="C20" s="53"/>
      <c r="D20" s="53"/>
      <c r="E20" s="54"/>
      <c r="F20" s="53">
        <f aca="true" t="shared" si="5" ref="F20:V20">F21+F22+F23+F24+F25+F26</f>
        <v>390.15</v>
      </c>
      <c r="G20" s="52">
        <f t="shared" si="5"/>
        <v>0</v>
      </c>
      <c r="H20" s="53">
        <f t="shared" si="5"/>
        <v>0</v>
      </c>
      <c r="I20" s="52">
        <f t="shared" si="5"/>
        <v>3430</v>
      </c>
      <c r="J20" s="53">
        <f t="shared" si="5"/>
        <v>154.35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200</v>
      </c>
      <c r="R20" s="53">
        <f t="shared" si="5"/>
        <v>2</v>
      </c>
      <c r="S20" s="53">
        <f t="shared" si="5"/>
        <v>28</v>
      </c>
      <c r="T20" s="55">
        <f t="shared" si="5"/>
        <v>205.8</v>
      </c>
      <c r="U20" s="55">
        <f t="shared" si="5"/>
        <v>3025.94</v>
      </c>
      <c r="V20" s="55">
        <f t="shared" si="5"/>
        <v>1397.5349999999999</v>
      </c>
    </row>
    <row r="21" spans="1:22" ht="23.25" thickBot="1">
      <c r="A21" s="74" t="s">
        <v>26</v>
      </c>
      <c r="B21" s="90">
        <v>0</v>
      </c>
      <c r="C21" s="91"/>
      <c r="D21" s="91"/>
      <c r="E21" s="92"/>
      <c r="F21" s="93">
        <f aca="true" t="shared" si="6" ref="F21:F26">U9</f>
        <v>0</v>
      </c>
      <c r="G21" s="90"/>
      <c r="H21" s="91"/>
      <c r="I21" s="90">
        <v>0</v>
      </c>
      <c r="J21" s="91">
        <v>0</v>
      </c>
      <c r="K21" s="90">
        <v>0</v>
      </c>
      <c r="L21" s="91">
        <v>0</v>
      </c>
      <c r="M21" s="90"/>
      <c r="N21" s="91"/>
      <c r="O21" s="90"/>
      <c r="P21" s="91"/>
      <c r="Q21" s="90"/>
      <c r="R21" s="91"/>
      <c r="S21" s="91"/>
      <c r="T21" s="94"/>
      <c r="U21" s="94">
        <f aca="true" t="shared" si="7" ref="U21:U26">F9</f>
        <v>121.5</v>
      </c>
      <c r="V21" s="93">
        <f aca="true" t="shared" si="8" ref="V21:V26">U21-F21-V9-F56</f>
        <v>121.5</v>
      </c>
    </row>
    <row r="22" spans="1:22" ht="24" thickBot="1" thickTop="1">
      <c r="A22" s="79" t="s">
        <v>27</v>
      </c>
      <c r="B22" s="90">
        <v>2</v>
      </c>
      <c r="C22" s="91"/>
      <c r="D22" s="91"/>
      <c r="E22" s="92"/>
      <c r="F22" s="93">
        <f t="shared" si="6"/>
        <v>360.15</v>
      </c>
      <c r="G22" s="90">
        <v>0</v>
      </c>
      <c r="H22" s="91">
        <v>0</v>
      </c>
      <c r="I22" s="90">
        <v>3430</v>
      </c>
      <c r="J22" s="91">
        <v>154.35</v>
      </c>
      <c r="K22" s="90"/>
      <c r="L22" s="91"/>
      <c r="M22" s="90"/>
      <c r="N22" s="91"/>
      <c r="O22" s="90"/>
      <c r="P22" s="91"/>
      <c r="Q22" s="90"/>
      <c r="R22" s="91"/>
      <c r="S22" s="91">
        <v>0</v>
      </c>
      <c r="T22" s="94">
        <v>205.8</v>
      </c>
      <c r="U22" s="94">
        <f t="shared" si="7"/>
        <v>891.41</v>
      </c>
      <c r="V22" s="93">
        <f t="shared" si="8"/>
        <v>456.707</v>
      </c>
    </row>
    <row r="23" spans="1:22" ht="24" thickBot="1" thickTop="1">
      <c r="A23" s="80" t="s">
        <v>28</v>
      </c>
      <c r="B23" s="95">
        <v>2</v>
      </c>
      <c r="C23" s="91"/>
      <c r="D23" s="91"/>
      <c r="E23" s="96"/>
      <c r="F23" s="93">
        <f t="shared" si="6"/>
        <v>30</v>
      </c>
      <c r="G23" s="90">
        <v>0</v>
      </c>
      <c r="H23" s="91">
        <v>0</v>
      </c>
      <c r="I23" s="90">
        <v>0</v>
      </c>
      <c r="J23" s="91">
        <v>0</v>
      </c>
      <c r="K23" s="90">
        <v>0</v>
      </c>
      <c r="L23" s="91">
        <v>0</v>
      </c>
      <c r="M23" s="90">
        <v>0</v>
      </c>
      <c r="N23" s="91">
        <v>0</v>
      </c>
      <c r="O23" s="90"/>
      <c r="P23" s="91"/>
      <c r="Q23" s="90">
        <v>200</v>
      </c>
      <c r="R23" s="91">
        <v>2</v>
      </c>
      <c r="S23" s="91">
        <v>28</v>
      </c>
      <c r="T23" s="91">
        <v>0</v>
      </c>
      <c r="U23" s="94">
        <f t="shared" si="7"/>
        <v>793.831</v>
      </c>
      <c r="V23" s="93">
        <f t="shared" si="8"/>
        <v>742.299</v>
      </c>
    </row>
    <row r="24" spans="1:22" ht="24" thickBot="1" thickTop="1">
      <c r="A24" s="84" t="s">
        <v>29</v>
      </c>
      <c r="B24" s="98">
        <v>0</v>
      </c>
      <c r="C24" s="91"/>
      <c r="D24" s="91"/>
      <c r="E24" s="99"/>
      <c r="F24" s="93">
        <f t="shared" si="6"/>
        <v>0</v>
      </c>
      <c r="G24" s="90">
        <v>0</v>
      </c>
      <c r="H24" s="91">
        <v>0</v>
      </c>
      <c r="I24" s="90"/>
      <c r="J24" s="91"/>
      <c r="K24" s="90"/>
      <c r="L24" s="91"/>
      <c r="M24" s="90"/>
      <c r="N24" s="91"/>
      <c r="O24" s="90"/>
      <c r="P24" s="91"/>
      <c r="Q24" s="90"/>
      <c r="R24" s="91"/>
      <c r="S24" s="91"/>
      <c r="T24" s="91"/>
      <c r="U24" s="94">
        <f t="shared" si="7"/>
        <v>1142.17</v>
      </c>
      <c r="V24" s="93">
        <f t="shared" si="8"/>
        <v>0</v>
      </c>
    </row>
    <row r="25" spans="1:22" ht="24" thickBot="1" thickTop="1">
      <c r="A25" s="86" t="s">
        <v>30</v>
      </c>
      <c r="B25" s="90">
        <v>0</v>
      </c>
      <c r="C25" s="91"/>
      <c r="D25" s="91"/>
      <c r="E25" s="92"/>
      <c r="F25" s="93">
        <f t="shared" si="6"/>
        <v>0</v>
      </c>
      <c r="G25" s="90"/>
      <c r="H25" s="91"/>
      <c r="I25" s="90"/>
      <c r="J25" s="91"/>
      <c r="K25" s="90"/>
      <c r="L25" s="91"/>
      <c r="M25" s="90">
        <v>0</v>
      </c>
      <c r="N25" s="91">
        <v>0</v>
      </c>
      <c r="O25" s="90"/>
      <c r="P25" s="91"/>
      <c r="Q25" s="90"/>
      <c r="R25" s="91"/>
      <c r="S25" s="91"/>
      <c r="T25" s="91">
        <v>0</v>
      </c>
      <c r="U25" s="94">
        <f t="shared" si="7"/>
        <v>6.3</v>
      </c>
      <c r="V25" s="93">
        <f t="shared" si="8"/>
        <v>6.3</v>
      </c>
    </row>
    <row r="26" spans="1:22" ht="24" thickBot="1" thickTop="1">
      <c r="A26" s="86" t="s">
        <v>32</v>
      </c>
      <c r="B26" s="75">
        <v>0</v>
      </c>
      <c r="C26" s="76"/>
      <c r="D26" s="76"/>
      <c r="E26" s="87"/>
      <c r="F26" s="101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70.729</v>
      </c>
      <c r="V26" s="72">
        <f t="shared" si="8"/>
        <v>70.729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ht="23.25" thickBot="1">
      <c r="A33" s="74" t="s">
        <v>26</v>
      </c>
      <c r="B33" s="90">
        <v>0</v>
      </c>
      <c r="C33" s="91"/>
      <c r="D33" s="90"/>
      <c r="E33" s="92"/>
      <c r="F33" s="93">
        <f aca="true" t="shared" si="10" ref="F33:F38">V9</f>
        <v>0</v>
      </c>
      <c r="G33" s="90">
        <v>0</v>
      </c>
      <c r="H33" s="91">
        <v>0</v>
      </c>
      <c r="I33" s="90">
        <v>0</v>
      </c>
      <c r="J33" s="91"/>
      <c r="K33" s="90">
        <v>0</v>
      </c>
      <c r="L33" s="91">
        <v>0</v>
      </c>
      <c r="M33" s="97">
        <v>0</v>
      </c>
      <c r="N33" s="91">
        <v>0</v>
      </c>
      <c r="O33" s="90">
        <v>0</v>
      </c>
      <c r="P33" s="91">
        <v>0</v>
      </c>
      <c r="Q33" s="90"/>
      <c r="R33" s="91"/>
      <c r="S33" s="91"/>
      <c r="T33" s="94">
        <v>0</v>
      </c>
      <c r="U33" s="90"/>
      <c r="V33" s="94"/>
    </row>
    <row r="34" spans="1:22" ht="24" thickBot="1" thickTop="1">
      <c r="A34" s="79" t="s">
        <v>27</v>
      </c>
      <c r="B34" s="90">
        <v>0</v>
      </c>
      <c r="C34" s="91"/>
      <c r="D34" s="90"/>
      <c r="E34" s="92"/>
      <c r="F34" s="93">
        <f t="shared" si="10"/>
        <v>0</v>
      </c>
      <c r="G34" s="90">
        <v>0</v>
      </c>
      <c r="H34" s="91">
        <v>0</v>
      </c>
      <c r="I34" s="90">
        <v>0</v>
      </c>
      <c r="J34" s="91">
        <v>0</v>
      </c>
      <c r="K34" s="90">
        <v>0</v>
      </c>
      <c r="L34" s="91">
        <v>0</v>
      </c>
      <c r="M34" s="90"/>
      <c r="N34" s="91"/>
      <c r="O34" s="90"/>
      <c r="P34" s="91"/>
      <c r="Q34" s="90"/>
      <c r="R34" s="91"/>
      <c r="S34" s="91">
        <v>0</v>
      </c>
      <c r="T34" s="94">
        <v>0</v>
      </c>
      <c r="U34" s="90"/>
      <c r="V34" s="94"/>
    </row>
    <row r="35" spans="1:22" ht="24" thickBot="1" thickTop="1">
      <c r="A35" s="80" t="s">
        <v>28</v>
      </c>
      <c r="B35" s="95">
        <v>0</v>
      </c>
      <c r="C35" s="91"/>
      <c r="D35" s="90"/>
      <c r="E35" s="96"/>
      <c r="F35" s="93">
        <f t="shared" si="10"/>
        <v>0</v>
      </c>
      <c r="G35" s="90">
        <v>0</v>
      </c>
      <c r="H35" s="91">
        <v>0</v>
      </c>
      <c r="I35" s="90">
        <v>0</v>
      </c>
      <c r="J35" s="91">
        <v>0</v>
      </c>
      <c r="K35" s="90"/>
      <c r="L35" s="91"/>
      <c r="M35" s="90">
        <v>0</v>
      </c>
      <c r="N35" s="91">
        <v>0</v>
      </c>
      <c r="O35" s="90"/>
      <c r="P35" s="91"/>
      <c r="Q35" s="90"/>
      <c r="R35" s="91"/>
      <c r="S35" s="91">
        <v>0</v>
      </c>
      <c r="T35" s="91">
        <v>0</v>
      </c>
      <c r="U35" s="90"/>
      <c r="V35" s="94"/>
    </row>
    <row r="36" spans="1:22" ht="24" thickBot="1" thickTop="1">
      <c r="A36" s="84" t="s">
        <v>29</v>
      </c>
      <c r="B36" s="98">
        <v>0</v>
      </c>
      <c r="C36" s="91"/>
      <c r="D36" s="90"/>
      <c r="E36" s="99"/>
      <c r="F36" s="93">
        <f t="shared" si="10"/>
        <v>0</v>
      </c>
      <c r="G36" s="90">
        <v>0</v>
      </c>
      <c r="H36" s="91">
        <v>0</v>
      </c>
      <c r="I36" s="90"/>
      <c r="J36" s="91"/>
      <c r="K36" s="90"/>
      <c r="L36" s="91"/>
      <c r="M36" s="90">
        <v>0</v>
      </c>
      <c r="N36" s="91">
        <v>0</v>
      </c>
      <c r="O36" s="90"/>
      <c r="P36" s="91"/>
      <c r="Q36" s="90"/>
      <c r="R36" s="91"/>
      <c r="S36" s="91">
        <v>0</v>
      </c>
      <c r="T36" s="91">
        <v>0</v>
      </c>
      <c r="U36" s="90"/>
      <c r="V36" s="94"/>
    </row>
    <row r="37" spans="1:22" ht="24" thickBot="1" thickTop="1">
      <c r="A37" s="86" t="s">
        <v>30</v>
      </c>
      <c r="B37" s="90">
        <v>0</v>
      </c>
      <c r="C37" s="91"/>
      <c r="D37" s="90"/>
      <c r="E37" s="92"/>
      <c r="F37" s="93">
        <f t="shared" si="10"/>
        <v>0</v>
      </c>
      <c r="G37" s="90"/>
      <c r="H37" s="91"/>
      <c r="I37" s="90">
        <v>0</v>
      </c>
      <c r="J37" s="91">
        <v>0</v>
      </c>
      <c r="K37" s="90">
        <v>0</v>
      </c>
      <c r="L37" s="91">
        <v>0</v>
      </c>
      <c r="M37" s="90"/>
      <c r="N37" s="91"/>
      <c r="O37" s="90"/>
      <c r="P37" s="91"/>
      <c r="Q37" s="90"/>
      <c r="R37" s="91"/>
      <c r="S37" s="91">
        <v>0</v>
      </c>
      <c r="T37" s="91">
        <v>0</v>
      </c>
      <c r="U37" s="90"/>
      <c r="V37" s="94"/>
    </row>
    <row r="38" spans="1:22" ht="24" thickBot="1" thickTop="1">
      <c r="A38" s="86" t="s">
        <v>32</v>
      </c>
      <c r="B38" s="75">
        <v>0</v>
      </c>
      <c r="C38" s="76"/>
      <c r="D38" s="75"/>
      <c r="E38" s="87"/>
      <c r="F38" s="101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1397.5349999999999</v>
      </c>
      <c r="G44" s="52">
        <f t="shared" si="11"/>
        <v>825</v>
      </c>
      <c r="H44" s="53">
        <f t="shared" si="11"/>
        <v>22.25</v>
      </c>
      <c r="I44" s="52">
        <f t="shared" si="11"/>
        <v>1153</v>
      </c>
      <c r="J44" s="53">
        <f t="shared" si="11"/>
        <v>76</v>
      </c>
      <c r="K44" s="52">
        <f t="shared" si="11"/>
        <v>3717</v>
      </c>
      <c r="L44" s="53">
        <f t="shared" si="11"/>
        <v>185.35</v>
      </c>
      <c r="M44" s="52">
        <f t="shared" si="11"/>
        <v>5960</v>
      </c>
      <c r="N44" s="53">
        <f t="shared" si="11"/>
        <v>59</v>
      </c>
      <c r="O44" s="52">
        <f t="shared" si="11"/>
        <v>1800</v>
      </c>
      <c r="P44" s="53">
        <f t="shared" si="11"/>
        <v>18</v>
      </c>
      <c r="Q44" s="52">
        <f t="shared" si="11"/>
        <v>11050</v>
      </c>
      <c r="R44" s="53">
        <f t="shared" si="11"/>
        <v>125.61</v>
      </c>
      <c r="S44" s="53">
        <f t="shared" si="11"/>
        <v>342.743</v>
      </c>
      <c r="T44" s="55">
        <f t="shared" si="11"/>
        <v>568.582</v>
      </c>
      <c r="U44" s="52"/>
      <c r="V44" s="53"/>
    </row>
    <row r="45" spans="1:22" ht="23.25" thickBot="1">
      <c r="A45" s="74" t="s">
        <v>26</v>
      </c>
      <c r="B45" s="90"/>
      <c r="C45" s="91"/>
      <c r="D45" s="90"/>
      <c r="E45" s="92"/>
      <c r="F45" s="93">
        <f aca="true" t="shared" si="12" ref="F45:F50">H45+J45+L45+N45+P45+R45+S45+T45</f>
        <v>121.5</v>
      </c>
      <c r="G45" s="100">
        <f aca="true" t="shared" si="13" ref="G45:T50">G9-G21-G33-G56</f>
        <v>300</v>
      </c>
      <c r="H45" s="93">
        <f t="shared" si="13"/>
        <v>6.5</v>
      </c>
      <c r="I45" s="100">
        <f t="shared" si="13"/>
        <v>0</v>
      </c>
      <c r="J45" s="93">
        <f t="shared" si="13"/>
        <v>0</v>
      </c>
      <c r="K45" s="100">
        <f t="shared" si="13"/>
        <v>0</v>
      </c>
      <c r="L45" s="93">
        <f t="shared" si="13"/>
        <v>0</v>
      </c>
      <c r="M45" s="100">
        <f t="shared" si="13"/>
        <v>2460</v>
      </c>
      <c r="N45" s="93">
        <f t="shared" si="13"/>
        <v>25</v>
      </c>
      <c r="O45" s="100">
        <f t="shared" si="13"/>
        <v>0</v>
      </c>
      <c r="P45" s="93">
        <f t="shared" si="13"/>
        <v>0</v>
      </c>
      <c r="Q45" s="100">
        <f t="shared" si="13"/>
        <v>0</v>
      </c>
      <c r="R45" s="93">
        <f t="shared" si="13"/>
        <v>0</v>
      </c>
      <c r="S45" s="93">
        <f t="shared" si="13"/>
        <v>70</v>
      </c>
      <c r="T45" s="93">
        <f t="shared" si="13"/>
        <v>20</v>
      </c>
      <c r="U45" s="90"/>
      <c r="V45" s="93"/>
    </row>
    <row r="46" spans="1:22" ht="24" thickBot="1" thickTop="1">
      <c r="A46" s="79" t="s">
        <v>27</v>
      </c>
      <c r="B46" s="90"/>
      <c r="C46" s="91"/>
      <c r="D46" s="90"/>
      <c r="E46" s="92"/>
      <c r="F46" s="93">
        <f t="shared" si="12"/>
        <v>456.707</v>
      </c>
      <c r="G46" s="100">
        <f t="shared" si="13"/>
        <v>0</v>
      </c>
      <c r="H46" s="93">
        <f t="shared" si="13"/>
        <v>0</v>
      </c>
      <c r="I46" s="100">
        <f t="shared" si="13"/>
        <v>0</v>
      </c>
      <c r="J46" s="93">
        <f t="shared" si="13"/>
        <v>0</v>
      </c>
      <c r="K46" s="100">
        <f t="shared" si="13"/>
        <v>3143</v>
      </c>
      <c r="L46" s="93">
        <f t="shared" si="13"/>
        <v>157.15</v>
      </c>
      <c r="M46" s="100">
        <f t="shared" si="13"/>
        <v>500</v>
      </c>
      <c r="N46" s="93">
        <f t="shared" si="13"/>
        <v>7</v>
      </c>
      <c r="O46" s="100">
        <f t="shared" si="13"/>
        <v>1800</v>
      </c>
      <c r="P46" s="93">
        <f t="shared" si="13"/>
        <v>18</v>
      </c>
      <c r="Q46" s="100">
        <f t="shared" si="13"/>
        <v>0</v>
      </c>
      <c r="R46" s="93">
        <f t="shared" si="13"/>
        <v>0</v>
      </c>
      <c r="S46" s="93">
        <f t="shared" si="13"/>
        <v>0</v>
      </c>
      <c r="T46" s="93">
        <f t="shared" si="13"/>
        <v>274.55699999999996</v>
      </c>
      <c r="U46" s="90"/>
      <c r="V46" s="93"/>
    </row>
    <row r="47" spans="1:22" ht="24" thickBot="1" thickTop="1">
      <c r="A47" s="80" t="s">
        <v>28</v>
      </c>
      <c r="B47" s="95"/>
      <c r="C47" s="91"/>
      <c r="D47" s="90"/>
      <c r="E47" s="96"/>
      <c r="F47" s="93">
        <f t="shared" si="12"/>
        <v>742.299</v>
      </c>
      <c r="G47" s="100">
        <f t="shared" si="13"/>
        <v>525</v>
      </c>
      <c r="H47" s="93">
        <f t="shared" si="13"/>
        <v>15.75</v>
      </c>
      <c r="I47" s="100">
        <f t="shared" si="13"/>
        <v>1153</v>
      </c>
      <c r="J47" s="93">
        <f t="shared" si="13"/>
        <v>76</v>
      </c>
      <c r="K47" s="100">
        <f t="shared" si="13"/>
        <v>574</v>
      </c>
      <c r="L47" s="93">
        <f t="shared" si="13"/>
        <v>28.2</v>
      </c>
      <c r="M47" s="100">
        <f t="shared" si="13"/>
        <v>3000</v>
      </c>
      <c r="N47" s="93">
        <f t="shared" si="13"/>
        <v>27</v>
      </c>
      <c r="O47" s="93">
        <f t="shared" si="13"/>
        <v>0</v>
      </c>
      <c r="P47" s="93">
        <f t="shared" si="13"/>
        <v>0</v>
      </c>
      <c r="Q47" s="100">
        <f t="shared" si="13"/>
        <v>11050</v>
      </c>
      <c r="R47" s="93">
        <f t="shared" si="13"/>
        <v>125.61</v>
      </c>
      <c r="S47" s="93">
        <f t="shared" si="13"/>
        <v>272.743</v>
      </c>
      <c r="T47" s="93">
        <f t="shared" si="13"/>
        <v>196.99599999999998</v>
      </c>
      <c r="U47" s="90"/>
      <c r="V47" s="93"/>
    </row>
    <row r="48" spans="1:22" ht="24" thickBot="1" thickTop="1">
      <c r="A48" s="84" t="s">
        <v>29</v>
      </c>
      <c r="B48" s="98"/>
      <c r="C48" s="91"/>
      <c r="D48" s="90"/>
      <c r="E48" s="99"/>
      <c r="F48" s="93">
        <f t="shared" si="12"/>
        <v>0</v>
      </c>
      <c r="G48" s="100">
        <f t="shared" si="13"/>
        <v>0</v>
      </c>
      <c r="H48" s="93">
        <f t="shared" si="13"/>
        <v>0</v>
      </c>
      <c r="I48" s="100">
        <f t="shared" si="13"/>
        <v>0</v>
      </c>
      <c r="J48" s="93">
        <f t="shared" si="13"/>
        <v>0</v>
      </c>
      <c r="K48" s="100">
        <f t="shared" si="13"/>
        <v>0</v>
      </c>
      <c r="L48" s="93">
        <f t="shared" si="13"/>
        <v>0</v>
      </c>
      <c r="M48" s="100">
        <f t="shared" si="13"/>
        <v>0</v>
      </c>
      <c r="N48" s="93">
        <f t="shared" si="13"/>
        <v>0</v>
      </c>
      <c r="O48" s="93">
        <f t="shared" si="13"/>
        <v>0</v>
      </c>
      <c r="P48" s="93">
        <f t="shared" si="13"/>
        <v>0</v>
      </c>
      <c r="Q48" s="100">
        <f t="shared" si="13"/>
        <v>0</v>
      </c>
      <c r="R48" s="93">
        <f t="shared" si="13"/>
        <v>0</v>
      </c>
      <c r="S48" s="93">
        <f t="shared" si="13"/>
        <v>0</v>
      </c>
      <c r="T48" s="93">
        <f t="shared" si="13"/>
        <v>0</v>
      </c>
      <c r="U48" s="90"/>
      <c r="V48" s="93"/>
    </row>
    <row r="49" spans="1:22" ht="24" thickBot="1" thickTop="1">
      <c r="A49" s="86" t="s">
        <v>30</v>
      </c>
      <c r="B49" s="90"/>
      <c r="C49" s="91"/>
      <c r="D49" s="90"/>
      <c r="E49" s="92"/>
      <c r="F49" s="93">
        <f t="shared" si="12"/>
        <v>6.3</v>
      </c>
      <c r="G49" s="100">
        <f t="shared" si="13"/>
        <v>0</v>
      </c>
      <c r="H49" s="93">
        <f t="shared" si="13"/>
        <v>0</v>
      </c>
      <c r="I49" s="100">
        <f t="shared" si="13"/>
        <v>0</v>
      </c>
      <c r="J49" s="93">
        <f t="shared" si="13"/>
        <v>0</v>
      </c>
      <c r="K49" s="100">
        <f t="shared" si="13"/>
        <v>0</v>
      </c>
      <c r="L49" s="93">
        <f t="shared" si="13"/>
        <v>0</v>
      </c>
      <c r="M49" s="100">
        <f t="shared" si="13"/>
        <v>0</v>
      </c>
      <c r="N49" s="93">
        <f t="shared" si="13"/>
        <v>0</v>
      </c>
      <c r="O49" s="93">
        <f t="shared" si="13"/>
        <v>0</v>
      </c>
      <c r="P49" s="93">
        <f t="shared" si="13"/>
        <v>0</v>
      </c>
      <c r="Q49" s="100">
        <f t="shared" si="13"/>
        <v>0</v>
      </c>
      <c r="R49" s="93">
        <f t="shared" si="13"/>
        <v>0</v>
      </c>
      <c r="S49" s="93">
        <f t="shared" si="13"/>
        <v>0</v>
      </c>
      <c r="T49" s="93">
        <f t="shared" si="13"/>
        <v>6.3</v>
      </c>
      <c r="U49" s="90"/>
      <c r="V49" s="93"/>
    </row>
    <row r="50" spans="1:22" ht="24" thickBot="1" thickTop="1">
      <c r="A50" s="86" t="s">
        <v>32</v>
      </c>
      <c r="B50" s="75"/>
      <c r="C50" s="76"/>
      <c r="D50" s="75"/>
      <c r="E50" s="87"/>
      <c r="F50" s="101">
        <f t="shared" si="12"/>
        <v>70.729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70.729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35</v>
      </c>
      <c r="C55" s="53"/>
      <c r="D55" s="68"/>
      <c r="E55" s="54"/>
      <c r="F55" s="53">
        <f aca="true" t="shared" si="14" ref="F55:T55">F56+F57+F58+F59+F60+F61</f>
        <v>1238.255</v>
      </c>
      <c r="G55" s="52">
        <f t="shared" si="14"/>
        <v>8058</v>
      </c>
      <c r="H55" s="53">
        <f t="shared" si="14"/>
        <v>326</v>
      </c>
      <c r="I55" s="52">
        <f t="shared" si="14"/>
        <v>457</v>
      </c>
      <c r="J55" s="53">
        <f t="shared" si="14"/>
        <v>14</v>
      </c>
      <c r="K55" s="52">
        <f t="shared" si="14"/>
        <v>768</v>
      </c>
      <c r="L55" s="53">
        <f t="shared" si="14"/>
        <v>60.5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358.89</v>
      </c>
      <c r="T55" s="55">
        <f t="shared" si="14"/>
        <v>478.86499999999995</v>
      </c>
      <c r="U55" s="52"/>
      <c r="V55" s="53"/>
    </row>
    <row r="56" spans="1:22" ht="23.25" thickBot="1">
      <c r="A56" s="74" t="s">
        <v>26</v>
      </c>
      <c r="B56" s="90">
        <v>0</v>
      </c>
      <c r="C56" s="91"/>
      <c r="D56" s="90"/>
      <c r="E56" s="92"/>
      <c r="F56" s="93">
        <f aca="true" t="shared" si="15" ref="F56:F61">H56+J56+L56+N56+P56+R56+S56+T56</f>
        <v>0</v>
      </c>
      <c r="G56" s="90">
        <v>0</v>
      </c>
      <c r="H56" s="91">
        <v>0</v>
      </c>
      <c r="I56" s="90"/>
      <c r="J56" s="91"/>
      <c r="K56" s="90">
        <v>0</v>
      </c>
      <c r="L56" s="91">
        <v>0</v>
      </c>
      <c r="M56" s="90">
        <v>0</v>
      </c>
      <c r="N56" s="91">
        <v>0</v>
      </c>
      <c r="O56" s="90"/>
      <c r="P56" s="91"/>
      <c r="Q56" s="90"/>
      <c r="R56" s="91"/>
      <c r="S56" s="91"/>
      <c r="T56" s="94">
        <v>0</v>
      </c>
      <c r="U56" s="90"/>
      <c r="V56" s="93"/>
    </row>
    <row r="57" spans="1:22" ht="24" thickBot="1" thickTop="1">
      <c r="A57" s="79" t="s">
        <v>27</v>
      </c>
      <c r="B57" s="90">
        <v>4</v>
      </c>
      <c r="C57" s="91"/>
      <c r="D57" s="90"/>
      <c r="E57" s="92"/>
      <c r="F57" s="93">
        <f t="shared" si="15"/>
        <v>74.553</v>
      </c>
      <c r="G57" s="90">
        <v>0</v>
      </c>
      <c r="H57" s="91">
        <v>0</v>
      </c>
      <c r="I57" s="90">
        <v>0</v>
      </c>
      <c r="J57" s="91">
        <v>0</v>
      </c>
      <c r="K57" s="90">
        <v>0</v>
      </c>
      <c r="L57" s="91">
        <v>0</v>
      </c>
      <c r="M57" s="90">
        <v>0</v>
      </c>
      <c r="N57" s="91">
        <v>0</v>
      </c>
      <c r="O57" s="90"/>
      <c r="P57" s="91"/>
      <c r="Q57" s="90"/>
      <c r="R57" s="91"/>
      <c r="S57" s="91">
        <v>13.5</v>
      </c>
      <c r="T57" s="94">
        <v>61.053</v>
      </c>
      <c r="U57" s="90"/>
      <c r="V57" s="93"/>
    </row>
    <row r="58" spans="1:22" ht="24" thickBot="1" thickTop="1">
      <c r="A58" s="80" t="s">
        <v>28</v>
      </c>
      <c r="B58" s="95">
        <v>1</v>
      </c>
      <c r="C58" s="91"/>
      <c r="D58" s="90"/>
      <c r="E58" s="96"/>
      <c r="F58" s="93">
        <f t="shared" si="15"/>
        <v>21.532</v>
      </c>
      <c r="G58" s="90">
        <v>0</v>
      </c>
      <c r="H58" s="91">
        <v>0</v>
      </c>
      <c r="I58" s="90"/>
      <c r="J58" s="91"/>
      <c r="K58" s="90"/>
      <c r="L58" s="91"/>
      <c r="M58" s="90">
        <v>0</v>
      </c>
      <c r="N58" s="91">
        <v>0</v>
      </c>
      <c r="O58" s="90"/>
      <c r="P58" s="91"/>
      <c r="Q58" s="90"/>
      <c r="R58" s="91"/>
      <c r="S58" s="91">
        <v>0</v>
      </c>
      <c r="T58" s="91">
        <v>21.532</v>
      </c>
      <c r="U58" s="90"/>
      <c r="V58" s="93"/>
    </row>
    <row r="59" spans="1:22" ht="24" thickBot="1" thickTop="1">
      <c r="A59" s="84" t="s">
        <v>29</v>
      </c>
      <c r="B59" s="98">
        <v>30</v>
      </c>
      <c r="C59" s="91"/>
      <c r="D59" s="90"/>
      <c r="E59" s="99"/>
      <c r="F59" s="93">
        <f t="shared" si="15"/>
        <v>1142.17</v>
      </c>
      <c r="G59" s="90">
        <v>8058</v>
      </c>
      <c r="H59" s="91">
        <v>326</v>
      </c>
      <c r="I59" s="90">
        <v>457</v>
      </c>
      <c r="J59" s="91">
        <v>14</v>
      </c>
      <c r="K59" s="90">
        <v>768</v>
      </c>
      <c r="L59" s="91">
        <v>60.5</v>
      </c>
      <c r="M59" s="90">
        <v>0</v>
      </c>
      <c r="N59" s="91">
        <v>0</v>
      </c>
      <c r="O59" s="90"/>
      <c r="P59" s="91"/>
      <c r="Q59" s="90"/>
      <c r="R59" s="91"/>
      <c r="S59" s="91">
        <v>345.39</v>
      </c>
      <c r="T59" s="91">
        <v>396.28</v>
      </c>
      <c r="U59" s="90"/>
      <c r="V59" s="93"/>
    </row>
    <row r="60" spans="1:22" ht="24" thickBot="1" thickTop="1">
      <c r="A60" s="86" t="s">
        <v>30</v>
      </c>
      <c r="B60" s="90">
        <v>0</v>
      </c>
      <c r="C60" s="91"/>
      <c r="D60" s="90"/>
      <c r="E60" s="92"/>
      <c r="F60" s="93">
        <f t="shared" si="15"/>
        <v>0</v>
      </c>
      <c r="G60" s="90">
        <v>0</v>
      </c>
      <c r="H60" s="91"/>
      <c r="I60" s="90">
        <v>0</v>
      </c>
      <c r="J60" s="91">
        <v>0</v>
      </c>
      <c r="K60" s="90">
        <v>0</v>
      </c>
      <c r="L60" s="91">
        <v>0</v>
      </c>
      <c r="M60" s="90">
        <v>0</v>
      </c>
      <c r="N60" s="91">
        <v>0</v>
      </c>
      <c r="O60" s="90"/>
      <c r="P60" s="91"/>
      <c r="Q60" s="90"/>
      <c r="R60" s="91"/>
      <c r="S60" s="91"/>
      <c r="T60" s="91">
        <v>0</v>
      </c>
      <c r="U60" s="90"/>
      <c r="V60" s="93"/>
    </row>
    <row r="61" spans="1:22" ht="24" thickBot="1" thickTop="1">
      <c r="A61" s="86" t="s">
        <v>32</v>
      </c>
      <c r="B61" s="75">
        <v>0</v>
      </c>
      <c r="C61" s="76"/>
      <c r="D61" s="75"/>
      <c r="E61" s="87"/>
      <c r="F61" s="72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C2:G3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2012-07-06T11:05:01Z</dcterms:created>
  <dcterms:modified xsi:type="dcterms:W3CDTF">2012-10-19T11:07:17Z</dcterms:modified>
  <cp:category/>
  <cp:version/>
  <cp:contentType/>
  <cp:contentStatus/>
</cp:coreProperties>
</file>