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20" windowWidth="14115" windowHeight="8670" firstSheet="1" activeTab="4"/>
  </bookViews>
  <sheets>
    <sheet name="2010-2011" sheetId="1" state="hidden" r:id="rId1"/>
    <sheet name="2012" sheetId="4" r:id="rId2"/>
    <sheet name="2013" sheetId="7" r:id="rId3"/>
    <sheet name="2014" sheetId="9" r:id="rId4"/>
    <sheet name="2015" sheetId="12" r:id="rId5"/>
    <sheet name="Contracte anuale" sheetId="10" state="hidden" r:id="rId6"/>
    <sheet name="Лист2" sheetId="5" state="hidden" r:id="rId7"/>
  </sheets>
  <definedNames>
    <definedName name="_xlnm._FilterDatabase" localSheetId="0" hidden="1">'2010-2011'!$A$1:$K$79</definedName>
    <definedName name="_xlnm._FilterDatabase" localSheetId="1" hidden="1">'2012'!$A$1:$L$126</definedName>
    <definedName name="_xlnm._FilterDatabase" localSheetId="2" hidden="1">'2013'!$A$1:$L$123</definedName>
    <definedName name="_xlnm._FilterDatabase" localSheetId="3" hidden="1">'2014'!$A$1:$L$220</definedName>
    <definedName name="_xlnm._FilterDatabase" localSheetId="4" hidden="1">'2015'!$A$1:$L$239</definedName>
    <definedName name="_xlnm._FilterDatabase">#REF!</definedName>
  </definedNames>
  <calcPr calcId="145621"/>
</workbook>
</file>

<file path=xl/calcChain.xml><?xml version="1.0" encoding="utf-8"?>
<calcChain xmlns="http://schemas.openxmlformats.org/spreadsheetml/2006/main">
  <c r="C62" i="12" l="1"/>
  <c r="C9" i="1" l="1"/>
  <c r="F9" i="1"/>
  <c r="G9" i="1"/>
  <c r="H9" i="1"/>
  <c r="I9" i="1"/>
  <c r="C13" i="1"/>
  <c r="G13" i="1"/>
  <c r="H13" i="1"/>
  <c r="I13" i="1"/>
  <c r="I14" i="1"/>
  <c r="G15" i="1"/>
  <c r="H15" i="1"/>
  <c r="I15" i="1"/>
  <c r="G16" i="1"/>
  <c r="H16" i="1"/>
  <c r="I16" i="1"/>
  <c r="C17" i="1"/>
  <c r="F17" i="1"/>
  <c r="G17" i="1"/>
  <c r="H17" i="1"/>
  <c r="I17" i="1"/>
  <c r="G18" i="1"/>
  <c r="H18" i="1"/>
  <c r="I18" i="1"/>
  <c r="C19" i="1"/>
  <c r="F19" i="1"/>
  <c r="G19" i="1"/>
  <c r="H19" i="1"/>
  <c r="I19" i="1"/>
</calcChain>
</file>

<file path=xl/comments1.xml><?xml version="1.0" encoding="utf-8"?>
<comments xmlns="http://schemas.openxmlformats.org/spreadsheetml/2006/main">
  <authors>
    <author>Dogotari Vasilii</author>
    <author>DVA</author>
  </authors>
  <commentList>
    <comment ref="A120" authorId="0">
      <text>
        <r>
          <rPr>
            <b/>
            <sz val="8"/>
            <color indexed="81"/>
            <rFont val="Tahoma"/>
            <family val="2"/>
          </rPr>
          <t>Dogotari Vasilii:</t>
        </r>
        <r>
          <rPr>
            <sz val="8"/>
            <color indexed="81"/>
            <rFont val="Tahoma"/>
            <family val="2"/>
          </rPr>
          <t xml:space="preserve">
Licitaţie anulată din lipsa de oferte.</t>
        </r>
      </text>
    </comment>
    <comment ref="A122" authorId="1">
      <text>
        <r>
          <rPr>
            <b/>
            <sz val="9"/>
            <color indexed="81"/>
            <rFont val="Tahoma"/>
            <family val="2"/>
          </rPr>
          <t>DVA:</t>
        </r>
        <r>
          <rPr>
            <sz val="9"/>
            <color indexed="81"/>
            <rFont val="Tahoma"/>
            <family val="2"/>
          </rPr>
          <t xml:space="preserve">
Licitaţie anulată din lipsa de oferte.</t>
        </r>
      </text>
    </comment>
    <comment ref="A123" authorId="1">
      <text>
        <r>
          <rPr>
            <b/>
            <sz val="9"/>
            <color indexed="81"/>
            <rFont val="Tahoma"/>
            <family val="2"/>
          </rPr>
          <t>DVA:</t>
        </r>
        <r>
          <rPr>
            <sz val="9"/>
            <color indexed="81"/>
            <rFont val="Tahoma"/>
            <family val="2"/>
          </rPr>
          <t xml:space="preserve">
Licitaţie anulată din lipsa de oferte.</t>
        </r>
      </text>
    </comment>
    <comment ref="A124" authorId="1">
      <text>
        <r>
          <rPr>
            <b/>
            <sz val="9"/>
            <color indexed="81"/>
            <rFont val="Tahoma"/>
            <family val="2"/>
          </rPr>
          <t>DVA:</t>
        </r>
        <r>
          <rPr>
            <sz val="9"/>
            <color indexed="81"/>
            <rFont val="Tahoma"/>
            <family val="2"/>
          </rPr>
          <t xml:space="preserve">
Licitaţie anulată din lipsa de oferte.</t>
        </r>
      </text>
    </comment>
    <comment ref="A126" authorId="1">
      <text>
        <r>
          <rPr>
            <b/>
            <sz val="9"/>
            <color indexed="81"/>
            <rFont val="Tahoma"/>
            <family val="2"/>
          </rPr>
          <t>DVA:</t>
        </r>
        <r>
          <rPr>
            <sz val="9"/>
            <color indexed="81"/>
            <rFont val="Tahoma"/>
            <family val="2"/>
          </rPr>
          <t xml:space="preserve">
Licitaţie anulată din lipsa de oferte.</t>
        </r>
      </text>
    </comment>
    <comment ref="A127" authorId="1">
      <text>
        <r>
          <rPr>
            <b/>
            <sz val="9"/>
            <color indexed="81"/>
            <rFont val="Tahoma"/>
            <family val="2"/>
          </rPr>
          <t>DVA:</t>
        </r>
        <r>
          <rPr>
            <sz val="9"/>
            <color indexed="81"/>
            <rFont val="Tahoma"/>
            <family val="2"/>
          </rPr>
          <t xml:space="preserve">
Licitaţie anulată din lipsa de oferte.</t>
        </r>
      </text>
    </comment>
    <comment ref="A128" authorId="1">
      <text>
        <r>
          <rPr>
            <b/>
            <sz val="9"/>
            <color indexed="81"/>
            <rFont val="Tahoma"/>
            <family val="2"/>
          </rPr>
          <t>DVA:</t>
        </r>
        <r>
          <rPr>
            <sz val="9"/>
            <color indexed="81"/>
            <rFont val="Tahoma"/>
            <family val="2"/>
          </rPr>
          <t xml:space="preserve">
Licitaţie anulată din lipsa de oferte.</t>
        </r>
      </text>
    </comment>
    <comment ref="A129" authorId="1">
      <text>
        <r>
          <rPr>
            <b/>
            <sz val="9"/>
            <color indexed="81"/>
            <rFont val="Tahoma"/>
            <family val="2"/>
          </rPr>
          <t>DVA:</t>
        </r>
        <r>
          <rPr>
            <sz val="9"/>
            <color indexed="81"/>
            <rFont val="Tahoma"/>
            <family val="2"/>
          </rPr>
          <t xml:space="preserve">
Licitaţie anulată din lipsa de oferte.</t>
        </r>
      </text>
    </comment>
    <comment ref="A131" authorId="1">
      <text>
        <r>
          <rPr>
            <b/>
            <sz val="9"/>
            <color indexed="81"/>
            <rFont val="Tahoma"/>
            <family val="2"/>
          </rPr>
          <t>DVA:</t>
        </r>
        <r>
          <rPr>
            <sz val="9"/>
            <color indexed="81"/>
            <rFont val="Tahoma"/>
            <family val="2"/>
          </rPr>
          <t xml:space="preserve">
Licitaţie anulată din lipsa de oferte.</t>
        </r>
      </text>
    </comment>
    <comment ref="A132" authorId="1">
      <text>
        <r>
          <rPr>
            <b/>
            <sz val="9"/>
            <color indexed="81"/>
            <rFont val="Tahoma"/>
            <family val="2"/>
          </rPr>
          <t>DVA:</t>
        </r>
        <r>
          <rPr>
            <sz val="9"/>
            <color indexed="81"/>
            <rFont val="Tahoma"/>
            <family val="2"/>
          </rPr>
          <t xml:space="preserve">
Licitaţie anulată din lipsa de oferte.</t>
        </r>
      </text>
    </comment>
    <comment ref="A134" authorId="1">
      <text>
        <r>
          <rPr>
            <b/>
            <sz val="9"/>
            <color indexed="81"/>
            <rFont val="Tahoma"/>
            <family val="2"/>
          </rPr>
          <t>DVA:</t>
        </r>
        <r>
          <rPr>
            <sz val="9"/>
            <color indexed="81"/>
            <rFont val="Tahoma"/>
            <family val="2"/>
          </rPr>
          <t xml:space="preserve">
Licitaţie anulată din lipsa de oferte.</t>
        </r>
      </text>
    </comment>
    <comment ref="A135" authorId="1">
      <text>
        <r>
          <rPr>
            <b/>
            <sz val="9"/>
            <color indexed="81"/>
            <rFont val="Tahoma"/>
            <family val="2"/>
          </rPr>
          <t>DVA:</t>
        </r>
        <r>
          <rPr>
            <sz val="9"/>
            <color indexed="81"/>
            <rFont val="Tahoma"/>
            <family val="2"/>
          </rPr>
          <t xml:space="preserve">
Licitaţie anulată din lipsa de oferte.</t>
        </r>
      </text>
    </comment>
    <comment ref="A136" authorId="1">
      <text>
        <r>
          <rPr>
            <b/>
            <sz val="9"/>
            <color indexed="81"/>
            <rFont val="Tahoma"/>
            <family val="2"/>
          </rPr>
          <t>DVA:</t>
        </r>
        <r>
          <rPr>
            <sz val="9"/>
            <color indexed="81"/>
            <rFont val="Tahoma"/>
            <family val="2"/>
          </rPr>
          <t xml:space="preserve">
Licitaţie anulată din lipsa de oferte.</t>
        </r>
      </text>
    </comment>
    <comment ref="A137" authorId="1">
      <text>
        <r>
          <rPr>
            <b/>
            <sz val="9"/>
            <color indexed="81"/>
            <rFont val="Tahoma"/>
            <family val="2"/>
          </rPr>
          <t>DVA:</t>
        </r>
        <r>
          <rPr>
            <sz val="9"/>
            <color indexed="81"/>
            <rFont val="Tahoma"/>
            <family val="2"/>
          </rPr>
          <t xml:space="preserve">
Licitaţie anulată din lipsa de oferte.</t>
        </r>
      </text>
    </comment>
    <comment ref="A138" authorId="1">
      <text>
        <r>
          <rPr>
            <b/>
            <sz val="9"/>
            <color indexed="81"/>
            <rFont val="Tahoma"/>
            <family val="2"/>
          </rPr>
          <t>DVA:</t>
        </r>
        <r>
          <rPr>
            <sz val="9"/>
            <color indexed="81"/>
            <rFont val="Tahoma"/>
            <family val="2"/>
          </rPr>
          <t xml:space="preserve">
Licitaţie anulată din lipsa de oferte.</t>
        </r>
      </text>
    </comment>
    <comment ref="A139" authorId="1">
      <text>
        <r>
          <rPr>
            <b/>
            <sz val="9"/>
            <color indexed="81"/>
            <rFont val="Tahoma"/>
            <family val="2"/>
          </rPr>
          <t>DVA:</t>
        </r>
        <r>
          <rPr>
            <sz val="9"/>
            <color indexed="81"/>
            <rFont val="Tahoma"/>
            <family val="2"/>
          </rPr>
          <t xml:space="preserve">
Licitaţie anulată din lipsa de oferte.</t>
        </r>
      </text>
    </comment>
    <comment ref="A140" authorId="1">
      <text>
        <r>
          <rPr>
            <b/>
            <sz val="9"/>
            <color indexed="81"/>
            <rFont val="Tahoma"/>
            <family val="2"/>
          </rPr>
          <t>DVA:</t>
        </r>
        <r>
          <rPr>
            <sz val="9"/>
            <color indexed="81"/>
            <rFont val="Tahoma"/>
            <family val="2"/>
          </rPr>
          <t xml:space="preserve">
Licitaţie anulată din lipsa de oferte.</t>
        </r>
      </text>
    </comment>
    <comment ref="A141" authorId="1">
      <text>
        <r>
          <rPr>
            <b/>
            <sz val="9"/>
            <color indexed="81"/>
            <rFont val="Tahoma"/>
            <family val="2"/>
          </rPr>
          <t>DVA:</t>
        </r>
        <r>
          <rPr>
            <sz val="9"/>
            <color indexed="81"/>
            <rFont val="Tahoma"/>
            <family val="2"/>
          </rPr>
          <t xml:space="preserve">
Licitaţie anulată din lipsa de oferte.</t>
        </r>
      </text>
    </comment>
    <comment ref="A142" authorId="1">
      <text>
        <r>
          <rPr>
            <b/>
            <sz val="9"/>
            <color indexed="81"/>
            <rFont val="Tahoma"/>
            <family val="2"/>
          </rPr>
          <t>DVA:</t>
        </r>
        <r>
          <rPr>
            <sz val="9"/>
            <color indexed="81"/>
            <rFont val="Tahoma"/>
            <family val="2"/>
          </rPr>
          <t xml:space="preserve">
Licitaţie anulată din lipsa de oferte.</t>
        </r>
      </text>
    </comment>
    <comment ref="A143" authorId="1">
      <text>
        <r>
          <rPr>
            <b/>
            <sz val="9"/>
            <color indexed="81"/>
            <rFont val="Tahoma"/>
            <family val="2"/>
          </rPr>
          <t>DVA:</t>
        </r>
        <r>
          <rPr>
            <sz val="9"/>
            <color indexed="81"/>
            <rFont val="Tahoma"/>
            <family val="2"/>
          </rPr>
          <t xml:space="preserve">
Licitaţie anulată din lipsa de oferte.</t>
        </r>
      </text>
    </comment>
    <comment ref="A148" authorId="1">
      <text>
        <r>
          <rPr>
            <b/>
            <sz val="9"/>
            <color indexed="81"/>
            <rFont val="Tahoma"/>
            <family val="2"/>
          </rPr>
          <t>DVA:</t>
        </r>
        <r>
          <rPr>
            <sz val="9"/>
            <color indexed="81"/>
            <rFont val="Tahoma"/>
            <family val="2"/>
          </rPr>
          <t xml:space="preserve">
Licitaţie anulată din lipsa de oferte.</t>
        </r>
      </text>
    </comment>
    <comment ref="A149" authorId="1">
      <text>
        <r>
          <rPr>
            <b/>
            <sz val="9"/>
            <color indexed="81"/>
            <rFont val="Tahoma"/>
            <family val="2"/>
          </rPr>
          <t>DVA:</t>
        </r>
        <r>
          <rPr>
            <sz val="9"/>
            <color indexed="81"/>
            <rFont val="Tahoma"/>
            <family val="2"/>
          </rPr>
          <t xml:space="preserve">
Licitaţie anulată din lipsa de oferte.</t>
        </r>
      </text>
    </comment>
    <comment ref="A150" authorId="1">
      <text>
        <r>
          <rPr>
            <b/>
            <sz val="9"/>
            <color indexed="81"/>
            <rFont val="Tahoma"/>
            <family val="2"/>
          </rPr>
          <t>DVA:</t>
        </r>
        <r>
          <rPr>
            <sz val="9"/>
            <color indexed="81"/>
            <rFont val="Tahoma"/>
            <family val="2"/>
          </rPr>
          <t xml:space="preserve">
Licitaţie anulată din lipsa de oferte.</t>
        </r>
      </text>
    </comment>
    <comment ref="A151" authorId="1">
      <text>
        <r>
          <rPr>
            <b/>
            <sz val="9"/>
            <color indexed="81"/>
            <rFont val="Tahoma"/>
            <family val="2"/>
          </rPr>
          <t>DVA:</t>
        </r>
        <r>
          <rPr>
            <sz val="9"/>
            <color indexed="81"/>
            <rFont val="Tahoma"/>
            <family val="2"/>
          </rPr>
          <t xml:space="preserve">
Licitaţie anulată din lipsa de oferte.</t>
        </r>
      </text>
    </comment>
    <comment ref="A152" authorId="1">
      <text>
        <r>
          <rPr>
            <b/>
            <sz val="9"/>
            <color indexed="81"/>
            <rFont val="Tahoma"/>
            <family val="2"/>
          </rPr>
          <t>DVA:</t>
        </r>
        <r>
          <rPr>
            <sz val="9"/>
            <color indexed="81"/>
            <rFont val="Tahoma"/>
            <family val="2"/>
          </rPr>
          <t xml:space="preserve">
Licitaţie anulată din lipsa de oferte.</t>
        </r>
      </text>
    </comment>
    <comment ref="A153" authorId="1">
      <text>
        <r>
          <rPr>
            <b/>
            <sz val="9"/>
            <color indexed="81"/>
            <rFont val="Tahoma"/>
            <family val="2"/>
          </rPr>
          <t>DVA:</t>
        </r>
        <r>
          <rPr>
            <sz val="9"/>
            <color indexed="81"/>
            <rFont val="Tahoma"/>
            <family val="2"/>
          </rPr>
          <t xml:space="preserve">
Licitaţie anulată din lipsa de oferte.</t>
        </r>
      </text>
    </comment>
    <comment ref="A155" authorId="0">
      <text>
        <r>
          <rPr>
            <b/>
            <sz val="8"/>
            <color indexed="81"/>
            <rFont val="Tahoma"/>
            <family val="2"/>
            <charset val="204"/>
          </rPr>
          <t>Dogotari Vasilii:</t>
        </r>
        <r>
          <rPr>
            <sz val="8"/>
            <color indexed="81"/>
            <rFont val="Tahoma"/>
            <family val="2"/>
            <charset val="204"/>
          </rPr>
          <t xml:space="preserve">
Delegaţia Belorusă
</t>
        </r>
      </text>
    </comment>
    <comment ref="A161" authorId="0">
      <text>
        <r>
          <rPr>
            <b/>
            <sz val="8"/>
            <color indexed="81"/>
            <rFont val="Tahoma"/>
            <family val="2"/>
            <charset val="204"/>
          </rPr>
          <t>Dogotari Vasilii:</t>
        </r>
        <r>
          <rPr>
            <sz val="8"/>
            <color indexed="81"/>
            <rFont val="Tahoma"/>
            <family val="2"/>
            <charset val="204"/>
          </rPr>
          <t xml:space="preserve">
Delegaţia Estonia</t>
        </r>
      </text>
    </comment>
  </commentList>
</comments>
</file>

<file path=xl/comments2.xml><?xml version="1.0" encoding="utf-8"?>
<comments xmlns="http://schemas.openxmlformats.org/spreadsheetml/2006/main">
  <authors>
    <author>Dogotari Vasilii</author>
  </authors>
  <commentList>
    <comment ref="A68" authorId="0">
      <text>
        <r>
          <rPr>
            <b/>
            <sz val="8"/>
            <color indexed="81"/>
            <rFont val="Tahoma"/>
            <charset val="1"/>
          </rPr>
          <t>Dogotari Vasilii:</t>
        </r>
        <r>
          <rPr>
            <sz val="8"/>
            <color indexed="81"/>
            <rFont val="Tahoma"/>
            <charset val="1"/>
          </rPr>
          <t xml:space="preserve">
Barza Albă în Zbor
Butelia Moldova-Vin
</t>
        </r>
      </text>
    </comment>
    <comment ref="A72" authorId="0">
      <text>
        <r>
          <rPr>
            <b/>
            <sz val="8"/>
            <color indexed="81"/>
            <rFont val="Tahoma"/>
            <charset val="1"/>
          </rPr>
          <t>Dogotari Vasilii:</t>
        </r>
        <r>
          <rPr>
            <sz val="8"/>
            <color indexed="81"/>
            <rFont val="Tahoma"/>
            <charset val="1"/>
          </rPr>
          <t xml:space="preserve">
Auriu, Primăvara, Joc, Mărgăritar, Dnestrovscoe, Izvoraş, Zemfira, Mugurel, Izvoraş</t>
        </r>
      </text>
    </comment>
    <comment ref="A73" authorId="0">
      <text>
        <r>
          <rPr>
            <b/>
            <sz val="8"/>
            <color indexed="81"/>
            <rFont val="Tahoma"/>
            <charset val="1"/>
          </rPr>
          <t>Dogotari Vasilii:</t>
        </r>
        <r>
          <rPr>
            <sz val="8"/>
            <color indexed="81"/>
            <rFont val="Tahoma"/>
            <charset val="1"/>
          </rPr>
          <t xml:space="preserve">
Auriu, Primăvara, Joc, Mărgăritar, Dnestrovscoe, Izvoraş, Zemfira, Mugurel, Izvoraş</t>
        </r>
      </text>
    </comment>
    <comment ref="A81" authorId="0">
      <text>
        <r>
          <rPr>
            <b/>
            <sz val="8"/>
            <color indexed="81"/>
            <rFont val="Tahoma"/>
            <charset val="1"/>
          </rPr>
          <t>Dogotari Vasilii:</t>
        </r>
        <r>
          <rPr>
            <sz val="8"/>
            <color indexed="81"/>
            <rFont val="Tahoma"/>
            <charset val="1"/>
          </rPr>
          <t xml:space="preserve">
Auriu, Primăvara, Joc, Mărgăritar, Dnestrovscoe, Izvoraş, Zemfira, Mugurel, Izvoraş</t>
        </r>
      </text>
    </comment>
    <comment ref="A113" authorId="0">
      <text>
        <r>
          <rPr>
            <b/>
            <sz val="8"/>
            <color indexed="81"/>
            <rFont val="Tahoma"/>
            <charset val="1"/>
          </rPr>
          <t>Dogotari Vasilii:</t>
        </r>
        <r>
          <rPr>
            <sz val="8"/>
            <color indexed="81"/>
            <rFont val="Tahoma"/>
            <charset val="1"/>
          </rPr>
          <t xml:space="preserve">
Auriu, Primăvara, Joc, Mărgăritar, Dnestrovscoe, Izvoraş, Zemfira, Mugurel, Izvoraş</t>
        </r>
      </text>
    </comment>
    <comment ref="A114" authorId="0">
      <text>
        <r>
          <rPr>
            <b/>
            <sz val="8"/>
            <color indexed="81"/>
            <rFont val="Tahoma"/>
            <charset val="1"/>
          </rPr>
          <t>Dogotari Vasilii:</t>
        </r>
        <r>
          <rPr>
            <sz val="8"/>
            <color indexed="81"/>
            <rFont val="Tahoma"/>
            <charset val="1"/>
          </rPr>
          <t xml:space="preserve">
Barza Albă în Zbor
Butelia Moldova-Vin
</t>
        </r>
      </text>
    </comment>
  </commentList>
</comments>
</file>

<file path=xl/sharedStrings.xml><?xml version="1.0" encoding="utf-8"?>
<sst xmlns="http://schemas.openxmlformats.org/spreadsheetml/2006/main" count="6630" uniqueCount="1883">
  <si>
    <t>Finanţarea cheltuielilor pentru întreţinerea studenţilor su statut de orfan</t>
  </si>
  <si>
    <t>nr. 13 din 20.01.2014</t>
  </si>
  <si>
    <t>nr. 1/1 din 02.01.2014</t>
  </si>
  <si>
    <t>Servicii de locatiune a sălilor pentru Reuniunea miniştrilor</t>
  </si>
  <si>
    <t>Î.S. "Institutul de tehnică agricolă "Mecagro""</t>
  </si>
  <si>
    <t>Suvenire (sticle de vin)</t>
  </si>
  <si>
    <t>nr. 14 din 13.01.2014</t>
  </si>
  <si>
    <t>nr. 15 din 21.01.2014</t>
  </si>
  <si>
    <t>nr. 1/A din 22.01.2014</t>
  </si>
  <si>
    <t>Suvenire (suport pentru sticle)</t>
  </si>
  <si>
    <t>nr. 16 din 22.01.2014</t>
  </si>
  <si>
    <t>S.R.L. „PELINART”</t>
  </si>
  <si>
    <t>nr. 10/1 din 21.01.2014</t>
  </si>
  <si>
    <t>Glavan Angela</t>
  </si>
  <si>
    <t>nr. 11/2 din 21.01.2014</t>
  </si>
  <si>
    <t>Tatiana Durimanova</t>
  </si>
  <si>
    <t>nr. 13/4 din 21.01.2014</t>
  </si>
  <si>
    <t>Natalia Vindereu</t>
  </si>
  <si>
    <t>Servicii de transport auto pasageri (Reuniune)</t>
  </si>
  <si>
    <t>nr. 19 din 03.02.2014</t>
  </si>
  <si>
    <t>Moldavian</t>
  </si>
  <si>
    <t>Servicii turistice şi degustare (Reuniune)</t>
  </si>
  <si>
    <t>nr. 20 din 03.02.2014</t>
  </si>
  <si>
    <t>Compoziţii de flori</t>
  </si>
  <si>
    <t>nr. 21 din 04.02.2014</t>
  </si>
  <si>
    <t>SA „FLORĂRIE”</t>
  </si>
  <si>
    <t>Articole de birotica</t>
  </si>
  <si>
    <t>Achizitionare unui fotoliu</t>
  </si>
  <si>
    <t>nr. 88 din 13.08.2014</t>
  </si>
  <si>
    <t>S.R.L. "O duzină de scaune"</t>
  </si>
  <si>
    <t>nr. 22 din 05.02.2014</t>
  </si>
  <si>
    <t>SRL "Citrono Grup"</t>
  </si>
  <si>
    <t>Servicii de transport auto pasageri</t>
  </si>
  <si>
    <t>14/00039</t>
  </si>
  <si>
    <t>nr. 5 din 17.01.2014</t>
  </si>
  <si>
    <t>nr. 3 din 06.02.2014</t>
  </si>
  <si>
    <t>nr. 4 din 06.02.2014</t>
  </si>
  <si>
    <t>nr. 23 din 09.02.2014</t>
  </si>
  <si>
    <t>nr. 25/1 din 19.02.2014</t>
  </si>
  <si>
    <t>Fondul genetic</t>
  </si>
  <si>
    <t>Reîncărcarea cartuşelor Xerox</t>
  </si>
  <si>
    <t>nr. 26 din 19.02.2014</t>
  </si>
  <si>
    <t>nr. 25/2 din 19.02.2014</t>
  </si>
  <si>
    <t>nr. 25/3 din 19.02.2014</t>
  </si>
  <si>
    <t>nr. 25/4 din 19.02.2014</t>
  </si>
  <si>
    <t>nr. 25/5 din 19.02.2014</t>
  </si>
  <si>
    <t>nr. 25/6 din 19.02.2014</t>
  </si>
  <si>
    <t>nr. 25/7 din 19.02.2014</t>
  </si>
  <si>
    <t>nr. 25/8 din 19.02.2014</t>
  </si>
  <si>
    <t>S.R.L. „Aproservice-X”</t>
  </si>
  <si>
    <t>Baza Auto al Cancelariei de Stat</t>
  </si>
  <si>
    <t>Servicii IT (Darea de seama)</t>
  </si>
  <si>
    <t>nr. 28 din 23.02.2014</t>
  </si>
  <si>
    <t>Fintehinform</t>
  </si>
  <si>
    <t>nr. 1/A din 24.02.2014</t>
  </si>
  <si>
    <t>Achiziţionarea rechizitelor de birou</t>
  </si>
  <si>
    <t>nr. 87 din 06.08.2014</t>
  </si>
  <si>
    <t>S.C. "Birotic Grup"</t>
  </si>
  <si>
    <t>Bujac Nina</t>
  </si>
  <si>
    <t>nr. 5 din 24.02.2014</t>
  </si>
  <si>
    <t>nr. 3 din 24.02.2014</t>
  </si>
  <si>
    <t>nr. 2/A din 24.02.2014</t>
  </si>
  <si>
    <t>nr. 6 din 27.02.2014</t>
  </si>
  <si>
    <t>nr. 1/A din 27.02.2014</t>
  </si>
  <si>
    <t>Servicii de reparare a tehnicii de calcul</t>
  </si>
  <si>
    <t>S.R.L. "Redvaris"</t>
  </si>
  <si>
    <t>Î.S. "Centrul Republican pentru Ameliorarea şi Reproducţia Animalelor"</t>
  </si>
  <si>
    <t>nr. 4 din 28.02.2014</t>
  </si>
  <si>
    <t>Sitemul de identificare a animalelor</t>
  </si>
  <si>
    <t>ÎS ”Centrul Informational Agricol”</t>
  </si>
  <si>
    <t>Livrare apa</t>
  </si>
  <si>
    <t>nr. 30 din 11.03.2014</t>
  </si>
  <si>
    <t>S.R.L. „Apă Bună Trade”</t>
  </si>
  <si>
    <t>nr. 31 din 11.03.2014</t>
  </si>
  <si>
    <t>SRL "Gama Avia"</t>
  </si>
  <si>
    <t>nr. 32 din 12.03.2014</t>
  </si>
  <si>
    <t>Livrare ceai si cafea</t>
  </si>
  <si>
    <t>Statuiete Moldagroteh</t>
  </si>
  <si>
    <t>nr. 33 din 14.03.2014</t>
  </si>
  <si>
    <t>nr. 34 din 20.03.2014</t>
  </si>
  <si>
    <t>Camere video</t>
  </si>
  <si>
    <t>S.R.L. "Marient&amp;Co"</t>
  </si>
  <si>
    <t>nr. 35 din 20.03.2014</t>
  </si>
  <si>
    <t>S.R.L. "Aeropriemiertur"</t>
  </si>
  <si>
    <t>Serviciilor de confecţionare a mobilierului pentru Ministru</t>
  </si>
  <si>
    <t>S.R.L. "MobigrupAnturaj"</t>
  </si>
  <si>
    <t>Mărci</t>
  </si>
  <si>
    <t>Poşta Moldovei</t>
  </si>
  <si>
    <t>Server</t>
  </si>
  <si>
    <t>nr. 39 din 26.03.2014</t>
  </si>
  <si>
    <t>SRL "Daac System Integrator"</t>
  </si>
  <si>
    <t>Montarea camere video</t>
  </si>
  <si>
    <t>nr. 40 din 27.03.2014</t>
  </si>
  <si>
    <t>nr. 41 din 28.03.2014</t>
  </si>
  <si>
    <t>Soft Windows Server 2012</t>
  </si>
  <si>
    <t>SRL "Ara"</t>
  </si>
  <si>
    <t>FORSBETA SRL</t>
  </si>
  <si>
    <t>nr. 42 din 01.04.2014</t>
  </si>
  <si>
    <t>nr. 43 din 01.04.2014</t>
  </si>
  <si>
    <t>nr. 44 din 03.04.2014</t>
  </si>
  <si>
    <t>S.R.L. „AERO PREMIER TUR”</t>
  </si>
  <si>
    <t>Safeu pentru arhiva</t>
  </si>
  <si>
    <t>nr. 12/3 din 21.01.2014</t>
  </si>
  <si>
    <t>Marina Aidova</t>
  </si>
  <si>
    <t>nr. 28 din 03.03.2014</t>
  </si>
  <si>
    <t>Accesorii de reţea</t>
  </si>
  <si>
    <t>nr. 45 din 04.04.2014</t>
  </si>
  <si>
    <t>S.R.L. "Neomatrix"</t>
  </si>
  <si>
    <t>nr. 46 din 04.04.2014</t>
  </si>
  <si>
    <t>nr. 47 din 07.04.2014</t>
  </si>
  <si>
    <t xml:space="preserve">Servicii de restaurant </t>
  </si>
  <si>
    <t>nr. 48 din 08.04.2014</t>
  </si>
  <si>
    <r>
      <t xml:space="preserve"> S.R.L.</t>
    </r>
    <r>
      <rPr>
        <sz val="12"/>
        <color indexed="8"/>
        <rFont val="Calibri"/>
        <family val="2"/>
      </rPr>
      <t xml:space="preserve"> „CLIMATSISTEM”</t>
    </r>
  </si>
  <si>
    <t>SRL "Elenic-Lux"</t>
  </si>
  <si>
    <t>nr. 37 din 10.04.2014</t>
  </si>
  <si>
    <t>nr. 49 din 11.04.2014</t>
  </si>
  <si>
    <t>SRL "Solei-turism"</t>
  </si>
  <si>
    <t>nr. 50 din 11.04.2014</t>
  </si>
  <si>
    <t>Draperii</t>
  </si>
  <si>
    <t>nr. 51 din 16.04.2014</t>
  </si>
  <si>
    <t>SRL "Eurogardini"</t>
  </si>
  <si>
    <t>nr. 18 din 01.04.2014</t>
  </si>
  <si>
    <t>Servicii de tivit mape</t>
  </si>
  <si>
    <t>Valueva Lina</t>
  </si>
  <si>
    <t>nr. 52 din 18.04.2014</t>
  </si>
  <si>
    <t>Î S "STE Codrul"</t>
  </si>
  <si>
    <t>nr. 53 din 23.04.2014</t>
  </si>
  <si>
    <t>SRL „Neuron Grup”</t>
  </si>
  <si>
    <t>nr. 54 din 29.04.2014</t>
  </si>
  <si>
    <t>14/00772</t>
  </si>
  <si>
    <t>31 din 18.04.2014</t>
  </si>
  <si>
    <t>nr. 7 din 29.04.2014</t>
  </si>
  <si>
    <t>Servicii de traducere rom rus</t>
  </si>
  <si>
    <t>nr.56 din 14.05.2014</t>
  </si>
  <si>
    <t>Cumărarea unui scanner şi a unui printer</t>
  </si>
  <si>
    <t>Abonamente pentru transport public</t>
  </si>
  <si>
    <t>nr. 57 din 15.05.2014</t>
  </si>
  <si>
    <t>Î.M. "Regia Transport Electric"</t>
  </si>
  <si>
    <t>Î.S. "Vivaflora"</t>
  </si>
  <si>
    <t>14/00845</t>
  </si>
  <si>
    <t>33 din 25.04.2014</t>
  </si>
  <si>
    <t>nr. 8 din 26.05.2014</t>
  </si>
  <si>
    <t>nr. 59 din</t>
  </si>
  <si>
    <t>Abonarea revistelor pentru 2014 semestrul II</t>
  </si>
  <si>
    <t>nr. 60 din 27.05.2014</t>
  </si>
  <si>
    <t>Aeropremiertur</t>
  </si>
  <si>
    <t>nr. 61 din 28.05.2014</t>
  </si>
  <si>
    <t>Servicii de transport auto</t>
  </si>
  <si>
    <t>nr. 86 din 06.08.2014</t>
  </si>
  <si>
    <t>Î.S.. "Baza auto a Cancelariei de Stat"</t>
  </si>
  <si>
    <t>nr. 9 din 30.05.2014</t>
  </si>
  <si>
    <t>nr. 62 din 03.06.2014</t>
  </si>
  <si>
    <t>14/00845/001</t>
  </si>
  <si>
    <t>Componente pentru retea</t>
  </si>
  <si>
    <t>nr. 65 din 05.06.2014</t>
  </si>
  <si>
    <t>nr. 64 din 04.06.2014</t>
  </si>
  <si>
    <t>Sustinerea revistei Agricultura Moldovei</t>
  </si>
  <si>
    <t>nr. 25/9 din 19.02.2014</t>
  </si>
  <si>
    <t>PP "Revista Agricultura Moldovei"</t>
  </si>
  <si>
    <t>nr. 66 din 16.06.2014</t>
  </si>
  <si>
    <t>„AEROPREMIERTUR" S.R.L.</t>
  </si>
  <si>
    <t>nr. 67 din 24.06.2014</t>
  </si>
  <si>
    <t>„AIRSERVICE” S.R.L.</t>
  </si>
  <si>
    <t>servicii de deservire a echipamentului si tehnicii de calcul</t>
  </si>
  <si>
    <t>nr. 84 din 07.08.2014</t>
  </si>
  <si>
    <t>Jaluzele</t>
  </si>
  <si>
    <t>nr. 85 din 06.08.2014</t>
  </si>
  <si>
    <t>S.R.L. "Megaproc"</t>
  </si>
  <si>
    <t>Revizia tehnica ale aparatelor de aer condiţionat</t>
  </si>
  <si>
    <t>nr. 68 din 27.06.2014</t>
  </si>
  <si>
    <t>S.R.L. "CLIMATSISTEM"</t>
  </si>
  <si>
    <t>SRL "Neomatrix"</t>
  </si>
  <si>
    <t>Prestarea serviciilor de alimentare publică</t>
  </si>
  <si>
    <t>S.R.L. "Sovilerus"</t>
  </si>
  <si>
    <t>Achizitionare a serviciilor</t>
  </si>
  <si>
    <t>Sindrila Aureliu Aureliu</t>
  </si>
  <si>
    <t>nr. 69 din 16.07.2014</t>
  </si>
  <si>
    <t>nr. 70 din 21.07.2014</t>
  </si>
  <si>
    <t>nr. 71 din 24.07.2014</t>
  </si>
  <si>
    <t>S.R.L. "Palecris"</t>
  </si>
  <si>
    <t>Produse alimentare şi nonalimentare</t>
  </si>
  <si>
    <t>nr.1/A din 25.07.2014</t>
  </si>
  <si>
    <t>nr. 72 din 25.07.2014</t>
  </si>
  <si>
    <t>S.R.L. "Pelinat"</t>
  </si>
  <si>
    <t>Serviciilor de alimentare publică</t>
  </si>
  <si>
    <t>Suport pentru vin (suvenir)</t>
  </si>
  <si>
    <t>nr. 73 din 25.07.2014</t>
  </si>
  <si>
    <t>Î.M. „Elit-Tur” SRL</t>
  </si>
  <si>
    <t>Scaner de mare viteza</t>
  </si>
  <si>
    <t>servicii de arhivare</t>
  </si>
  <si>
    <t>nr. 83 din 12.08.2014</t>
  </si>
  <si>
    <t>S.R.L. "Arhives Grup"</t>
  </si>
  <si>
    <t>nr. 74 din 28.07.2014</t>
  </si>
  <si>
    <t>nr. 75 din 28.07.2014</t>
  </si>
  <si>
    <t>SRL "Gama avia"</t>
  </si>
  <si>
    <t>nr. 76 din 30.07.2014</t>
  </si>
  <si>
    <t>Ţurcan Lilia</t>
  </si>
  <si>
    <t>14/01505</t>
  </si>
  <si>
    <t>59 din 25.07.2014</t>
  </si>
  <si>
    <t>nr. 9 din 04.08.2015</t>
  </si>
  <si>
    <t>14/01506</t>
  </si>
  <si>
    <t>60 din 25.07.2014</t>
  </si>
  <si>
    <t>nr. 9 din 04.08.2016</t>
  </si>
  <si>
    <t>nr.9 din 08.08.2014</t>
  </si>
  <si>
    <t>nr. 81 din 08.08.2014</t>
  </si>
  <si>
    <t>S.R.L. "BTS PRO"</t>
  </si>
  <si>
    <t>nr. 82 din 08.08.2014</t>
  </si>
  <si>
    <t>S.R.L. "NeoComputer Grup"</t>
  </si>
  <si>
    <t>nr. 79 din 06.08.2014</t>
  </si>
  <si>
    <t>Achiziţionare condiţioner</t>
  </si>
  <si>
    <t>nr. 1A/48 din 08.04.2014</t>
  </si>
  <si>
    <t>nr. 78 din 31.07.2014</t>
  </si>
  <si>
    <t>S.R.L. "Pressinform Curier"</t>
  </si>
  <si>
    <t>Echipament informatic</t>
  </si>
  <si>
    <t>nr.1A /30 din 31.07.2014</t>
  </si>
  <si>
    <t>Achizitionare apă</t>
  </si>
  <si>
    <t>S.R.L. "Apă Bună"</t>
  </si>
  <si>
    <t>nr. 15 din 03.10.2011</t>
  </si>
  <si>
    <t>nr. 5 din 16.03.2011</t>
  </si>
  <si>
    <t>S.R.L.  "Concect-Com"</t>
  </si>
  <si>
    <t>nr.17 din 17.10.2011</t>
  </si>
  <si>
    <t>nr. 27 din 26.12.2011</t>
  </si>
  <si>
    <t>nr. 4 din 29.02.2012</t>
  </si>
  <si>
    <t>341/12 din 27.02.2012</t>
  </si>
  <si>
    <t>nr. 13 din 19.04.2012</t>
  </si>
  <si>
    <t>nr. 37 din 08.12.2011</t>
  </si>
  <si>
    <t>2235/11</t>
  </si>
  <si>
    <t>nr. 9 din 21.06.2011</t>
  </si>
  <si>
    <t>nr. 2/A din 19.10.2011</t>
  </si>
  <si>
    <t>Suport pentru sticle de vin</t>
  </si>
  <si>
    <t>nr. 3 din 12.03.2012</t>
  </si>
  <si>
    <t>179/10</t>
  </si>
  <si>
    <t>nr. 31 din 10.11.2011</t>
  </si>
  <si>
    <t>nr. 8 din 15.06.2010</t>
  </si>
  <si>
    <t>nr. 11 din 04.08.2011</t>
  </si>
  <si>
    <t>ÎSCA "Air Moldova"</t>
  </si>
  <si>
    <t>Hardware pentru unitatea centrală</t>
  </si>
  <si>
    <t>nr. 18 din 11.04.2012</t>
  </si>
  <si>
    <t>nr. 10 din 12.03.2012</t>
  </si>
  <si>
    <t>nr. 17 din 11.04.2012</t>
  </si>
  <si>
    <t>SRL „Synergy Eur Est”</t>
  </si>
  <si>
    <t>45/11 din 10.06.2011</t>
  </si>
  <si>
    <t>Monitoringul radiologic</t>
  </si>
  <si>
    <t>nr. 11 din 23.06.2011</t>
  </si>
  <si>
    <t>Servicii de transport avia de marfuri</t>
  </si>
  <si>
    <t xml:space="preserve">ÎCS "Teamnet International" S.R.L. </t>
  </si>
  <si>
    <t>98/11 din 13.12.2011</t>
  </si>
  <si>
    <t>nr. 5 din 15.09.2010</t>
  </si>
  <si>
    <t>nr. 2 din 09.01.2012</t>
  </si>
  <si>
    <t>Servicii de organizare a evenimentului promoţional (Praga)</t>
  </si>
  <si>
    <t>nr. 14 din 21.09.2011</t>
  </si>
  <si>
    <t>nr. 19 din 11.04.2012</t>
  </si>
  <si>
    <t>SRL "Perfect Tour"</t>
  </si>
  <si>
    <t>Disignul standului</t>
  </si>
  <si>
    <t>1894/11</t>
  </si>
  <si>
    <t>Achizitie aspirator</t>
  </si>
  <si>
    <t>S.R.L. "Poliproject Exhibition"</t>
  </si>
  <si>
    <t>nr. 10 din 26.04.2011</t>
  </si>
  <si>
    <t>Servcii de transport auto de pasageri</t>
  </si>
  <si>
    <t>nr. 14 din 19.04.2012</t>
  </si>
  <si>
    <t>1119/10</t>
  </si>
  <si>
    <t>nr. 3 din 06.02.2012</t>
  </si>
  <si>
    <t>nr. 7 din 26.04.2011</t>
  </si>
  <si>
    <t>nr. 8 din 13.05.2010</t>
  </si>
  <si>
    <t>nr. 23 din 22.09.2011 si 24 din 22.09.2011</t>
  </si>
  <si>
    <t>anulată</t>
  </si>
  <si>
    <t>nr. 1728 din 14.12.2010</t>
  </si>
  <si>
    <t>nr. 22 din 04.10.2010</t>
  </si>
  <si>
    <t>Î.C.S "Blom" S.R.L.</t>
  </si>
  <si>
    <t>nr. 30 din 08.11.2011</t>
  </si>
  <si>
    <t>Î.S. "Centrul Republican de pedologie aplicată"</t>
  </si>
  <si>
    <t>SRL "Pressinform-Curier"</t>
  </si>
  <si>
    <t>91/11 din 18.11.2011</t>
  </si>
  <si>
    <t>Astam Trans</t>
  </si>
  <si>
    <t>S.R.L. "Moldavian"</t>
  </si>
  <si>
    <t>Servicii de transport aerian de pasageri</t>
  </si>
  <si>
    <t>20/12 din 13.03.2012</t>
  </si>
  <si>
    <t>S.C. "Aero Premier Tur" S.R.L.</t>
  </si>
  <si>
    <t>nr. 18 din 26.12.2011</t>
  </si>
  <si>
    <t>nr. 11 din 10.09.2010</t>
  </si>
  <si>
    <t>561/12 din 28.03.2012</t>
  </si>
  <si>
    <t>Acces la baza de date "Moldlex"</t>
  </si>
  <si>
    <t>nr. 18 din 17.10.2011</t>
  </si>
  <si>
    <t>nr. 4 din 09.02.2012</t>
  </si>
  <si>
    <t>S.C. „PROFIL-CONSTRUCŢIA” S.R.L.</t>
  </si>
  <si>
    <t>nr. 18 din 09.09.2010</t>
  </si>
  <si>
    <t>nr. 42 din 26.12.2011</t>
  </si>
  <si>
    <t>81-10 din 19.10.2010</t>
  </si>
  <si>
    <t>nr. 16 din 05.12.2011</t>
  </si>
  <si>
    <t>nr. 37 din 02.12.2011</t>
  </si>
  <si>
    <t>Menţinerea Sistemului de Identinficare şi Trasabilitate a Animalelor</t>
  </si>
  <si>
    <t>nr. 35 din 04.06.2012</t>
  </si>
  <si>
    <t>nr. 16 din 13.08.2010</t>
  </si>
  <si>
    <t>S.C. "Video Service" S.R.L.</t>
  </si>
  <si>
    <t>Achiziţiei dintr-o singură sursă</t>
  </si>
  <si>
    <t>nr. 9 din 05.03.2012</t>
  </si>
  <si>
    <t>nr. 6 din 16.02.2012</t>
  </si>
  <si>
    <t>nr. 21 din 12.04.2012</t>
  </si>
  <si>
    <t>50/10 din 02.07.2010</t>
  </si>
  <si>
    <t>nr. 5 din 06.04.2011</t>
  </si>
  <si>
    <t>nr. 21 din 04.10.2010</t>
  </si>
  <si>
    <t>nr. 21 din 03.10.2011</t>
  </si>
  <si>
    <t>nr. 36 din 01.12.2011</t>
  </si>
  <si>
    <t>S.C. "Sofi-Meg" S.R.L.</t>
  </si>
  <si>
    <t>SC "Comitek" SRL</t>
  </si>
  <si>
    <t>nr. 13 din 01.07.2011</t>
  </si>
  <si>
    <t>Servicii de rezervare şi achiziţie a biletelor de avion</t>
  </si>
  <si>
    <t>SC "NeoMatrix" SRL</t>
  </si>
  <si>
    <t>nr. 17 din 11.08.2011</t>
  </si>
  <si>
    <t>SRL "Solei Turism"</t>
  </si>
  <si>
    <t>64/10 din 20.08.2010</t>
  </si>
  <si>
    <t>Servicii de iluminat</t>
  </si>
  <si>
    <t>Servicii de transport auto de pasageri</t>
  </si>
  <si>
    <t>nr. 14 din 10.07.2011</t>
  </si>
  <si>
    <t>nr. 6 din 04.05.2011</t>
  </si>
  <si>
    <t>S.R.L "Pelinart"</t>
  </si>
  <si>
    <t>ÎM "Orange Moldova" SA</t>
  </si>
  <si>
    <t>nr. 3-7 din 11.01.2010</t>
  </si>
  <si>
    <t>nr. 17 din 09.09.2010</t>
  </si>
  <si>
    <t>nr. 15 din 23.12.2010</t>
  </si>
  <si>
    <t>nr. 2 din 15.04.2010</t>
  </si>
  <si>
    <t>nr. 6 din 25.03.2011</t>
  </si>
  <si>
    <t>nr. 9 din 24.07.2010</t>
  </si>
  <si>
    <t>darea de seamă</t>
  </si>
  <si>
    <t>Sistem de identificare</t>
  </si>
  <si>
    <t>3 din 06.04.2012</t>
  </si>
  <si>
    <t>nr. 9 din 28.04.2011</t>
  </si>
  <si>
    <t>850 Euro</t>
  </si>
  <si>
    <t>nr. 23 din 14.11.2011</t>
  </si>
  <si>
    <t>nr. 10 din 13.08.2010</t>
  </si>
  <si>
    <t>S.R.L. "Just G-F"</t>
  </si>
  <si>
    <t>nr. 5 din 29.03.2012</t>
  </si>
  <si>
    <t>nr. 16 din 19.09.2011</t>
  </si>
  <si>
    <t>nr. 24 din 28.11.2011</t>
  </si>
  <si>
    <t>nr. 19 din 12.08.2011</t>
  </si>
  <si>
    <t>8/02 din 05.02.2010</t>
  </si>
  <si>
    <t>17/10 din 09.03.2010</t>
  </si>
  <si>
    <t>Sergiu Andoni</t>
  </si>
  <si>
    <t>Servicii GSM</t>
  </si>
  <si>
    <t>Livrarea rechizitelor de birou</t>
  </si>
  <si>
    <t>nr. 26 din 06.10.2011</t>
  </si>
  <si>
    <t>887/10</t>
  </si>
  <si>
    <t>nr. 14 din 22.07.2010</t>
  </si>
  <si>
    <t>Rechizite de birou</t>
  </si>
  <si>
    <t>516-OP/10</t>
  </si>
  <si>
    <t>Servicii de consolidare a terenurilor agricole Corjova</t>
  </si>
  <si>
    <t>SRL "Tatra Bis"</t>
  </si>
  <si>
    <t>nr. 1 din 21.12.2010</t>
  </si>
  <si>
    <t>S.A. "Mold-Nord"</t>
  </si>
  <si>
    <t>1300 lire sterline</t>
  </si>
  <si>
    <t>nr. 3 din 19.03.2010</t>
  </si>
  <si>
    <t>SRL "Grata Tour"</t>
  </si>
  <si>
    <t>Î.S. "AtProlin"</t>
  </si>
  <si>
    <t>nr. 6 din 21.05.2010</t>
  </si>
  <si>
    <t>Servicii de transport pasageri</t>
  </si>
  <si>
    <t>Furnizare de suvenire</t>
  </si>
  <si>
    <t>nr. 40 din 20.12.2011</t>
  </si>
  <si>
    <t>nr. 19 din 14.09.2010</t>
  </si>
  <si>
    <t>nr. 8 din 28.02.2012</t>
  </si>
  <si>
    <t>nr. 2 din 04.02.2011</t>
  </si>
  <si>
    <t>nr. 38 din 09.12.2011</t>
  </si>
  <si>
    <t>nr. MTP-pj-0082 din 28.12.2010</t>
  </si>
  <si>
    <t>Vînzare-cumpărarea pungilor</t>
  </si>
  <si>
    <t>nr. 30 din 16.05.2012</t>
  </si>
  <si>
    <t>nr. 2 din 18.01.2012</t>
  </si>
  <si>
    <t>Aero Premier Tur</t>
  </si>
  <si>
    <t>Servicii de transort marfuri</t>
  </si>
  <si>
    <t>Cartele reîncare</t>
  </si>
  <si>
    <t>OE</t>
  </si>
  <si>
    <t>Servicii de transport auto de pasageri (la comandă)</t>
  </si>
  <si>
    <t>nr. 4 din 07.02.2012</t>
  </si>
  <si>
    <t>Servicii de rezervare şi emitere a biletelor de avion</t>
  </si>
  <si>
    <t>Servicii de evaluare a capacităţilor antreprenoriale ale angajaţilor direcţiilor raionale agricultură şi alimentaţie</t>
  </si>
  <si>
    <t>nr. 25 din 19.04.2012</t>
  </si>
  <si>
    <t>nr. 9 din 04.10.2011</t>
  </si>
  <si>
    <t>nr. 1/A din 17.10.2011</t>
  </si>
  <si>
    <t>Copiatoare</t>
  </si>
  <si>
    <t>255/07</t>
  </si>
  <si>
    <t>nr. 8 din 12.03.2012</t>
  </si>
  <si>
    <t>nr. 22 din 11.11.2011</t>
  </si>
  <si>
    <t>nr. 41 din 21.12.2011</t>
  </si>
  <si>
    <t>nr. 26 din 02.05.2012</t>
  </si>
  <si>
    <t>nr. 17 din 21.12.2011</t>
  </si>
  <si>
    <t>1150 lire sterline</t>
  </si>
  <si>
    <t>nr. 7 din 19.04.2012</t>
  </si>
  <si>
    <t>99/11 din 16.12.2011</t>
  </si>
  <si>
    <t>Glutnic Oleg</t>
  </si>
  <si>
    <t>nr. 12 din 24.06.2011</t>
  </si>
  <si>
    <t>Menţinerea fondului genetinc cabaline</t>
  </si>
  <si>
    <t>nr. 35 din 23.11.2011</t>
  </si>
  <si>
    <t>1236/11</t>
  </si>
  <si>
    <t>53/11 din 08.07.2011</t>
  </si>
  <si>
    <t>nr. 32 din 14.11.2011</t>
  </si>
  <si>
    <t>SRL "Alitex-com"</t>
  </si>
  <si>
    <t>nr. 25 din 02.12.2011</t>
  </si>
  <si>
    <t>Servicii de transport şi cazare</t>
  </si>
  <si>
    <t>nr. 5 din 09.02.2012</t>
  </si>
  <si>
    <t>74/10 din 24.09.2010</t>
  </si>
  <si>
    <t>nr. 15 din 14.11.2011</t>
  </si>
  <si>
    <t>nr. 23 din 28.12.2010</t>
  </si>
  <si>
    <t>Serviicii de transport auto de pasageri</t>
  </si>
  <si>
    <t>Î.S. "Agricultura Moldovei"</t>
  </si>
  <si>
    <t>82/10 din 22.10.2010</t>
  </si>
  <si>
    <t>188/12</t>
  </si>
  <si>
    <t>nr. 12 din 17.10.2011</t>
  </si>
  <si>
    <t>SRL "Doban Plus"</t>
  </si>
  <si>
    <t>ÎS "Poşta Moldovei"</t>
  </si>
  <si>
    <t>Î.C.S "Perfect Tour" S.R.L.</t>
  </si>
  <si>
    <t>nr. 10 din 28.03.2012</t>
  </si>
  <si>
    <t>nr. 15 din 04.08.2011</t>
  </si>
  <si>
    <t>Achizitie calculator</t>
  </si>
  <si>
    <t>nr. 13 din 19.10.2011</t>
  </si>
  <si>
    <t>Institutul Naţional de Cercetări şi Proiectări în Domeniul Amenajării Teritoriului, Urbanismului şi Arhitecturii „URBANPROIECT”</t>
  </si>
  <si>
    <t>6/12 din 20.01.2012</t>
  </si>
  <si>
    <t>684-OP/10</t>
  </si>
  <si>
    <t>nr. 7 din 20.02.2012</t>
  </si>
  <si>
    <t>nr. 29 din 16.05.2012</t>
  </si>
  <si>
    <t>004/11</t>
  </si>
  <si>
    <t>Servicii poligrafice</t>
  </si>
  <si>
    <t>nr. 39 din 20.12.2011</t>
  </si>
  <si>
    <t>procedura de achiziţie</t>
  </si>
  <si>
    <t>nr. 1 din 05.03.2010</t>
  </si>
  <si>
    <t>Organizarea şi petrecerea festivităţii şi concertului</t>
  </si>
  <si>
    <t>704/10</t>
  </si>
  <si>
    <t>nr. 6(15) din 26.08.2011</t>
  </si>
  <si>
    <t>BAP</t>
  </si>
  <si>
    <t>nr. procedurii de achiziţie</t>
  </si>
  <si>
    <t>nr. 12 din 19.07.2010</t>
  </si>
  <si>
    <t>Insite Marketing Solutions Limited</t>
  </si>
  <si>
    <t>Servicii hoteliere</t>
  </si>
  <si>
    <t>nr. 20 din 12.04.2012</t>
  </si>
  <si>
    <t>nr. 4 din 24.03.2010</t>
  </si>
  <si>
    <t>nr. 7-1 din 20.04.2012</t>
  </si>
  <si>
    <t>nr. 1 din 16.03.2011</t>
  </si>
  <si>
    <t>nr. 3 din 16.03.2011</t>
  </si>
  <si>
    <t>nr. 8 din 22.09.2011</t>
  </si>
  <si>
    <t>Servicii reîncare a cartuşelor</t>
  </si>
  <si>
    <t>nr. 14 din 23.12.2010</t>
  </si>
  <si>
    <t>nr. 7 din 13.04.2010</t>
  </si>
  <si>
    <t>2006/11</t>
  </si>
  <si>
    <t>termenul-limită</t>
  </si>
  <si>
    <t>Mobilier</t>
  </si>
  <si>
    <t>Servicii de transport</t>
  </si>
  <si>
    <t>Sevicii de rezervare şi achiziţionare a biletelor de avion</t>
  </si>
  <si>
    <t>Î.S. "Întreprinderea de Reparare şi Exploatare Auto"</t>
  </si>
  <si>
    <t>Tehnica de calcul</t>
  </si>
  <si>
    <t>nr. 3 din 06.04.2011</t>
  </si>
  <si>
    <t>Servicii de elaborare şi implementare a proiectului de consolidare a terenurilor agricole din s. Corjova, r. Criuleni</t>
  </si>
  <si>
    <t>PV deschidere</t>
  </si>
  <si>
    <t>Servicii tipografice</t>
  </si>
  <si>
    <t>Servcii de transport mărfuri</t>
  </si>
  <si>
    <t>nr. 4</t>
  </si>
  <si>
    <t>nr. 2 din 16.02.2012</t>
  </si>
  <si>
    <t>86/11 din 01.11.2011</t>
  </si>
  <si>
    <t>nr. 9 din 12.03.2012</t>
  </si>
  <si>
    <t>nr. 23 din 19.04.2012</t>
  </si>
  <si>
    <t>1052/11</t>
  </si>
  <si>
    <t>65/10 din 24.08.2010</t>
  </si>
  <si>
    <t>S.R.L. "Xeroton"</t>
  </si>
  <si>
    <t>nr. 8 din 06.05.2011</t>
  </si>
  <si>
    <t>nr. 8 din 19.04.2012</t>
  </si>
  <si>
    <t>nr. 4 din 06.05.2011</t>
  </si>
  <si>
    <t>Servicii de mandatar în domeniul proprietăţii intelectuale</t>
  </si>
  <si>
    <t>nr. 31/1 din 18.05.2012</t>
  </si>
  <si>
    <t>ÎS "Moldata"</t>
  </si>
  <si>
    <t>ÎS Firma Editorial Poligrafică „Tipografia Centrală”</t>
  </si>
  <si>
    <t>Iuri Ivan Terehov</t>
  </si>
  <si>
    <t>JMT Indisplay</t>
  </si>
  <si>
    <t>nr. 4 din 06.04.2011</t>
  </si>
  <si>
    <t>nr. 7 din 11.04.2012</t>
  </si>
  <si>
    <t>S.R.L. "Poliproject Exhibitions"</t>
  </si>
  <si>
    <t>Servicii de elaborare şi implementare a proiectului de consolidare a terenurilor agricole</t>
  </si>
  <si>
    <t>SRL "Conect-Com"</t>
  </si>
  <si>
    <t>nr. 1 din 31.01.2011</t>
  </si>
  <si>
    <t>nr. 3 din 03.02.2012</t>
  </si>
  <si>
    <t>Servicii de elaborare  a proiectului tehnic şi de execuţie pentru construcţia Centrului Agroalimentar din Chişinău</t>
  </si>
  <si>
    <t>nr. 1 din 01.01.2012</t>
  </si>
  <si>
    <t>1040-OP/12</t>
  </si>
  <si>
    <t>S.R.L. „MOLDAVIAN”</t>
  </si>
  <si>
    <t>n/a</t>
  </si>
  <si>
    <t>nr. 19 din 19.10.2011</t>
  </si>
  <si>
    <t>Preţul Contractului</t>
  </si>
  <si>
    <t>nr. 4 din 09.04.2010</t>
  </si>
  <si>
    <t>12/12 din 10.02.2012</t>
  </si>
  <si>
    <t>nr. 32 din 15.05.2012</t>
  </si>
  <si>
    <t>Servicii de expediţie</t>
  </si>
  <si>
    <t>1165/10</t>
  </si>
  <si>
    <t>SRL „CARGOINTERPRIM”</t>
  </si>
  <si>
    <t>nr. 28 din 26.12.2011</t>
  </si>
  <si>
    <t>nr. 5 din 15.10.2010</t>
  </si>
  <si>
    <t>SRL "Aero Premier Tour"</t>
  </si>
  <si>
    <t>nr. 27 din 11.05.2012</t>
  </si>
  <si>
    <t>S.R.L. "EUROPRES"</t>
  </si>
  <si>
    <t>nr. 11 din 28.03.2012</t>
  </si>
  <si>
    <t>Servicii de transpor rutier internţional de călători</t>
  </si>
  <si>
    <t>SC "Ivas Art" SRL</t>
  </si>
  <si>
    <t>nr. 2 din 06.04.2011</t>
  </si>
  <si>
    <t>ÎS "Întreprinderea de Reparare şi Exploatare Auto"</t>
  </si>
  <si>
    <t>2305/11</t>
  </si>
  <si>
    <t>Servicii de evaluare juridică a stării şi nivelului de protecţie a mărcilor gestionate de Ministerul Agriculturii şi Industriei Alimentare</t>
  </si>
  <si>
    <t>nr. 12 din 15.09.2010</t>
  </si>
  <si>
    <t>nr. 1445 din 21.06.2010</t>
  </si>
  <si>
    <t>nr. 7</t>
  </si>
  <si>
    <t>nr. 2 din 31.01.2011</t>
  </si>
  <si>
    <t>nr. 13 din 04.10.2010</t>
  </si>
  <si>
    <t>nr. 8</t>
  </si>
  <si>
    <t>nr. 13 din 21.09.2011</t>
  </si>
  <si>
    <t>Î.S. "Registrul Animalelor"</t>
  </si>
  <si>
    <t>nr. 31 din 17.05.2012</t>
  </si>
  <si>
    <t>nr. 25 din 19.09.2011</t>
  </si>
  <si>
    <t>nr. 3 din 18.02.2011</t>
  </si>
  <si>
    <t>40/10 din 28.05.2010</t>
  </si>
  <si>
    <t>nr. 28 din 15.05.2012</t>
  </si>
  <si>
    <t>SRL "Megatour"</t>
  </si>
  <si>
    <t>ÎCS "Blom" SRL</t>
  </si>
  <si>
    <t>Cursuri de instruire specializate</t>
  </si>
  <si>
    <t>nr. 1 din 12.01.2012</t>
  </si>
  <si>
    <t>Furnizarea ediţiilor periodice</t>
  </si>
  <si>
    <t>nr. 11 din 14.06.2010</t>
  </si>
  <si>
    <t>nr. 3 din 21.05.2010</t>
  </si>
  <si>
    <t>nr. 20 din 14.09.2010</t>
  </si>
  <si>
    <t>nr. 7 din 27.02.2012</t>
  </si>
  <si>
    <t>417-OP/12</t>
  </si>
  <si>
    <t>1012/10</t>
  </si>
  <si>
    <t>nr. 9 din 23.03.2012</t>
  </si>
  <si>
    <t>Servicii de locaţiune a standurilor expoziţionali</t>
  </si>
  <si>
    <t>Sole</t>
  </si>
  <si>
    <t>nr. 1/A din 06.04.2011</t>
  </si>
  <si>
    <t>nr. 29 din 07.11.2011</t>
  </si>
  <si>
    <t>nr. 26 din 21.12.2011</t>
  </si>
  <si>
    <t>nr. 33 din 18.11.2011</t>
  </si>
  <si>
    <t>94/10 din 03.12.2010</t>
  </si>
  <si>
    <t>nr. 6 din 30.03.2012</t>
  </si>
  <si>
    <t>SRL "IT-LanProtect"</t>
  </si>
  <si>
    <t>nr. 34 din 25.05.2012</t>
  </si>
  <si>
    <t>SLR "Moldavian"</t>
  </si>
  <si>
    <t>nr. 19 din 18.05.2010</t>
  </si>
  <si>
    <t>nr. 20 din 04.11.2011</t>
  </si>
  <si>
    <t>nr. 33 din 25.05.2012</t>
  </si>
  <si>
    <t>355/11</t>
  </si>
  <si>
    <t>Obiectul achiziţiei</t>
  </si>
  <si>
    <t>SC "Aero Premier Tour"</t>
  </si>
  <si>
    <t>nr. 10 din 19.09.2011</t>
  </si>
  <si>
    <t>Servicii de reîncărcare a cartuşelor</t>
  </si>
  <si>
    <t>Servicii de abonare</t>
  </si>
  <si>
    <t>Servicii de organizare şi desfăşurare a concertului dedicat sărbătorii profesionale Ziua lucrătorului din agricultură şi industria alimentară</t>
  </si>
  <si>
    <t>nr. 24-1 din 20.04.2012</t>
  </si>
  <si>
    <t>nr. 36 din 27.12.2010</t>
  </si>
  <si>
    <t>COP</t>
  </si>
  <si>
    <t>Imprimante</t>
  </si>
  <si>
    <t>nr. 14 din 30.03.2012</t>
  </si>
  <si>
    <t>Servicii de voiaje-ticketing</t>
  </si>
  <si>
    <t xml:space="preserve">S.R.L. "Moldavian" </t>
  </si>
  <si>
    <t>nr. 14 din 07.11.2011</t>
  </si>
  <si>
    <t>nr. 12 din 10.04.2012</t>
  </si>
  <si>
    <t>nr. 34 din 21.11.2011</t>
  </si>
  <si>
    <t>SRL "Global Service"</t>
  </si>
  <si>
    <t>nr. 27 din 17.10.2011</t>
  </si>
  <si>
    <t>nr. 5 din 27.06.2011</t>
  </si>
  <si>
    <t>Contract/Acord-adiţional</t>
  </si>
  <si>
    <t>SRL "Ordeni Grup"</t>
  </si>
  <si>
    <t>nr. 3 din 22.02.2010</t>
  </si>
  <si>
    <t>Stockholmsmässan,</t>
  </si>
  <si>
    <t>130/12</t>
  </si>
  <si>
    <t>S.R.L. "Prelude"</t>
  </si>
  <si>
    <t>nr. 27-1 din 14.05.2012</t>
  </si>
  <si>
    <t>S.R.L. "Iuval-M"</t>
  </si>
  <si>
    <t>nr. 12 din 22.03.2012</t>
  </si>
  <si>
    <t>nr. 4 din 11.03.2011</t>
  </si>
  <si>
    <t>nr. 21 din 07.11.2011</t>
  </si>
  <si>
    <t>Servicii de ambalare</t>
  </si>
  <si>
    <t>nr. 15 din 13.08.2010</t>
  </si>
  <si>
    <t>Institutul de Dezvoltare a Proprietăţii Intelectuale „Indeprin” SRL</t>
  </si>
  <si>
    <t>Servicii de livrare a rechizitelor de birou</t>
  </si>
  <si>
    <t>1840/11</t>
  </si>
  <si>
    <t>nr. 24 din 19.04.2012</t>
  </si>
  <si>
    <t>Fierbător</t>
  </si>
  <si>
    <t>nr. 10 din 25.07.2011</t>
  </si>
  <si>
    <t>7/12 din 24.01.2012</t>
  </si>
  <si>
    <t>nr. 1/A din 12.03.2011</t>
  </si>
  <si>
    <t>Licitaţie publică</t>
  </si>
  <si>
    <t>SRL "Moldavian"</t>
  </si>
  <si>
    <t>nr. 1/A din 11.02.2011</t>
  </si>
  <si>
    <t>nr. 16 din 10.04.2012</t>
  </si>
  <si>
    <t>PV evaluare</t>
  </si>
  <si>
    <t>OCI "Moldova Concert"</t>
  </si>
  <si>
    <t>58/10 din 30.07.2010</t>
  </si>
  <si>
    <t>ÎCS "Hospitality" SRL</t>
  </si>
  <si>
    <t>nr. 11 din 18.10.2011</t>
  </si>
  <si>
    <t>Confecţionarea şi comercializarea statuiei "Marele Premiu"</t>
  </si>
  <si>
    <t>Locatiunea mobilierului</t>
  </si>
  <si>
    <t>SC "Iuval-M" SRL</t>
  </si>
  <si>
    <t>nr. 18 din 11.08.2011</t>
  </si>
  <si>
    <t>Achizitie tehnica de calcul</t>
  </si>
  <si>
    <t>nr. 22 din 17.04.2012</t>
  </si>
  <si>
    <t>Servicii de difuzare a unui spot publicitar</t>
  </si>
  <si>
    <t>nr. 6 din 13.04.2010</t>
  </si>
  <si>
    <t>nr. 5 din 19.003.2010</t>
  </si>
  <si>
    <t>Cartele de reîncărcare</t>
  </si>
  <si>
    <t>nr. 3 din 27.12.2010</t>
  </si>
  <si>
    <t>Abonare</t>
  </si>
  <si>
    <t>Servicii de transport marfa Chisinau - Londra</t>
  </si>
  <si>
    <t>nr. 13-1 din 20.04.2012</t>
  </si>
  <si>
    <t>nr. 13 din 27.03.2012</t>
  </si>
  <si>
    <t>nr. 1 din 09.01.2012</t>
  </si>
  <si>
    <t>nr. 6 din 17.02.2012</t>
  </si>
  <si>
    <t>Închirierea standului pentru expoziţia din Londra</t>
  </si>
  <si>
    <t>Servicii de elaborarea a concepţiei sărbatorii ziua vinului</t>
  </si>
  <si>
    <t>Valoare mică</t>
  </si>
  <si>
    <t>nr. 16 din 10.08.2011</t>
  </si>
  <si>
    <t>nr. 4 din 23.07.2010</t>
  </si>
  <si>
    <t>1262/10</t>
  </si>
  <si>
    <t>Servicii de organizare a evenimentului Paris</t>
  </si>
  <si>
    <t>SRL "ProEra Grup"</t>
  </si>
  <si>
    <t>11/12 din 07.02.2012</t>
  </si>
  <si>
    <t>nr. 28 din 26.09.2011</t>
  </si>
  <si>
    <t>nr. 7 din 04.05.2011</t>
  </si>
  <si>
    <t>nr. 15 din 09.04.2012</t>
  </si>
  <si>
    <t>Mobilier de birou</t>
  </si>
  <si>
    <t>Locaţiunea sălii Palatului Naţional</t>
  </si>
  <si>
    <t>nr. 11 din 13,03.2012</t>
  </si>
  <si>
    <t>nr. 04/10-M</t>
  </si>
  <si>
    <t>nr. 5 din 16.04.2010</t>
  </si>
  <si>
    <t>nr. 8 din 21.06.2011</t>
  </si>
  <si>
    <t>Francarea corespondenţie</t>
  </si>
  <si>
    <t>nr. 4 din 07.05.2012</t>
  </si>
  <si>
    <t>nr. 15 din 18.05.2012</t>
  </si>
  <si>
    <t>nr. 32/1 din 18.05.2012</t>
  </si>
  <si>
    <t>nr. 9 din 19.05.2012</t>
  </si>
  <si>
    <t>S.R.L. "Pasatur"</t>
  </si>
  <si>
    <t>Servicii de organizare şi desfăşurare a unui curs de instruire în materie de antreprenoriat rural pentru angajaţii direcţiilor raionale agricultură şi alimentaţie</t>
  </si>
  <si>
    <t>nr. 1040/12 din 06.06.2012</t>
  </si>
  <si>
    <t>40/12 din 22.05.2012</t>
  </si>
  <si>
    <t>nr. 16 din 06.06.2012</t>
  </si>
  <si>
    <t>nr. 17 din 06.06.2012</t>
  </si>
  <si>
    <t>nr. 10 din 08.06.2012</t>
  </si>
  <si>
    <t xml:space="preserve">Agenţia Naţională de Dezvoltare Rurală </t>
  </si>
  <si>
    <t>nr. 36 din 07.06.2012</t>
  </si>
  <si>
    <t>nr. 37 din 07.06.2012</t>
  </si>
  <si>
    <t>nr. 38 din 14.06.2012</t>
  </si>
  <si>
    <t>nr. 39 din 21.06.2012</t>
  </si>
  <si>
    <t>nr. 40 din 22.06.2012</t>
  </si>
  <si>
    <t>SRL "Perfect International"</t>
  </si>
  <si>
    <t>nr. 41 din 04.07.2012</t>
  </si>
  <si>
    <t>Accesorii pentru reţea</t>
  </si>
  <si>
    <t>nr. 42 din 05.07.2012</t>
  </si>
  <si>
    <t>S.C. „NeoComputer Grup” S.R.L.</t>
  </si>
  <si>
    <t>nr. 43 din 05.07.2012</t>
  </si>
  <si>
    <t>S.C. „XpertPC” S.R.L.</t>
  </si>
  <si>
    <t>Aparat de fotografiat</t>
  </si>
  <si>
    <t>nr. 44 din 09.07.2012</t>
  </si>
  <si>
    <t>nr. 45 din 11.07.2012</t>
  </si>
  <si>
    <t>Elaborarea devizului de cheltuieli pentru reţeaua electrică</t>
  </si>
  <si>
    <t>nr. 46 din 12.07.2012</t>
  </si>
  <si>
    <t>S.R.L. "Novaenerg"</t>
  </si>
  <si>
    <t>Servicii de reprezentare în proprietate intelectuala</t>
  </si>
  <si>
    <t>nr. 1372/12 din 16.07.2012</t>
  </si>
  <si>
    <t>51/12 din 29.06.2012</t>
  </si>
  <si>
    <t>nr. 18 din 16.07.2012</t>
  </si>
  <si>
    <t>nr. 47 din 16.07.2012</t>
  </si>
  <si>
    <t>GrataTur</t>
  </si>
  <si>
    <t>nr. 48 din 19.07.2012</t>
  </si>
  <si>
    <t>nr. 19 din 18.07.2012</t>
  </si>
  <si>
    <t>nr. 11 din 20.07.2012</t>
  </si>
  <si>
    <t>nr. 49 din 24.07.2012</t>
  </si>
  <si>
    <t>Tehnică de calcul</t>
  </si>
  <si>
    <t>nr. 20 din 30.07.2012</t>
  </si>
  <si>
    <t>nr. 12 din 01.08.2012</t>
  </si>
  <si>
    <t>nr. 50 din 31.07.2012</t>
  </si>
  <si>
    <t>55/12 din 13.07.2012</t>
  </si>
  <si>
    <t>S.R.L. "Conect-Com"</t>
  </si>
  <si>
    <t>componente pentru reteaua electrica</t>
  </si>
  <si>
    <t>nr. 51 din 06.08.2012</t>
  </si>
  <si>
    <t>nr. 52 din 06.08.2012</t>
  </si>
  <si>
    <t>Aparate de aer condiţionat</t>
  </si>
  <si>
    <t>nr. 1517/12 din 06.08.2012</t>
  </si>
  <si>
    <t>57/12</t>
  </si>
  <si>
    <t>nr. 21 din 06.08.2012</t>
  </si>
  <si>
    <t>nr. 53 din 06.08.2012</t>
  </si>
  <si>
    <t>nr. 54 din 17.08.2012</t>
  </si>
  <si>
    <t>S.R.L. "Aero Premier Tour"</t>
  </si>
  <si>
    <t>Servicii de arhivă</t>
  </si>
  <si>
    <t>nr. 55 din 20.08.2012</t>
  </si>
  <si>
    <t>Nina Bujac</t>
  </si>
  <si>
    <t>nr. 56 din 20.08.2012</t>
  </si>
  <si>
    <t>S.R.L. "Infosofteh"</t>
  </si>
  <si>
    <t>nr. 22 din 21.08.2012</t>
  </si>
  <si>
    <t>nr. 57 şi 58 din 22.08.2012</t>
  </si>
  <si>
    <t>nr. 13 din 24.08.2012</t>
  </si>
  <si>
    <t>nr. 59 din 03.09.2012</t>
  </si>
  <si>
    <t>nr. 23 din 03.09.2012</t>
  </si>
  <si>
    <t>nr. 14 din 03.09.2012</t>
  </si>
  <si>
    <t>nr. 60 din 07.09.2012</t>
  </si>
  <si>
    <t>nr. 61 din 11.09.2012</t>
  </si>
  <si>
    <t>nr. 62 din 14.09.2012</t>
  </si>
  <si>
    <t xml:space="preserve">I.C.S. "Perfect International" S.R.L. </t>
  </si>
  <si>
    <t>nr. 63 din 18.09.2012</t>
  </si>
  <si>
    <t>nr. 64 din 21.09.2012</t>
  </si>
  <si>
    <t>nr. 24 din 19.09.2012</t>
  </si>
  <si>
    <t>nr. 65 din 21.09.2012</t>
  </si>
  <si>
    <t>nr. 15 din 24.09.2012</t>
  </si>
  <si>
    <t>nr. 66 din 26.09.2012</t>
  </si>
  <si>
    <t>S.R.L. "Alitex-com"</t>
  </si>
  <si>
    <t>nr. 67 din 27.09.2012</t>
  </si>
  <si>
    <t>nr. 68 din 27.09.2012</t>
  </si>
  <si>
    <t>S.R.L. "Perfect International"</t>
  </si>
  <si>
    <t>9245.03</t>
  </si>
  <si>
    <t>Lucrari de montaj electric</t>
  </si>
  <si>
    <t>nr. 69 din 27.09.2012</t>
  </si>
  <si>
    <t>nr. 70 din 27.09.2012</t>
  </si>
  <si>
    <t>nr. 71 din 27.09.2012</t>
  </si>
  <si>
    <t>S.R.L. "ANG Color Conect"</t>
  </si>
  <si>
    <t>nr. 25 din 01.10.2012</t>
  </si>
  <si>
    <t>nr. 16 din 03.10.2012</t>
  </si>
  <si>
    <t>nr. 1/A din 02.09.2012</t>
  </si>
  <si>
    <t>Contract de antrepriză</t>
  </si>
  <si>
    <t>Terehov Iurii Ivan</t>
  </si>
  <si>
    <t>nr. 72 din 02.10.2012</t>
  </si>
  <si>
    <t>nr. 73 din 03.10.2012</t>
  </si>
  <si>
    <t>nr. 26 din 12.09.2012</t>
  </si>
  <si>
    <t>nr. 17 din 08.10.2012</t>
  </si>
  <si>
    <t>S.A. "Romexpo"</t>
  </si>
  <si>
    <t>nr. 74 din 05.10.2012</t>
  </si>
  <si>
    <t>nr. 75 din 12.10.2012</t>
  </si>
  <si>
    <t>AirMoldova</t>
  </si>
  <si>
    <t>nr. 76 din 24.10.2012</t>
  </si>
  <si>
    <t>nr. 77 din 24.10.2012</t>
  </si>
  <si>
    <t>nr. 78 din 25.10.2012</t>
  </si>
  <si>
    <t>Contract de achiziţie a serviciilor de tranposrt auto de pasageri si marfuri</t>
  </si>
  <si>
    <t>nr. 79 din 25.10.2012</t>
  </si>
  <si>
    <t>nr. 61/A din 13.09.2012</t>
  </si>
  <si>
    <t>nr. 80 din 25.10.2012</t>
  </si>
  <si>
    <t>Contract de locatiune Bratislava</t>
  </si>
  <si>
    <t>Contract de locatiune Viena</t>
  </si>
  <si>
    <t>nr. 81 din 25.10.2012</t>
  </si>
  <si>
    <t>Contract recepţie</t>
  </si>
  <si>
    <t>nr. 82 din 25.10.2012</t>
  </si>
  <si>
    <t>Contract de vînzare-cumpărare a scaunelor de birou</t>
  </si>
  <si>
    <t>nr. 84 din 31.10.2012</t>
  </si>
  <si>
    <t>nr. 85 din 31.10.2012</t>
  </si>
  <si>
    <t>nr. 86 din 01.11.2012</t>
  </si>
  <si>
    <t>S.R.L. "Aeropremiertur"</t>
  </si>
  <si>
    <t>nr. 28 din 04.10.2012</t>
  </si>
  <si>
    <t>nr. 67/74-1 din 08.10.2012</t>
  </si>
  <si>
    <t>nr. 19 din 01.11.2012</t>
  </si>
  <si>
    <t>nr. 83 din 31.10.2012</t>
  </si>
  <si>
    <t>nr. 87 din 05.11.2012</t>
  </si>
  <si>
    <t>Maşină de făcut cafea</t>
  </si>
  <si>
    <t>S.R.L. "Divat"</t>
  </si>
  <si>
    <t>3284-12 din 23.07.2012</t>
  </si>
  <si>
    <t>16/11 din 25.02.2011</t>
  </si>
  <si>
    <t>84/11 din 25.10.2011</t>
  </si>
  <si>
    <r>
      <t xml:space="preserve">Institutul Național de </t>
    </r>
    <r>
      <rPr>
        <sz val="10"/>
        <rFont val="Arial"/>
        <family val="2"/>
      </rPr>
      <t>Cercetări și Proiectăți în Domeniul Amenajării Teritoriului, Urbanismului și Arhitecturii „URBANPROIECT”</t>
    </r>
  </si>
  <si>
    <t>nr. 88 din 15.11.2012</t>
  </si>
  <si>
    <t>S.R.L. "Apă Bună Trade"</t>
  </si>
  <si>
    <t>Dozator de apă rece şi caldă</t>
  </si>
  <si>
    <t>Accesorii de birou</t>
  </si>
  <si>
    <t>nr. 89 din 15.11.2012</t>
  </si>
  <si>
    <t>S.R.L."Birovitis"</t>
  </si>
  <si>
    <t>Închirierea mobilier</t>
  </si>
  <si>
    <t>Romexpo</t>
  </si>
  <si>
    <t>Închiriere instalaţii electrice</t>
  </si>
  <si>
    <t>euro</t>
  </si>
  <si>
    <t>nr. 91 din 14.11.2012</t>
  </si>
  <si>
    <t>Echipament pentru codul de bare</t>
  </si>
  <si>
    <t>nr. 92 din XXXX</t>
  </si>
  <si>
    <t>SRL "Az Cas Centru"</t>
  </si>
  <si>
    <t>Servicii de elaborare a scenariului şi regia Zilei lucrătorului din agricultură şi industria alimentară</t>
  </si>
  <si>
    <t>nr. 29 din 15.11.2012</t>
  </si>
  <si>
    <t>nr. 93 din 15.11.2012</t>
  </si>
  <si>
    <t>nr. 20 din 15.11.2012</t>
  </si>
  <si>
    <t>nr. 94 din 19.11.2012</t>
  </si>
  <si>
    <t>nr. 87/2 din 15.11.2012</t>
  </si>
  <si>
    <t>nr. 96 din 20.11.2012</t>
  </si>
  <si>
    <t>nr. 95 din 19.11.2012</t>
  </si>
  <si>
    <t>nr. 97 din 22.11.2012</t>
  </si>
  <si>
    <t>nr. 98 din 22.11.2012</t>
  </si>
  <si>
    <t>S.C. „AV-Macrocom” S.R.L.</t>
  </si>
  <si>
    <t>S.R.L. "Airtranstur"</t>
  </si>
  <si>
    <t>S.R.L. "Mobigrupanturaj"</t>
  </si>
  <si>
    <t>nu a fost semnat</t>
  </si>
  <si>
    <t>coroane suedeze</t>
  </si>
  <si>
    <t>nr. 28/1 din 15.11.2012</t>
  </si>
  <si>
    <t>nr. 28/1 din 15.11.2013</t>
  </si>
  <si>
    <t>nr. 87/1 din 15.11.2012</t>
  </si>
  <si>
    <t>nr. 19/1 din 16.11.2012</t>
  </si>
  <si>
    <t>nr. 19/1 din 16.11.2013</t>
  </si>
  <si>
    <t>Închirierea standului pentru expoziţia din Romînia</t>
  </si>
  <si>
    <t>nr. 99 din 28.11.2012</t>
  </si>
  <si>
    <t>S.C. „OTEX ELIT” S.R.L.</t>
  </si>
  <si>
    <t>SRL "Belstil-Mobilă"</t>
  </si>
  <si>
    <t>nr. 100 din 28.11.2012</t>
  </si>
  <si>
    <t>nr. 101 din 30.11.2012</t>
  </si>
  <si>
    <t>nr. 102 din 04.12.2012</t>
  </si>
  <si>
    <t>nr. 103 din 05.12.2012</t>
  </si>
  <si>
    <t>12/0097</t>
  </si>
  <si>
    <t>94 din 27.11.2012</t>
  </si>
  <si>
    <t>nr. 30 din 07.12.2012</t>
  </si>
  <si>
    <t>nr. 104 din 07.12.2012</t>
  </si>
  <si>
    <t>nr. 105 din 12.12.2012</t>
  </si>
  <si>
    <t>nr. 106 din 17.12.2012</t>
  </si>
  <si>
    <t>S.R.L. "Dilexan"</t>
  </si>
  <si>
    <t>Servicii tipografice (baner)</t>
  </si>
  <si>
    <t>nr. 107 din 19.12.2012</t>
  </si>
  <si>
    <t>TIPOGRAFIA S.R.L. „CASALOT”</t>
  </si>
  <si>
    <t>nr. 108 din 19.12.2012</t>
  </si>
  <si>
    <t>Biroticgroup</t>
  </si>
  <si>
    <t>nr. 109 din 19.12.2012</t>
  </si>
  <si>
    <t>nr. 31 din 19.12.2012</t>
  </si>
  <si>
    <t>nr. 105/1 din 20.12.2012</t>
  </si>
  <si>
    <t>nr. 22 din 20.12.2012</t>
  </si>
  <si>
    <t>12/00152</t>
  </si>
  <si>
    <t>99 din 24.12.2012</t>
  </si>
  <si>
    <t>nr. 1/R din 24.12.2012</t>
  </si>
  <si>
    <t>nr. 23 din 24.12.2012</t>
  </si>
  <si>
    <t>S.R.L. "Tehnoclimat"</t>
  </si>
  <si>
    <t>nr. 27 din 30.10.2012</t>
  </si>
  <si>
    <t>Covoare</t>
  </si>
  <si>
    <t>nr. 22 din 21.12.2012</t>
  </si>
  <si>
    <t>S.A. "Floare Carpet"</t>
  </si>
  <si>
    <t>nr. 1 din 02.01.2013</t>
  </si>
  <si>
    <t>Servicii de menţinere a fondului genetic</t>
  </si>
  <si>
    <t>Finanţare</t>
  </si>
  <si>
    <t>nr. 28F din 29.10.2012</t>
  </si>
  <si>
    <t>nr. 83F din 29.10.2012</t>
  </si>
  <si>
    <t>Moldsuinhibrid</t>
  </si>
  <si>
    <t>nr. 1AF din 24.12.2012</t>
  </si>
  <si>
    <t>"MAXLINIE-COMP"</t>
  </si>
  <si>
    <t>Carti</t>
  </si>
  <si>
    <t xml:space="preserve">nr. 2 din </t>
  </si>
  <si>
    <t>nr. 3 din 16.01.2013</t>
  </si>
  <si>
    <t>S. A. "Cartea"</t>
  </si>
  <si>
    <t>Servicii media</t>
  </si>
  <si>
    <t>nr. 4 din 02.01.2013</t>
  </si>
  <si>
    <t>Info-Prim Neo</t>
  </si>
  <si>
    <t>Servicii educaţionale</t>
  </si>
  <si>
    <t>Singură sursă</t>
  </si>
  <si>
    <t>nr.1 din 23.01.2013</t>
  </si>
  <si>
    <t>nr. 5 din 23.01.2013</t>
  </si>
  <si>
    <t>nr. 2 din 23.01.2013</t>
  </si>
  <si>
    <t>Universitatea Agrară de Stat din Moldova</t>
  </si>
  <si>
    <t>Confecţionarea statuiei Premiul Mare</t>
  </si>
  <si>
    <t>Deservirea delegaţiei</t>
  </si>
  <si>
    <t xml:space="preserve">CBT "Cricova" S.A. </t>
  </si>
  <si>
    <t>nr. 3-1 din 17.01.2013</t>
  </si>
  <si>
    <t>nr. 2 din 25.01.2013</t>
  </si>
  <si>
    <t>nr. 1/A din 25.01.2013</t>
  </si>
  <si>
    <t>nr. 3 din 25.01.2013</t>
  </si>
  <si>
    <t>Servicii de reîncarcare a cartuşelor</t>
  </si>
  <si>
    <t>nr. 7 din 29.01.2013</t>
  </si>
  <si>
    <t>nr. 6 din 28.01.2013</t>
  </si>
  <si>
    <t>nr. 9 din 31.01.2013</t>
  </si>
  <si>
    <t>Aeropremiertour</t>
  </si>
  <si>
    <t>Servicii de livrare a apei</t>
  </si>
  <si>
    <t>nr. 10 din 04.02.2013</t>
  </si>
  <si>
    <t>Mărci poştale</t>
  </si>
  <si>
    <t>nr. 11 din 11.02.2013</t>
  </si>
  <si>
    <t>Î.S. "Poşta Moldovei"</t>
  </si>
  <si>
    <t>nr. 12 din 11.02.2013</t>
  </si>
  <si>
    <t>SRL "Gratour"</t>
  </si>
  <si>
    <t>Servicii de extensiune rurală</t>
  </si>
  <si>
    <t>12/00157</t>
  </si>
  <si>
    <t>nr. 4 din 13.02.2013</t>
  </si>
  <si>
    <t>Finanţarea orfanilor</t>
  </si>
  <si>
    <t>nr. 13 din 14.02.2013</t>
  </si>
  <si>
    <t>nr. 1 din 06.02.2013</t>
  </si>
  <si>
    <t>nr. 3 din 15.02.2013</t>
  </si>
  <si>
    <t>nr. 8 din 18.02.2013</t>
  </si>
  <si>
    <t>nr. 4 din 19.02.2013</t>
  </si>
  <si>
    <t>nr. 5 din 26.02.2013</t>
  </si>
  <si>
    <t>nr. 26-1 din 08.05.2012</t>
  </si>
  <si>
    <t>Transfer</t>
  </si>
  <si>
    <t>Î.S. "Oraşul Vinului"</t>
  </si>
  <si>
    <t>Stingerea datoriilor debitorile ale Oraşului Vinului</t>
  </si>
  <si>
    <t>Achizitii de cafea</t>
  </si>
  <si>
    <t>SRL "Divat"</t>
  </si>
  <si>
    <t>SRL "GalasTour"</t>
  </si>
  <si>
    <t>nr. 15 din 28.02.2013</t>
  </si>
  <si>
    <t>nr. 16 din 04.03.2013</t>
  </si>
  <si>
    <t>S.R.L. „Grata - Tur”</t>
  </si>
  <si>
    <t>nr. 14 din 25.02.2013</t>
  </si>
  <si>
    <t>Servicii de transport auto de pasageri la cerere</t>
  </si>
  <si>
    <t>13/00095</t>
  </si>
  <si>
    <t>13 din 19.02.2013</t>
  </si>
  <si>
    <t>nr. 6 din 06.03.2013</t>
  </si>
  <si>
    <t>nr. 7 din 11.03.2013</t>
  </si>
  <si>
    <t>nr. 17 din 12.03.2013</t>
  </si>
  <si>
    <t>12/00097/001</t>
  </si>
  <si>
    <t>S.R.L. "Ador Mobila"</t>
  </si>
  <si>
    <t>Vînzare-cumpărare suport pentru sticle</t>
  </si>
  <si>
    <t>nr. 18 din 15.03.2013</t>
  </si>
  <si>
    <t>nr. 19 din 21.03.2013</t>
  </si>
  <si>
    <t>nr. 20 din 21.03.2013</t>
  </si>
  <si>
    <t>Finanţarea monitoringului radiologic al solului</t>
  </si>
  <si>
    <t>Î.S. "Centrul Republican de Pedologie Aplicată"</t>
  </si>
  <si>
    <t>Finanţarea publicarii revistei Agricultura Moldovei</t>
  </si>
  <si>
    <t>nr. 5 din 26.02.2014</t>
  </si>
  <si>
    <t>Întreprinderea de Stat Revista „Agricultura Moldovei”</t>
  </si>
  <si>
    <t>Î.S. „Staţiunea Tehnologico-Experimentală Codrul”</t>
  </si>
  <si>
    <t>Întrepreprinderea Agricolă de Stat Vivaflora</t>
  </si>
  <si>
    <t>Finanţarea pentru menţinerea fondului genetic pomicol şi viticol</t>
  </si>
  <si>
    <t>Finanţarea pentru menţinerea şi dezvoltărea fondului genetic de plante decorative</t>
  </si>
  <si>
    <t>Finanţarea pentru menţinerea fondului de cabaline</t>
  </si>
  <si>
    <t>Întreprinderea de Stat AT–PROLIN</t>
  </si>
  <si>
    <t xml:space="preserve">Finanţarea pentru regenerarea şi conservarea resurselor genetice suine </t>
  </si>
  <si>
    <t>Î.S. "Moldsuinhibrid"</t>
  </si>
  <si>
    <t>Comodat vila Holercani</t>
  </si>
  <si>
    <t>Finanţarea serviciilor de menţinere a SITA</t>
  </si>
  <si>
    <t>nr. 07/27 din 27.03.2013</t>
  </si>
  <si>
    <t>nr. 21 din 21.03.2013</t>
  </si>
  <si>
    <t>nr. 22 din 21.03.2013</t>
  </si>
  <si>
    <t>nr. 23 din 21.03.2013</t>
  </si>
  <si>
    <t>nr. 24 din 21.03.2013</t>
  </si>
  <si>
    <t>nr. 25 din 21.03.2013</t>
  </si>
  <si>
    <t>nr. 26 din 21.03.2013</t>
  </si>
  <si>
    <t>comodat</t>
  </si>
  <si>
    <t>Î.S. "Centrul Informaţional Agricol"</t>
  </si>
  <si>
    <t>Întreprinderea de Stat „Pensiunea din Holercani”</t>
  </si>
  <si>
    <t>nr. 8 din 10.04.2013</t>
  </si>
  <si>
    <t>nr. 27 din 16.04.2013</t>
  </si>
  <si>
    <t>SRL "Pelinart"</t>
  </si>
  <si>
    <t>S.R.L. "Pelinart"</t>
  </si>
  <si>
    <t>nr. 2/A din 11.04.2013</t>
  </si>
  <si>
    <t>nr. 5 din 19.04.2013</t>
  </si>
  <si>
    <t>nr. 28 din 22.04.2013</t>
  </si>
  <si>
    <t>nr. 9 din 22.04.2013</t>
  </si>
  <si>
    <t>Î.S. "Insititutul de Tehnică Agricolă "Mecagro""</t>
  </si>
  <si>
    <t>13/00191</t>
  </si>
  <si>
    <t>1 din 04.01.2013</t>
  </si>
  <si>
    <t>22 din 22.03.2013</t>
  </si>
  <si>
    <t>nr. 10 din 22.04.2013</t>
  </si>
  <si>
    <t>nr. 11 din 22.04.2013</t>
  </si>
  <si>
    <t>Tehnică de birou</t>
  </si>
  <si>
    <t>S.R.L. "Birovits"</t>
  </si>
  <si>
    <t>nr. 30 din 22.04.2013</t>
  </si>
  <si>
    <t>nr. 29 din 22.04.2013</t>
  </si>
  <si>
    <t>nr. 6 din 03.05.2013</t>
  </si>
  <si>
    <t>13/00264</t>
  </si>
  <si>
    <t>33 din 30.04.2013</t>
  </si>
  <si>
    <t>nr. 12 din 14.05.2013</t>
  </si>
  <si>
    <t>nr. 13 din 16.05.2013</t>
  </si>
  <si>
    <t>nr. 31 din 16.05.2013</t>
  </si>
  <si>
    <t>nr. 32 din 16.05.2013</t>
  </si>
  <si>
    <t>nr. 13/00191/001</t>
  </si>
  <si>
    <t>Agenţia Naţională de Dezvoltare Rurală</t>
  </si>
  <si>
    <t>nr. 13/00095/001</t>
  </si>
  <si>
    <t>Î.S. „Întreprinderea de Reparare şi Exploatare Auto”</t>
  </si>
  <si>
    <t>S.R.L. „Dighiva”</t>
  </si>
  <si>
    <t>Design mobilier</t>
  </si>
  <si>
    <t>Diana Foalea</t>
  </si>
  <si>
    <t>Abonarea revistelor</t>
  </si>
  <si>
    <t>nr. 34 din 23.05.2013</t>
  </si>
  <si>
    <t>SRL "PRESSINFORM – CURIER"</t>
  </si>
  <si>
    <t>Contract de audit</t>
  </si>
  <si>
    <t>nr. 32/1 din 20.05.2013</t>
  </si>
  <si>
    <t>13/00193</t>
  </si>
  <si>
    <t>34 din 03.05.2013</t>
  </si>
  <si>
    <t>nr. 14 din 27.05.2013</t>
  </si>
  <si>
    <t>Suport pentru sticle</t>
  </si>
  <si>
    <t>nr. 35 din 27.05.2013</t>
  </si>
  <si>
    <t>Servicii de proiectare a lucrărilor de construcţie a Pieţii Agroindustriale din s. Pelenia</t>
  </si>
  <si>
    <t>13/00222</t>
  </si>
  <si>
    <t>38 din 17.05.2013</t>
  </si>
  <si>
    <t>nr. 15 din 31.05.2013</t>
  </si>
  <si>
    <t>nr. 36 din 03.06.2013</t>
  </si>
  <si>
    <t>Întreprinderea de Stat Compania Aeriană „AIR Moldova"</t>
  </si>
  <si>
    <t>nr. 16 din 07.06.2013</t>
  </si>
  <si>
    <t>nr. 17 din 06.06.2013</t>
  </si>
  <si>
    <t>nr. 33 din 10.06.2013</t>
  </si>
  <si>
    <t>Servicii de punere la dispoziţie a unei platforme</t>
  </si>
  <si>
    <t>nr. 37 din 11.06.2013</t>
  </si>
  <si>
    <t>S.R.L. "Climatsistem"</t>
  </si>
  <si>
    <t>nr. 18 din 13.06.2013</t>
  </si>
  <si>
    <t>nr. 38 din 17.06.2013</t>
  </si>
  <si>
    <t>S.C. "Global Service" S.R.L.</t>
  </si>
  <si>
    <t>nr. 39 din 17.06.2013</t>
  </si>
  <si>
    <t>S.C. "Daac System Integrator" S.R.L.</t>
  </si>
  <si>
    <t>nr. 40 din 17.06.2013</t>
  </si>
  <si>
    <t>S.C. "BTSPro" S.R.L.</t>
  </si>
  <si>
    <t>nr. 41 din 26.06.2013</t>
  </si>
  <si>
    <t>nr. 13/00264/001</t>
  </si>
  <si>
    <t>SRL "Servtel-Electro"</t>
  </si>
  <si>
    <t>nr. 13/00264/002</t>
  </si>
  <si>
    <t>nr. 42 din 28.06.2013</t>
  </si>
  <si>
    <t>Servicii de dezvoltare a conceptului si designului unei pagin web</t>
  </si>
  <si>
    <t>nr. 43 din 04.07.2013</t>
  </si>
  <si>
    <t>Servicii de elaborare a unui soft</t>
  </si>
  <si>
    <t>nr. 44 din 04.07.2013</t>
  </si>
  <si>
    <t>nr. 45 din 05.07.2013</t>
  </si>
  <si>
    <t>Montarea camerelor video</t>
  </si>
  <si>
    <t>nr. 46 din 10.07.2013</t>
  </si>
  <si>
    <t>SRL "Klevin"</t>
  </si>
  <si>
    <t>Vînzare-cumpărare imprimantă</t>
  </si>
  <si>
    <t>nr. 47 din 17.07.2013</t>
  </si>
  <si>
    <t>S.R.L. "Gama Computer"</t>
  </si>
  <si>
    <t>nr. 48 din 25.07.2013</t>
  </si>
  <si>
    <t>nr. 49 din 29.07.2013</t>
  </si>
  <si>
    <t>Difuzarea spotulu publicitar cu privire la Linia fierbinte</t>
  </si>
  <si>
    <t>nr. 50 din 01.08.2013</t>
  </si>
  <si>
    <t>I.P.N.A"Compania TeleradioMoldova"</t>
  </si>
  <si>
    <t>C.E.P. „Bons-Offices” S.R.L.</t>
  </si>
  <si>
    <t>nr. 51 din 16.08.2013</t>
  </si>
  <si>
    <t>nr. 52 din 23.08.2013</t>
  </si>
  <si>
    <t>nr. 53 din 28.08.2013</t>
  </si>
  <si>
    <t>S.A. Aeropremiertur</t>
  </si>
  <si>
    <t>nr. 55 din 02.09.2013</t>
  </si>
  <si>
    <t>SC „Iunie Prim” SRL</t>
  </si>
  <si>
    <t>S.C. "Explor Tur" S.R.L.</t>
  </si>
  <si>
    <t>nr. 56 din 03.09.2013</t>
  </si>
  <si>
    <t>Pahare plastic cu logo</t>
  </si>
  <si>
    <t>nr. 57 din 04.09.2013</t>
  </si>
  <si>
    <t>SC "MARKETING PROJECT CO" SRL</t>
  </si>
  <si>
    <t>Servicii de chirie si montare a scenei</t>
  </si>
  <si>
    <t>nr. 58 din 05.09.2013</t>
  </si>
  <si>
    <t>ÎM „STANDARD VISION” SRL</t>
  </si>
  <si>
    <t>Servicii de locatiune a meselor</t>
  </si>
  <si>
    <t>nr. 59 din 06.09.2013</t>
  </si>
  <si>
    <t>ICS „Emil &amp; Ian Service” SRL.</t>
  </si>
  <si>
    <t>Servicii de locatiune a corturilor</t>
  </si>
  <si>
    <t>nr. 60 din 11.09.2013</t>
  </si>
  <si>
    <t>S.R.L. „Iunie Grup”</t>
  </si>
  <si>
    <t>Servicii de locaţiune a gardurilor</t>
  </si>
  <si>
    <t>nr. 61 din 13.09.2013</t>
  </si>
  <si>
    <t>S.R.L. "Led-Media"</t>
  </si>
  <si>
    <t>nr. 62 din 25.09.2013</t>
  </si>
  <si>
    <t>Telefoane fixe</t>
  </si>
  <si>
    <t>nr. 63 din 01.10.2013</t>
  </si>
  <si>
    <t>Neuron</t>
  </si>
  <si>
    <t>nr. 65 din 10.10.2013</t>
  </si>
  <si>
    <t>nr. 64 din 11.10.2013</t>
  </si>
  <si>
    <t>Telefon mobil</t>
  </si>
  <si>
    <t>SRL "Mirodar"</t>
  </si>
  <si>
    <t>nr. 66 din 17.10.2013</t>
  </si>
  <si>
    <t>nr. 67 din 18.10.2013</t>
  </si>
  <si>
    <t>SRL "Grata-tur"</t>
  </si>
  <si>
    <t>Sistem acustic</t>
  </si>
  <si>
    <t>S.R.L. "Collect House"</t>
  </si>
  <si>
    <t>Întreținerea site-ului moldovawineday.md și paginii de facebook</t>
  </si>
  <si>
    <t>nr. 69 din 25.10.2013</t>
  </si>
  <si>
    <t>nr. 68 din 25.10.2013</t>
  </si>
  <si>
    <t>S.R.L. "Conviot"</t>
  </si>
  <si>
    <t>nr. 70 din 25.10.2013</t>
  </si>
  <si>
    <t>S.R.L. „Copitec Plus”</t>
  </si>
  <si>
    <t>Locaţiune piloni promoţionali</t>
  </si>
  <si>
    <t>nr. 71 din 25.10.2013</t>
  </si>
  <si>
    <t>S.R.L. „Nano-Art”</t>
  </si>
  <si>
    <t>Locaţiune garduri</t>
  </si>
  <si>
    <t>nr. 72 din 25.10.2013</t>
  </si>
  <si>
    <t>S.C. “NETLINK - Grup” S.R.L</t>
  </si>
  <si>
    <t>Organizarea evenimentului Ziua Naţională a Vinului 2013</t>
  </si>
  <si>
    <t>nr. 73 din 25.10.2013</t>
  </si>
  <si>
    <t>S.R.L. "Anodilia"</t>
  </si>
  <si>
    <t>nr. 74 din 25.10.2013</t>
  </si>
  <si>
    <t>Recrutare personal</t>
  </si>
  <si>
    <t>S.R.L. „IDEEA STUDIO”</t>
  </si>
  <si>
    <t>nr. 75 din 25.10.2013</t>
  </si>
  <si>
    <t>nr. 76 din 25.10.2013</t>
  </si>
  <si>
    <t>nr. 76 din 28.10.2013</t>
  </si>
  <si>
    <t>Servicii de traducere</t>
  </si>
  <si>
    <t>S.C. „CRISTAL LANGUAGES” S.R.L.</t>
  </si>
  <si>
    <t>nr. 77 din 31.10.2013</t>
  </si>
  <si>
    <t>Scaune</t>
  </si>
  <si>
    <t>S.R.L. „O duzina de scaune”</t>
  </si>
  <si>
    <t>nr. 78 din 04.11.2013</t>
  </si>
  <si>
    <t>S.R.L. "Europress"</t>
  </si>
  <si>
    <t>Servicii de elaborare a scenariului şi regia Zilei lucrătorului din agricultură şi industria prelucrătoare</t>
  </si>
  <si>
    <t>nr. 20 din 04.11.2013</t>
  </si>
  <si>
    <t>nr. 79 din 07.11.2013</t>
  </si>
  <si>
    <t>nr. 19 din 23.10.2013</t>
  </si>
  <si>
    <t>Chiria Palatului Naţional</t>
  </si>
  <si>
    <t>nr. 80 din 11.11.2013</t>
  </si>
  <si>
    <t>OCI «MOLDOVA-CONCERT»</t>
  </si>
  <si>
    <t>nr. 81 din 13.11.2013</t>
  </si>
  <si>
    <t>SRL "AeroPremier Tur"</t>
  </si>
  <si>
    <t>nr. 82 din 14.11.2013</t>
  </si>
  <si>
    <t>Servicii de audit a proiectelor</t>
  </si>
  <si>
    <t>SRL "Audit-Concret"</t>
  </si>
  <si>
    <t>Achiziţionarea pungilor</t>
  </si>
  <si>
    <t>nr. 83 din 15.11.2013</t>
  </si>
  <si>
    <t>S.R.L. "BiroticGroup"</t>
  </si>
  <si>
    <t>Prelungirea ţevelor pentru aparatul de aer condiţionat</t>
  </si>
  <si>
    <t>nr. 84 din 19.11.2013</t>
  </si>
  <si>
    <t>S.R.L. "Servtel-Electro"</t>
  </si>
  <si>
    <t>nr. 85 din 19.11.2013</t>
  </si>
  <si>
    <t>S.C. „TEHVISANTAS” S.R.L.</t>
  </si>
  <si>
    <t>Frigidere</t>
  </si>
  <si>
    <t>nr. 86 din 19.11.2013</t>
  </si>
  <si>
    <t>SRL "Maxiteh-ST"</t>
  </si>
  <si>
    <t>nr. 87 din 20.11.2013</t>
  </si>
  <si>
    <t>SRL "Grata Tur"</t>
  </si>
  <si>
    <t>nr. 21 din 25.11.2013</t>
  </si>
  <si>
    <t>nr. 1/A din 25.11.2013</t>
  </si>
  <si>
    <t>nr. 7 din 25.11.2013</t>
  </si>
  <si>
    <t>nr. 88 din 27.11.2013</t>
  </si>
  <si>
    <t>Xerox</t>
  </si>
  <si>
    <t>nr. 89 din 10.12.2013</t>
  </si>
  <si>
    <t xml:space="preserve">nr. 90 din </t>
  </si>
  <si>
    <t>nr. 91 din 06.12.2013</t>
  </si>
  <si>
    <t>Foi cu antet</t>
  </si>
  <si>
    <t>S.R.L. "Europres"</t>
  </si>
  <si>
    <t>Pressinform</t>
  </si>
  <si>
    <t>Abonarea revistelor 2013</t>
  </si>
  <si>
    <t>nr. 22 din 10.12.2013</t>
  </si>
  <si>
    <t>nr. 3/A din 11.12.2013</t>
  </si>
  <si>
    <t>nr. 8 din 12.11.2013</t>
  </si>
  <si>
    <t>13/00779</t>
  </si>
  <si>
    <t>93 din 26.11.2013</t>
  </si>
  <si>
    <t>nr. 23 din 12.12.2013</t>
  </si>
  <si>
    <t>nr. 24 din 12.12.2013</t>
  </si>
  <si>
    <t>nr. 92 din 13.12.2013</t>
  </si>
  <si>
    <t>nr. 93 din 13.12.2013</t>
  </si>
  <si>
    <t>Fotolii</t>
  </si>
  <si>
    <t>nr. 94 din 13.12.2013</t>
  </si>
  <si>
    <t>SRL "O duzină de scaune"</t>
  </si>
  <si>
    <t>nr. 95 din 13.12.2013</t>
  </si>
  <si>
    <t>S.R.L. "Magda"</t>
  </si>
  <si>
    <t>nr. 96 din 16.12.2013</t>
  </si>
  <si>
    <t>nr. 97 din 13.12.2013</t>
  </si>
  <si>
    <t>SRL "Dighiva"</t>
  </si>
  <si>
    <t>S.C. „PRIMOBIL- LUX” S.R.L.</t>
  </si>
  <si>
    <t>S.R.L. "Limani-Grup"</t>
  </si>
  <si>
    <t>Servicii de alimentatie publica</t>
  </si>
  <si>
    <t>nr. 98 din 16.12.2013</t>
  </si>
  <si>
    <t>SRL "Cricova"</t>
  </si>
  <si>
    <t>nr. 99 din 16.12.2013</t>
  </si>
  <si>
    <t>nr. 100 din 19.12.2013</t>
  </si>
  <si>
    <t>Jaluze</t>
  </si>
  <si>
    <t>nr. 101 din 17.12.2013</t>
  </si>
  <si>
    <t>Servicii alimentatie publica</t>
  </si>
  <si>
    <t>SRL "Sovilerus"</t>
  </si>
  <si>
    <t>Servicii de turism</t>
  </si>
  <si>
    <t>nr. 102 din 17.12.2013</t>
  </si>
  <si>
    <t>Locaţiunea Palatului Republicii</t>
  </si>
  <si>
    <t>Î.S. "Palatul Republicii"</t>
  </si>
  <si>
    <t>Servii media</t>
  </si>
  <si>
    <t>nr. 1 din 02.01.2014</t>
  </si>
  <si>
    <t>SRL "Agenţia de presă Info-Prim Neo"</t>
  </si>
  <si>
    <t>lei</t>
  </si>
  <si>
    <t>Valuta</t>
  </si>
  <si>
    <t>S.R.L. „Solei Turism”</t>
  </si>
  <si>
    <t>nr. 103 din 31.12.2013</t>
  </si>
  <si>
    <t>nr. 2 din 10.01.2014</t>
  </si>
  <si>
    <t>S.R.L. "Explor Tur"</t>
  </si>
  <si>
    <t>nr. 2 din 03.01.2014</t>
  </si>
  <si>
    <t>S.R.L. "Solei Turism"</t>
  </si>
  <si>
    <t>nr. 3 din 13.01.2014</t>
  </si>
  <si>
    <t>S.R.L. „Xeroton”</t>
  </si>
  <si>
    <t>Orange</t>
  </si>
  <si>
    <t>Servicii de telefonie fixă</t>
  </si>
  <si>
    <t>Servicii de telefonie mobilă</t>
  </si>
  <si>
    <t>S.A. Moldtelecom</t>
  </si>
  <si>
    <t>nr. 4 din 14.01.2014</t>
  </si>
  <si>
    <t>nr. 5 din 14.01.2014</t>
  </si>
  <si>
    <t xml:space="preserve">lei </t>
  </si>
  <si>
    <t>nr. 6 din 15.01.2014</t>
  </si>
  <si>
    <t>Acces baza Moldlex</t>
  </si>
  <si>
    <t>nr. 7 din 16.01.2014</t>
  </si>
  <si>
    <t>Î.S. "MoldData"</t>
  </si>
  <si>
    <t>Servicii de cazare</t>
  </si>
  <si>
    <t>nr. 1 din 16.01.2014</t>
  </si>
  <si>
    <t>Î.C.S "Leogrand" S.R.L.</t>
  </si>
  <si>
    <t>nr. 2 din 16.01.2014</t>
  </si>
  <si>
    <t>nr. 9 din 16.01.2014</t>
  </si>
  <si>
    <t>Servicii de interpretariat</t>
  </si>
  <si>
    <t>nr. 11 din 18.01.2014</t>
  </si>
  <si>
    <t>CBT "Cricova-Vin" S.A.</t>
  </si>
  <si>
    <t>Servicii de restaurant şi de servire a mîncării</t>
  </si>
  <si>
    <t>nr. 12 din 20.01.2014</t>
  </si>
  <si>
    <t>"Chateau Vartely" S.R.L.</t>
  </si>
  <si>
    <t>nr. 89 din 02.09.2014</t>
  </si>
  <si>
    <t>nr.90 din 05.09.2014</t>
  </si>
  <si>
    <t>S.R.L. "Voiaj international &amp;Co"</t>
  </si>
  <si>
    <t>Router WiFI</t>
  </si>
  <si>
    <t>nr. 91 din 05.09.2014</t>
  </si>
  <si>
    <t>S.R.L. „Neomatrix”</t>
  </si>
  <si>
    <t>nr. 11 din 15.09.2014</t>
  </si>
  <si>
    <t>nr. 1A/9 din 16.09.2014</t>
  </si>
  <si>
    <t>nr. 6 din 16.09.2014</t>
  </si>
  <si>
    <t>nr. 92 din 12.09.2014</t>
  </si>
  <si>
    <t>nr. 93 din 15.09.2014</t>
  </si>
  <si>
    <t>1667/14</t>
  </si>
  <si>
    <t>1668/14</t>
  </si>
  <si>
    <t>1669/14</t>
  </si>
  <si>
    <t>1670/14</t>
  </si>
  <si>
    <t>1671/14</t>
  </si>
  <si>
    <t>1672/14</t>
  </si>
  <si>
    <t>1673/14</t>
  </si>
  <si>
    <t>1674/14</t>
  </si>
  <si>
    <t>1675/14</t>
  </si>
  <si>
    <t>1676/14</t>
  </si>
  <si>
    <t>1677/14</t>
  </si>
  <si>
    <t>67/14 din 26.08.2014</t>
  </si>
  <si>
    <t>nr. 12 din 16.09.2014</t>
  </si>
  <si>
    <t>nr. 13 din 16.09.2014</t>
  </si>
  <si>
    <t>nr. 14 din 16.09.2014</t>
  </si>
  <si>
    <t>nr. 15 din 16.09.2014</t>
  </si>
  <si>
    <t>nr. 16 din 16.09.2014</t>
  </si>
  <si>
    <t>nr. 17 din 16.09.2014</t>
  </si>
  <si>
    <t>nr. 18 din 16.09.2014</t>
  </si>
  <si>
    <t>nr. 19 din 16.09.2014</t>
  </si>
  <si>
    <t>nr. 20 din 16.09.2014</t>
  </si>
  <si>
    <t>nr. 21 din 16.09.2014</t>
  </si>
  <si>
    <t>nr. 22 din 16.09.2014</t>
  </si>
  <si>
    <t>Mere de toamnă/iarnă (Bălţi)</t>
  </si>
  <si>
    <t>Mere de toamnă/iarnă (Basarabeasca)</t>
  </si>
  <si>
    <t>Mere de toamnă/iarnă (Cahul)</t>
  </si>
  <si>
    <t>Mere de toamnă/iarnă (Căuşeni)</t>
  </si>
  <si>
    <t>Mere de toamnă/iarnă (Donduşeni)</t>
  </si>
  <si>
    <t>Mere de toamnă/iarnă (Călăraşi)</t>
  </si>
  <si>
    <t>Mere de toamnă/iarnă (Chişinău)</t>
  </si>
  <si>
    <t>Mere de toamnă/iarnă (Dubăsari)</t>
  </si>
  <si>
    <t>Mere de toamnă/iarnă (Cimişlia)</t>
  </si>
  <si>
    <t>Mere de toamnă/iarnă (Briceni)</t>
  </si>
  <si>
    <t>Mere de toamnă/iarnă (Drochia)</t>
  </si>
  <si>
    <t>1643/14</t>
  </si>
  <si>
    <t>1644/14</t>
  </si>
  <si>
    <t>1645/14</t>
  </si>
  <si>
    <t>1646/14</t>
  </si>
  <si>
    <t>1647/14</t>
  </si>
  <si>
    <t>1648/14</t>
  </si>
  <si>
    <t>1649/14</t>
  </si>
  <si>
    <t>1650/14</t>
  </si>
  <si>
    <t>1651/14</t>
  </si>
  <si>
    <t>1652/14</t>
  </si>
  <si>
    <t>1653/14</t>
  </si>
  <si>
    <t>1654/14</t>
  </si>
  <si>
    <t>1655/15</t>
  </si>
  <si>
    <t>1656/14</t>
  </si>
  <si>
    <t>1657/14</t>
  </si>
  <si>
    <t>1658/14</t>
  </si>
  <si>
    <t>1659/14</t>
  </si>
  <si>
    <t>1660/14</t>
  </si>
  <si>
    <t>1661/14</t>
  </si>
  <si>
    <t>1662/14</t>
  </si>
  <si>
    <t>1663/14</t>
  </si>
  <si>
    <t>1664/14</t>
  </si>
  <si>
    <t>1665/14</t>
  </si>
  <si>
    <t>1666/14</t>
  </si>
  <si>
    <t>nr. 23 din 17.09.2014</t>
  </si>
  <si>
    <t>nr. 24 din 17.09.2014</t>
  </si>
  <si>
    <t>nr. 25 din 17.09.2014</t>
  </si>
  <si>
    <t>nr. 26 din 17.09.2014</t>
  </si>
  <si>
    <t>nr. 27 din 17.09.2014</t>
  </si>
  <si>
    <t>nr. 28 din 17.09.2014</t>
  </si>
  <si>
    <t>nr. 29 din 17.09.2014</t>
  </si>
  <si>
    <t>nr. 30 din 17.09.2014</t>
  </si>
  <si>
    <t>nr. 31 din 17.09.2014</t>
  </si>
  <si>
    <t>nr. 32 din 17.09.2014</t>
  </si>
  <si>
    <t>nr. 33 din 17.09.2014</t>
  </si>
  <si>
    <t>nr. 34 din 17.09.2014</t>
  </si>
  <si>
    <t>nr. 35 din 17.09.2014</t>
  </si>
  <si>
    <t>nr. 36 din 17.09.2014</t>
  </si>
  <si>
    <t>nr. 37 din 17.09.2014</t>
  </si>
  <si>
    <t>nr. 38 din 17.09.2014</t>
  </si>
  <si>
    <t>nr. 39 din 17.09.2014</t>
  </si>
  <si>
    <t>nr. 40 din 17.09.2014</t>
  </si>
  <si>
    <t>nr. 41 din 17.09.2014</t>
  </si>
  <si>
    <t>nr. 42 din 17.09.2014</t>
  </si>
  <si>
    <t>nr. 43 din 17.09.2014</t>
  </si>
  <si>
    <t>nr. 44 din 17.09.2014</t>
  </si>
  <si>
    <t>nr. 45 din 17.09.2014</t>
  </si>
  <si>
    <t>nr. 46 din 17.09.2014</t>
  </si>
  <si>
    <t>Mere de toamnă/iarnă (Stăşeni)</t>
  </si>
  <si>
    <t>Mere de toamnă/iarnă (Şoldăneşti)</t>
  </si>
  <si>
    <t>Mere de toamnă/iarnă (Soroca)</t>
  </si>
  <si>
    <t>Mere de toamnă/iarnă (Glodeni)</t>
  </si>
  <si>
    <t>Mere de toamnă/iarnă (Nisporeni)</t>
  </si>
  <si>
    <t>Mere de toamnă/iarnă (Floreşti)</t>
  </si>
  <si>
    <t>Mere de toamnă/iarnă (Orhei)</t>
  </si>
  <si>
    <t>Mere de toamnă/iarnă (Sîngerei)</t>
  </si>
  <si>
    <t>Mere de toamnă/iarnă (Rîşcani)</t>
  </si>
  <si>
    <t>Mere de toamnă/iarnă (Rezina)</t>
  </si>
  <si>
    <t>Mere de toamnă/iarnă (Teleneşti)</t>
  </si>
  <si>
    <t>Mere de toamnă/iarnă (Leova)</t>
  </si>
  <si>
    <t>Mere de toamnă/iarnă (Anenii-Noi)</t>
  </si>
  <si>
    <t>Mere de toamnă/iarnă (Taraclia)</t>
  </si>
  <si>
    <t>Mere de toamnă/iarnă (UTAGăgăuzia)</t>
  </si>
  <si>
    <t>Mere de toamnă/iarnă (Ungheni)</t>
  </si>
  <si>
    <t>Mere de toamnă/iarnă (Ştefan-Vodă)</t>
  </si>
  <si>
    <t>Mere de toamnă/iarnă (Ocniţa)</t>
  </si>
  <si>
    <t>Mere de toamnă/iarnă (Ialoveni)</t>
  </si>
  <si>
    <t>Mere de toamnă/iarnă (Făleşti)</t>
  </si>
  <si>
    <t>Mere de toamnă/iarnă (Edineţ)</t>
  </si>
  <si>
    <t>Mere de toamnă/iarnă (Criuleni)</t>
  </si>
  <si>
    <t>Mere de toamnă/iarnă (Cantemir)</t>
  </si>
  <si>
    <t>Mere de toamnă/iarnă (Hînceşti)</t>
  </si>
  <si>
    <t>SRL "Voiaj International"</t>
  </si>
  <si>
    <t>nr. 94 din 17.09.2014</t>
  </si>
  <si>
    <t>nr. 1A / 25/4 din 11.09.2014</t>
  </si>
  <si>
    <t>Î.S. „Moldsuinhibrid”</t>
  </si>
  <si>
    <t>nr. 1A/25/2  din 11.09.2014</t>
  </si>
  <si>
    <t>Î.S. „Centrul Informațional Agricol”</t>
  </si>
  <si>
    <t>nr. 95 din 18.09.2014</t>
  </si>
  <si>
    <t>"Inforturismgrup"</t>
  </si>
  <si>
    <t>nr. 47 din 18.09.2014</t>
  </si>
  <si>
    <t>nr. 7 din 22.09.2014</t>
  </si>
  <si>
    <t>nr. 8 din 22.09.2014</t>
  </si>
  <si>
    <t>nr. 9 din 22.09.2014</t>
  </si>
  <si>
    <t>nr. 10 din 22.09.2014</t>
  </si>
  <si>
    <t>nr. 11 din 22.09.2014</t>
  </si>
  <si>
    <t>nr. 12 din 22.09.2014</t>
  </si>
  <si>
    <t>nr. 13 din 22.09.2014</t>
  </si>
  <si>
    <t>nr. 14 din 22.09.2014</t>
  </si>
  <si>
    <t>nr. 15 din 22.09.2014</t>
  </si>
  <si>
    <t>nr. 16 din 22.09.2014</t>
  </si>
  <si>
    <t>nr. 17 din 22.09.2014</t>
  </si>
  <si>
    <t>nr. 18 din 22.09.2014</t>
  </si>
  <si>
    <t>nr. 19 din 22.09.2014</t>
  </si>
  <si>
    <t>nr. 20 din 22.09.2014</t>
  </si>
  <si>
    <t>nr. 21 din 22.09.2014</t>
  </si>
  <si>
    <t>nr. 22 din 22.09.2014</t>
  </si>
  <si>
    <t>nr. 23 din 22.09.2014</t>
  </si>
  <si>
    <t>nr. 24 din 22.09.2014</t>
  </si>
  <si>
    <t>nr. 25 din 22.09.2014</t>
  </si>
  <si>
    <t>nr. 26 din 22.09.2014</t>
  </si>
  <si>
    <t>nr. 27 din 22.09.2014</t>
  </si>
  <si>
    <t>nr. 28 din 22.09.2014</t>
  </si>
  <si>
    <t>nr. 29 din 22.09.2014</t>
  </si>
  <si>
    <t>nr. 30 din 22.09.2014</t>
  </si>
  <si>
    <t>nr. 31 din 22.09.2014</t>
  </si>
  <si>
    <t>nr. 32 din 22.09.2014</t>
  </si>
  <si>
    <t>nr. 33 din 22.09.2014</t>
  </si>
  <si>
    <t>nr. 34 din 22.09.2014</t>
  </si>
  <si>
    <t>nr. 35 din 22.09.2014</t>
  </si>
  <si>
    <t>nr. 36 din 22.09.2014</t>
  </si>
  <si>
    <t>nr. 37 din 22.09.2014</t>
  </si>
  <si>
    <t>nr. 38 din 22.09.2014</t>
  </si>
  <si>
    <t>nr. 39 din 22.09.2014</t>
  </si>
  <si>
    <t>nr. 40 din 22.09.2014</t>
  </si>
  <si>
    <t>nr. 41 din 22.09.2014</t>
  </si>
  <si>
    <t>nr. 96 din19.09.2014</t>
  </si>
  <si>
    <t>nr. 97 din 19.09.2014</t>
  </si>
  <si>
    <t>Anestotur</t>
  </si>
  <si>
    <t>SRL "Jumelio Agro"</t>
  </si>
  <si>
    <t>nr. 98 din 19.09.2014</t>
  </si>
  <si>
    <t>nr. 99 din 19.09.2014</t>
  </si>
  <si>
    <t>nr. 100 din 19.09.2014</t>
  </si>
  <si>
    <t>nr. 101 din 19.09.2014</t>
  </si>
  <si>
    <t>nr. 102 din 19.09.2014</t>
  </si>
  <si>
    <t>nr. 103 din 19.09.2014</t>
  </si>
  <si>
    <t>nr. 104 din 19.09.2014</t>
  </si>
  <si>
    <t>nr. 105 din 19.09.2014</t>
  </si>
  <si>
    <t>Servicii rezervare si emitere a biletelor avia</t>
  </si>
  <si>
    <t>n</t>
  </si>
  <si>
    <t>"Anesto Tur"</t>
  </si>
  <si>
    <t>S.A. "Tresor"</t>
  </si>
  <si>
    <t>FPC "Codru-ST" S.R.L.</t>
  </si>
  <si>
    <t>S.R.L. "Carahasani-Agro"</t>
  </si>
  <si>
    <t>GŢ "Timcu Oleg"</t>
  </si>
  <si>
    <t>Servicii de alimentare publică</t>
  </si>
  <si>
    <t>nr. 107 din 26.09.2014</t>
  </si>
  <si>
    <t>SRL „SOVILERUS“</t>
  </si>
  <si>
    <t>nr. 106 din 24.09.2014</t>
  </si>
  <si>
    <t>Pungi pentru protocol</t>
  </si>
  <si>
    <t>nr. 108 din 30.09.2014</t>
  </si>
  <si>
    <t>S.C. ”Birotic GRUP” SRL</t>
  </si>
  <si>
    <t>nr. 109 din 1.10.2014</t>
  </si>
  <si>
    <t>Diaconu Mihail</t>
  </si>
  <si>
    <t>Achizitionare monografie</t>
  </si>
  <si>
    <t>Statuetă "Marele premiu"</t>
  </si>
  <si>
    <t>nr. 111 din 06.10.2014</t>
  </si>
  <si>
    <t>nr. 112 din 06.10.2014</t>
  </si>
  <si>
    <t>nr. 2A /25/2 din 10.10.2014</t>
  </si>
  <si>
    <t>Î.S „Centrul Informațional Agricol”</t>
  </si>
  <si>
    <t>Mere de toamnă/iarnă</t>
  </si>
  <si>
    <t>1898/14</t>
  </si>
  <si>
    <t>77/14 din 30.09.2014</t>
  </si>
  <si>
    <t>nr. 82 din 15.10.2014</t>
  </si>
  <si>
    <t>nr. 48 din 18.09.2014</t>
  </si>
  <si>
    <t>nr. 49 din 18.09.2014</t>
  </si>
  <si>
    <t>nr. 50 din 18.09.2014</t>
  </si>
  <si>
    <t>nr. 51 din 18.09.2014</t>
  </si>
  <si>
    <t>nr. 52 din 18.09.2014</t>
  </si>
  <si>
    <t>nr. 53 din 18.09.2014</t>
  </si>
  <si>
    <t>nr. 54 din 18.09.2014</t>
  </si>
  <si>
    <t>nr. 55 din 18.09.2014</t>
  </si>
  <si>
    <t>nr. 56 din 18.09.2014</t>
  </si>
  <si>
    <t>nr. 57 din 18.09.2014</t>
  </si>
  <si>
    <t>nr. 58 din 18.09.2014</t>
  </si>
  <si>
    <t>nr. 59 din 18.09.2014</t>
  </si>
  <si>
    <t>nr. 60 din 18.09.2014</t>
  </si>
  <si>
    <t>nr. 61 din 18.09.2014</t>
  </si>
  <si>
    <t>nr. 62 din 18.09.2014</t>
  </si>
  <si>
    <t>nr. 63 din 18.09.2014</t>
  </si>
  <si>
    <t>nr. 64 din 18.09.2014</t>
  </si>
  <si>
    <t>nr. 65 din 18.09.2014</t>
  </si>
  <si>
    <t>nr. 66 din 18.09.2014</t>
  </si>
  <si>
    <t>nr. 67 din 18.09.2014</t>
  </si>
  <si>
    <t>nr. 68 din 18.09.2014</t>
  </si>
  <si>
    <t>nr. 69 din 18.09.2014</t>
  </si>
  <si>
    <t>nr. 70 din 18.09.2014</t>
  </si>
  <si>
    <t>nr. 71 din 18.09.2014</t>
  </si>
  <si>
    <t>nr. 72 din 18.09.2014</t>
  </si>
  <si>
    <t>nr. 73 din 18.09.2014</t>
  </si>
  <si>
    <t>nr. 74 din 18.09.2014</t>
  </si>
  <si>
    <t>nr. 75 din 18.09.2014</t>
  </si>
  <si>
    <t>nr. 76 din 18.09.2014</t>
  </si>
  <si>
    <t>nr. 77 din 18.09.2014</t>
  </si>
  <si>
    <t>nr. 78 din 18.09.2014</t>
  </si>
  <si>
    <t>nr. 79 din 18.09.2014</t>
  </si>
  <si>
    <t>nr. 80 din 18.09.2014</t>
  </si>
  <si>
    <t>nr. 81 din 18.09.2014</t>
  </si>
  <si>
    <t>nr. 83 din 15.10.2014</t>
  </si>
  <si>
    <t>nr. 113 din 17.10.2014</t>
  </si>
  <si>
    <t>nr. 114 din 17.10.2014</t>
  </si>
  <si>
    <t>FCP „Zgura-Agro”</t>
  </si>
  <si>
    <t>nr. 115 din 17.10.2014</t>
  </si>
  <si>
    <t>nr. 42 din 20.10.2014</t>
  </si>
  <si>
    <t>nr. 116 din 17.10.2014</t>
  </si>
  <si>
    <t>SC „Domulterra”</t>
  </si>
  <si>
    <t>nr. 117 din 17.10.2014</t>
  </si>
  <si>
    <t>nr. 118 din 17.10.2014</t>
  </si>
  <si>
    <t>SRL „Carahasani Agro”</t>
  </si>
  <si>
    <t>GȚ „Sitari Ion”</t>
  </si>
  <si>
    <t>nr. 119 din 17.10.2014</t>
  </si>
  <si>
    <t>nr. 120 din 17.10.2014</t>
  </si>
  <si>
    <t>nr. 121 din 17.10.2014</t>
  </si>
  <si>
    <t>nr. 122 din 17.10.2014</t>
  </si>
  <si>
    <t>14/01994</t>
  </si>
  <si>
    <t>78/14 din 03.10.2014</t>
  </si>
  <si>
    <t>nr. 84 din 20.10.2014</t>
  </si>
  <si>
    <t>SA "Ghermes-Agroservice"</t>
  </si>
  <si>
    <t>SRL"Agrodital"</t>
  </si>
  <si>
    <t>SRL "Accesal Grup"</t>
  </si>
  <si>
    <t>CAP "Spica-N Agro"</t>
  </si>
  <si>
    <t>nr.124 din  22.10.2014</t>
  </si>
  <si>
    <t>ÎP „Costești” SA</t>
  </si>
  <si>
    <t>nr. 125 din 22.10.2014</t>
  </si>
  <si>
    <t>SRL "Anesto Tur"</t>
  </si>
  <si>
    <t>nr. 14/01994/001 din 22.10.2014</t>
  </si>
  <si>
    <t>nr. 123/1 din 21.10.2014</t>
  </si>
  <si>
    <t>Excursii în Beciurile CRICOVA</t>
  </si>
  <si>
    <t>nr. 126 din 23.10.2014</t>
  </si>
  <si>
    <t>SRL "Xpert PC"</t>
  </si>
  <si>
    <t>CBT „Cricova-Vin”S.A</t>
  </si>
  <si>
    <t>nr. 125/1 din 22.10.2014</t>
  </si>
  <si>
    <t>nr. 127 din 24.10.2014</t>
  </si>
  <si>
    <t>suport pentru vin (suvenir)</t>
  </si>
  <si>
    <t>nr. 128 din 27.10.2014</t>
  </si>
  <si>
    <t>nr. 129 din 28.10.2014</t>
  </si>
  <si>
    <t>SRL "Expert Online"</t>
  </si>
  <si>
    <t>nr. 130 din 29.10.2014</t>
  </si>
  <si>
    <t>SRL "Explor Tur "</t>
  </si>
  <si>
    <t>Cursuri de limbă engleză pentru adulți</t>
  </si>
  <si>
    <t>14/02122</t>
  </si>
  <si>
    <t>83/14 din 21.10.2014</t>
  </si>
  <si>
    <t>nr. 85 din 03.11.2014</t>
  </si>
  <si>
    <t>Serviciilor de elaborare a concepţiei şi regia sărbătorii „Ziua lucrătorului din agricultură şi industria prelucrătoare”</t>
  </si>
  <si>
    <t>14/02182</t>
  </si>
  <si>
    <t>84/14 din 24.10.2014</t>
  </si>
  <si>
    <t>nr. 86 din 03.11.2014</t>
  </si>
  <si>
    <t>Servicii de elaborare a caietelor de sarcini pentru concursul de atragere a investitorului privat în S.A. "Centrul Agroalimentar din Chişinău"</t>
  </si>
  <si>
    <t>nr. 131 din 03.11.2014</t>
  </si>
  <si>
    <t>Aureliu Şendilă</t>
  </si>
  <si>
    <t>nr. 14/02182/001 din 06.11.2014</t>
  </si>
  <si>
    <t>nr. 14/02182/001 06.11.2014</t>
  </si>
  <si>
    <t>nr. 87 din 07.11.2014</t>
  </si>
  <si>
    <t>nr. 43 din 07.11.2014</t>
  </si>
  <si>
    <t>2046/14</t>
  </si>
  <si>
    <t>86/14 din 31.10.2014</t>
  </si>
  <si>
    <t>88 din 10.11.2014</t>
  </si>
  <si>
    <t>nr.131/1 din 03.11.2014</t>
  </si>
  <si>
    <t>S.C „Europres” SRL</t>
  </si>
  <si>
    <t xml:space="preserve"> Materiale pu ziua agricultorului</t>
  </si>
  <si>
    <t>nr. 132 din 10.11.2014</t>
  </si>
  <si>
    <t>S.R.L. „Anodilia”</t>
  </si>
  <si>
    <t>nr. 133 din 11.11.2014</t>
  </si>
  <si>
    <t>S.R.L. "Copitec-Plus"</t>
  </si>
  <si>
    <t>nr.89 din 11.11.2014</t>
  </si>
  <si>
    <t>nr. 44 din 12.11.2014</t>
  </si>
  <si>
    <t>Arenda sala pu Ziua agricutorului</t>
  </si>
  <si>
    <t>nr. 134 din 12.11.2014</t>
  </si>
  <si>
    <t>Servicii educationale</t>
  </si>
  <si>
    <t>nr. 90 din 12.11.2014</t>
  </si>
  <si>
    <t>nr. 45 din 12 11 2014</t>
  </si>
  <si>
    <t>nr. 2A /9 din 12.11.2014</t>
  </si>
  <si>
    <t>Universitatea Agrara de Stat din Moldova</t>
  </si>
  <si>
    <t>nr. 135 din 17.11.2014</t>
  </si>
  <si>
    <t>nr. 91 din 12.11.2014</t>
  </si>
  <si>
    <t>nr. 1A/122 din 17.11.2014</t>
  </si>
  <si>
    <t>nr. 133/1 din 12.11.2014</t>
  </si>
  <si>
    <t>nr. 133/2 din 12.11.2014</t>
  </si>
  <si>
    <t>S.A.„Ghermes Agroservice”</t>
  </si>
  <si>
    <t>nr. 133/3 din 12.11.2014</t>
  </si>
  <si>
    <t>SRL „Fortina Labis”</t>
  </si>
  <si>
    <t>SRL„Farm-Prod”</t>
  </si>
  <si>
    <t>nr. 133/4 din 12.11.2014</t>
  </si>
  <si>
    <t>nr. 133/5 din 12.11.2014</t>
  </si>
  <si>
    <t>nr.44 din 12.11.2014</t>
  </si>
  <si>
    <t>nr. 92 din 20.11.2014</t>
  </si>
  <si>
    <t>nr. 1A/131/1 din 12.11.2014</t>
  </si>
  <si>
    <t>CPF „Codru-St” S.R.L.</t>
  </si>
  <si>
    <t>nr. 93 din 24.11.2014</t>
  </si>
  <si>
    <t>nr. 48 din 24.11.2014</t>
  </si>
  <si>
    <t>nr.94 din 25.11.2014</t>
  </si>
  <si>
    <t>nr. 2A/131/1 din 25.11.2014</t>
  </si>
  <si>
    <t>FPC „Codru-ST”</t>
  </si>
  <si>
    <t>nr. 49 din 25.11.2014</t>
  </si>
  <si>
    <t>Servicii de transport avia</t>
  </si>
  <si>
    <t>nr. 136 din 25.11.2014</t>
  </si>
  <si>
    <t xml:space="preserve">S.R.L. „GRATA TUR”, </t>
  </si>
  <si>
    <t>nr.137 din 27.11.2014</t>
  </si>
  <si>
    <t>SRL ”Maxiteh-ST”</t>
  </si>
  <si>
    <t>nr. 1A/92 din 27.11.2014</t>
  </si>
  <si>
    <t>nr. 1/A din 24.11.2014</t>
  </si>
  <si>
    <t xml:space="preserve">nr. </t>
  </si>
  <si>
    <t>„LIMANI-GRUP” S.R.L.</t>
  </si>
  <si>
    <t>nr. 46 din 17.11.2014</t>
  </si>
  <si>
    <t>nr. 47 din 20.11.2014</t>
  </si>
  <si>
    <t>nr. 1A/3 din 28.11.2014</t>
  </si>
  <si>
    <t>Servicii tipografice (blanchete scrisori)</t>
  </si>
  <si>
    <t>nr. 138 din 01.12.2014</t>
  </si>
  <si>
    <t>S.C. "Europres" S.R.L.</t>
  </si>
  <si>
    <t>nr. 1A/131/3 din 03.12.2014</t>
  </si>
  <si>
    <t>SRL „Fortina-Labis”</t>
  </si>
  <si>
    <t>nr. 96 din 03.12.2014</t>
  </si>
  <si>
    <t>nr. 1A/131/4 din 03.12.2014</t>
  </si>
  <si>
    <t>nr. 51 din 03.12.2014</t>
  </si>
  <si>
    <t>SRL „Farm-Prod”</t>
  </si>
  <si>
    <t>nr. 139 din 03.12.2014</t>
  </si>
  <si>
    <t>SRL„Birovits”</t>
  </si>
  <si>
    <t>Fierbătoare de apă</t>
  </si>
  <si>
    <t>nr. 140 din 03.12.2014</t>
  </si>
  <si>
    <t>SRL „Maxiteh-ST”</t>
  </si>
  <si>
    <t>Aparat de fax</t>
  </si>
  <si>
    <t>nr. 141 din 04.12.2014</t>
  </si>
  <si>
    <t>SRL „Neuron Group”</t>
  </si>
  <si>
    <t>servicii transport avia de pasageri</t>
  </si>
  <si>
    <t>nr. 142 din 05.12.2014</t>
  </si>
  <si>
    <t>SRL„Grata Tur”</t>
  </si>
  <si>
    <t>nr.96 din 03.12.2014</t>
  </si>
  <si>
    <t>nr. 1A/131/2 din 03.12.2014</t>
  </si>
  <si>
    <t>nr.51 din 03.12.2014</t>
  </si>
  <si>
    <t>SRL „Ghermes Agroservice”</t>
  </si>
  <si>
    <t>2199/14</t>
  </si>
  <si>
    <t>93/14 din 25.11.2014</t>
  </si>
  <si>
    <t>97 din 10.12.2014</t>
  </si>
  <si>
    <t>nr. 3A/131/1 din 10.12.2014</t>
  </si>
  <si>
    <t>SRL „Codru-ST”</t>
  </si>
  <si>
    <t>98 din 11.12.2014</t>
  </si>
  <si>
    <t>nr.99 din 11.12.2014</t>
  </si>
  <si>
    <t>nr. 53 din 11.12.2014</t>
  </si>
  <si>
    <t>nr. 52 din 12.12.2014</t>
  </si>
  <si>
    <t>nr. 143 din 11.12.2014</t>
  </si>
  <si>
    <t>nr. 145 din 11.12.2014</t>
  </si>
  <si>
    <t>nr. 144 din 11.12.2014</t>
  </si>
  <si>
    <t>nr. 146 din 11.12.2014</t>
  </si>
  <si>
    <t>nr. 147 din 11.12.2014</t>
  </si>
  <si>
    <t>S.R.L. „Viva Igna”</t>
  </si>
  <si>
    <t>S S.R.L. „Bric”</t>
  </si>
  <si>
    <t>S.C. „Dacfruct” S.R.L.</t>
  </si>
  <si>
    <t>S.R.L. „Farm – Prod”</t>
  </si>
  <si>
    <t>FPC „Codru-ST” S.R.L.</t>
  </si>
  <si>
    <t>"Fortina Labil" S.R.L.</t>
  </si>
  <si>
    <t xml:space="preserve">SRL „Pressinform curier” </t>
  </si>
  <si>
    <t>Abonament pentru revista</t>
  </si>
  <si>
    <t>nr. 148 din 18.12.2014</t>
  </si>
  <si>
    <t>Hîrtie</t>
  </si>
  <si>
    <t>nr. 102 din 18.12.2014</t>
  </si>
  <si>
    <t>nr. 2/A din 18.12.2014</t>
  </si>
  <si>
    <t>nr. 3/A din 10.12.2014</t>
  </si>
  <si>
    <t>nr. 1A/25/8 din 20.12.2014</t>
  </si>
  <si>
    <t>Servivii arhivistice</t>
  </si>
  <si>
    <t>Servicii de reincarcare imprimante</t>
  </si>
  <si>
    <t>nr. 2 din 13.01.2015</t>
  </si>
  <si>
    <t>SRL „Xeroton”</t>
  </si>
  <si>
    <t>Achiziționare fax</t>
  </si>
  <si>
    <t>nr. 3 din 15.01.2015</t>
  </si>
  <si>
    <t>SRL „Neuron”</t>
  </si>
  <si>
    <t>Deservirea echipamentului tehnic</t>
  </si>
  <si>
    <t>nr. 5 din 16.01.2015</t>
  </si>
  <si>
    <t>nr. 1 din 06.01.2015</t>
  </si>
  <si>
    <t>nr. 4/A din 31.12.2014</t>
  </si>
  <si>
    <t>Achizitionare apa</t>
  </si>
  <si>
    <t>nr. 6 din 20.01.2015</t>
  </si>
  <si>
    <t>SRL „Apă bună”</t>
  </si>
  <si>
    <t>Achiziționarea ceai, cafea</t>
  </si>
  <si>
    <t>nr.7 din 21.01.2015</t>
  </si>
  <si>
    <t>SRL „Divat”</t>
  </si>
  <si>
    <t>Acces la SI "Moldlex"</t>
  </si>
  <si>
    <t>nr. 8 din 23.01.2015</t>
  </si>
  <si>
    <t>Î.S. „MoldData”</t>
  </si>
  <si>
    <t>nr. 1 din 22.01.2015</t>
  </si>
  <si>
    <t>nr. 9 din 22.01.2015</t>
  </si>
  <si>
    <t>SRL "Info-Prim Neo"</t>
  </si>
  <si>
    <t>nr. 11 din 22.01.2015</t>
  </si>
  <si>
    <t>Servicii educaționale (Doctorat)</t>
  </si>
  <si>
    <t>Î.S. „Mecagro”</t>
  </si>
  <si>
    <t>nr. 12 din 26.01.2015</t>
  </si>
  <si>
    <t>Publicaţia Periodică "Curierul Agricol"</t>
  </si>
  <si>
    <t>nr. 4 din 26.01.2015</t>
  </si>
  <si>
    <t>nr. 13 din 26.01.2015</t>
  </si>
  <si>
    <t xml:space="preserve">SRL “Expert Online” </t>
  </si>
  <si>
    <t>nr. 14 din 30.01.2015</t>
  </si>
  <si>
    <t>nr. 8 din 18.01.2014</t>
  </si>
  <si>
    <t>nr. 1A/1/1 din 24.02.2014</t>
  </si>
  <si>
    <t>nr. 36 din 14.04.2014</t>
  </si>
  <si>
    <t>nr. 55 din 20.05.2014</t>
  </si>
  <si>
    <t>1A/68 din22.07.14</t>
  </si>
  <si>
    <t>S.R.L. „Climatsistem”</t>
  </si>
  <si>
    <t>„Moldavian” S.R.L.</t>
  </si>
  <si>
    <t>nr. 104 din 04.07.2014</t>
  </si>
  <si>
    <t>S.R.L. „Aeropremiertur”</t>
  </si>
  <si>
    <t>Abonament transport public</t>
  </si>
  <si>
    <t>Regia Transport Electric</t>
  </si>
  <si>
    <t>nr. 15 din 02.02.2015</t>
  </si>
  <si>
    <t>Servicii de rezervare si emiterea a biletelor avia</t>
  </si>
  <si>
    <t>Cursuri de engleză</t>
  </si>
  <si>
    <t>nr. 17 din 12.02.2015</t>
  </si>
  <si>
    <t>nr.16 din 01.02.2015</t>
  </si>
  <si>
    <t>S.R.L. "Studium Plus"</t>
  </si>
  <si>
    <t>nr.18 din 18.02.2015</t>
  </si>
  <si>
    <t>nr. 19 din 19.02.2015</t>
  </si>
  <si>
    <t>S.R.L „Aeropremier tur”</t>
  </si>
  <si>
    <t>Servicii de rezervare și emitere a biletelor avia</t>
  </si>
  <si>
    <t>Servicii de copertare a documentelor</t>
  </si>
  <si>
    <t>nr. 20 din 19.02.2015</t>
  </si>
  <si>
    <t>ÎI „Valueva Lina”</t>
  </si>
  <si>
    <t>Achiziționare rechizite de birou</t>
  </si>
  <si>
    <t>14/02531</t>
  </si>
  <si>
    <t>12 din 17.02.2015</t>
  </si>
  <si>
    <t>nr.2 din 27.02.2015</t>
  </si>
  <si>
    <t>Terehov  Iurii Ivan</t>
  </si>
  <si>
    <t>nr. 21 din 03.03 2015</t>
  </si>
  <si>
    <t>Confectionarea statuetei „Marele premiu Moldagroteh 2015”</t>
  </si>
  <si>
    <t>nr. 22 din 04.03.2015</t>
  </si>
  <si>
    <t>Airservice</t>
  </si>
  <si>
    <t>nr. 23 din 06.03.2015</t>
  </si>
  <si>
    <t>„Fintehinform” IS</t>
  </si>
  <si>
    <t>Mentinerea moduluilui Darea de Seama cu Min Finul</t>
  </si>
  <si>
    <t>15/00403</t>
  </si>
  <si>
    <t>13 din 20.02.2015</t>
  </si>
  <si>
    <t>nr. 3 din 09.03.2015</t>
  </si>
  <si>
    <t>15/00534</t>
  </si>
  <si>
    <t>nr. 4 din 09.03.2015</t>
  </si>
  <si>
    <t>nr. 24 din 05.03.2015</t>
  </si>
  <si>
    <t>SRL „Oficiu Service”</t>
  </si>
  <si>
    <t>nr. 25 din 05.03.2015</t>
  </si>
  <si>
    <t>SRL „Birovits”</t>
  </si>
  <si>
    <t>nr. 26 din 05.03.2015</t>
  </si>
  <si>
    <t>SA „Viccon”</t>
  </si>
  <si>
    <t>nr. 27 din 05.03.2015</t>
  </si>
  <si>
    <t>SRL „Stil Birotic”</t>
  </si>
  <si>
    <t>nr.28 din 16.03.2015</t>
  </si>
  <si>
    <t>SRL „Megalarto”</t>
  </si>
  <si>
    <t>achizitionare plicuri</t>
  </si>
  <si>
    <t>nr. 38 din 25.03.2014</t>
  </si>
  <si>
    <t>SRL „Prelude”</t>
  </si>
  <si>
    <t>nr. 10/2 din 24.02.2014</t>
  </si>
  <si>
    <t>Grînco Maxim</t>
  </si>
  <si>
    <t>Servicii de arendă a tribunei</t>
  </si>
  <si>
    <t>SRL „Satori”(Robin Pub)</t>
  </si>
  <si>
    <t>15/00403/001 din 16.03.2015</t>
  </si>
  <si>
    <t>nr. 29 din 23.03.2015</t>
  </si>
  <si>
    <t>15/00403/001 din</t>
  </si>
  <si>
    <t>S.C. "XPERT PC" S.R.L.</t>
  </si>
  <si>
    <t>MDL</t>
  </si>
  <si>
    <t>nr. 30 din 23.03.2015</t>
  </si>
  <si>
    <t>S.C. "MSA GRUP"</t>
  </si>
  <si>
    <t>Servicii de telefonie mobila</t>
  </si>
  <si>
    <t>nr. 31 din 24.03.2015</t>
  </si>
  <si>
    <t>ÎM  „Orange Moldova” SA</t>
  </si>
  <si>
    <t>nr. 34 din 01.04.2015</t>
  </si>
  <si>
    <t>Achiziționarea fierbatoarelor de apa</t>
  </si>
  <si>
    <t>nr. 35 din  01.04.2015</t>
  </si>
  <si>
    <t>SRL „ Maxiteh”</t>
  </si>
  <si>
    <t>nr. 10 din 02.04.2015</t>
  </si>
  <si>
    <t>nr. 36 din  02.04.2015</t>
  </si>
  <si>
    <t>ÎS „ÎREA”</t>
  </si>
  <si>
    <t>nr.32 din 24.03.2015</t>
  </si>
  <si>
    <t>SRL „Intralex C&amp;C”</t>
  </si>
  <si>
    <t>15/00623</t>
  </si>
  <si>
    <t>19 din 13.03.2015</t>
  </si>
  <si>
    <t>nr.5  din 23.03.2015</t>
  </si>
  <si>
    <t>Pahare</t>
  </si>
  <si>
    <t>SRL „Misa”</t>
  </si>
  <si>
    <t>nr. 37 din 06.04.2015</t>
  </si>
  <si>
    <t>Achizitionarea produselor alimentare</t>
  </si>
  <si>
    <t>nr. 38 din 09.04.2015</t>
  </si>
  <si>
    <t>SRL „Romaiana”</t>
  </si>
  <si>
    <t>Achiziționarea unui suvenir</t>
  </si>
  <si>
    <t>nr.39 din 10. 04.2015</t>
  </si>
  <si>
    <t>nr. 40 din 14.04.2015</t>
  </si>
  <si>
    <t>SRL „Lafaet”</t>
  </si>
  <si>
    <t>SRL „ARA”</t>
  </si>
  <si>
    <t>Achizitionarea veselei pu ceai si cafea</t>
  </si>
  <si>
    <t>Achiziții aparate de telefon</t>
  </si>
  <si>
    <t>nr. 38/1 din 09.04.2015</t>
  </si>
  <si>
    <t>SRL „Neomatrix”</t>
  </si>
  <si>
    <t>Achiziționarea mochetei (bir. 414)</t>
  </si>
  <si>
    <t>nr. 41 din 17.04.2015</t>
  </si>
  <si>
    <t>SRL „Bicomplex”</t>
  </si>
  <si>
    <t>Achiziționarea tapetei ( bir. 414)</t>
  </si>
  <si>
    <t>nr. 42 din 17.04.2015</t>
  </si>
  <si>
    <t>SRL „ Supraten”</t>
  </si>
  <si>
    <t>Achiziționarea fotoliilor (bir. 414,412)</t>
  </si>
  <si>
    <t>nr. 43 din 17.04.2015</t>
  </si>
  <si>
    <t>SRL „Acvilin-grup”</t>
  </si>
  <si>
    <t>Reînoirea valabilităţii certificatului de înregistrare a mărcilor propritate a statatului</t>
  </si>
  <si>
    <t>nr. 2 din 21.04.2015</t>
  </si>
  <si>
    <t>Achizitionarea plfoanelor (bir. 405)</t>
  </si>
  <si>
    <t>nr. 44 din 24.04.2015</t>
  </si>
  <si>
    <t>SRL „Volta”</t>
  </si>
  <si>
    <t>Achizitionarea jaluzelelor (bir. 414,412,416)</t>
  </si>
  <si>
    <t>nr. 45 din 24.04.2015</t>
  </si>
  <si>
    <t>SRL „Estauto&amp;Co”</t>
  </si>
  <si>
    <t>Achiziționarea lămpilor</t>
  </si>
  <si>
    <t>nr.46 din 24.04.2015</t>
  </si>
  <si>
    <t>SRL „Lumineco Electric”</t>
  </si>
  <si>
    <t>nr. 47 din 30.04.2015</t>
  </si>
  <si>
    <t>Achiziționarea serviciilor de deservire a condiționerelor</t>
  </si>
  <si>
    <t>SRL „Climatsistem”</t>
  </si>
  <si>
    <t>Achiziționarea unui safeu</t>
  </si>
  <si>
    <t>Achizitionarea unui safeu (nu s-a reușit înregistrarea)</t>
  </si>
  <si>
    <t>nr. 48 din 04.05.2015</t>
  </si>
  <si>
    <t>SRL „ ARA”</t>
  </si>
  <si>
    <t>Achiziționarea serviciilor tipografice (felicitări)</t>
  </si>
  <si>
    <t>nr. 46/1 din 24.04.2015</t>
  </si>
  <si>
    <t xml:space="preserve">Stavilă Nelea </t>
  </si>
  <si>
    <t>Achiziționarea mobilierului (bir. 412, 414)</t>
  </si>
  <si>
    <t>nr. 49 din 06.05.2015</t>
  </si>
  <si>
    <t>SRL „Primobil Lux”</t>
  </si>
  <si>
    <t>nr. 50 din 11.05.2015</t>
  </si>
  <si>
    <t>Agenţia de Stat pentru Proprietate Industrială</t>
  </si>
  <si>
    <t>Euro</t>
  </si>
  <si>
    <t>nr. 51 din 20.05.2015</t>
  </si>
  <si>
    <t>„Pressinform- Curier” SRL</t>
  </si>
  <si>
    <t>nr. 52 din 20.05.2015</t>
  </si>
  <si>
    <t>Abonament pu reviste</t>
  </si>
  <si>
    <t>Achiziționarea echipamentului informatic</t>
  </si>
  <si>
    <t>licitalie publică</t>
  </si>
  <si>
    <t>15/00403/002</t>
  </si>
  <si>
    <t>„MSA GRUP” SRL</t>
  </si>
  <si>
    <t>nr. 59 din 20.05.2015</t>
  </si>
  <si>
    <t>Achiziționarea biletelor avia</t>
  </si>
  <si>
    <t>„Moldavian” SRL</t>
  </si>
  <si>
    <t xml:space="preserve">Servicii educaționale </t>
  </si>
  <si>
    <t>nr. 3 din 25.05.2015</t>
  </si>
  <si>
    <t>nr.2 din 25.05.2015</t>
  </si>
  <si>
    <t>Drapele</t>
  </si>
  <si>
    <t>S.C. "Art-Vega" S.R.L.</t>
  </si>
  <si>
    <t>nr. 60 din 01.06.2015</t>
  </si>
  <si>
    <t>nr. 61 din 02.06.2015</t>
  </si>
  <si>
    <t>I.C.S. "Perfect International" S.R.L.</t>
  </si>
  <si>
    <t>nr. 4 din 03.06.2015</t>
  </si>
  <si>
    <t>nr. 3 din 04.06.2015</t>
  </si>
  <si>
    <t>nr. 5 din 03.06.2015</t>
  </si>
  <si>
    <t>nr. 4 din 04.06.2015</t>
  </si>
  <si>
    <t>nr.63 din 05.06.2015</t>
  </si>
  <si>
    <t>SRL "Butoiaş"</t>
  </si>
  <si>
    <t>nr.62 din 03.06.2015</t>
  </si>
  <si>
    <t>nr. 1A/59 din 29.05.2015</t>
  </si>
  <si>
    <t>nr. 1A/ 9 din 25. 05.2015</t>
  </si>
  <si>
    <t>nr. 1A/ 30 din 25. 05.2015</t>
  </si>
  <si>
    <t>nr. 1A/ 14 din 21.05.2015</t>
  </si>
  <si>
    <t>nr. 1A din 03.06.2015</t>
  </si>
  <si>
    <t>nr. 6 din 9.06.2015</t>
  </si>
  <si>
    <t>mentinerea fondului gentic</t>
  </si>
  <si>
    <t>finantare</t>
  </si>
  <si>
    <t xml:space="preserve">ÎS ”Moldsuinhibrid” </t>
  </si>
  <si>
    <t>Achizitionarea biletelor avia</t>
  </si>
  <si>
    <t>nr.64 din 24.06.2015</t>
  </si>
  <si>
    <t>„Grata Tur” SRL</t>
  </si>
  <si>
    <t>CHF</t>
  </si>
  <si>
    <t>nr. 65 din 02.07.2015</t>
  </si>
  <si>
    <t>nr. 66 din 07.07.2015</t>
  </si>
  <si>
    <t>31 045,0</t>
  </si>
  <si>
    <t>Servicii de țicluire și lăcuire a parchetului</t>
  </si>
  <si>
    <t>nr. 67 din 07.07.2015</t>
  </si>
  <si>
    <t>„Megainstal” SRL</t>
  </si>
  <si>
    <t>nr. 68 din 10.07.2015</t>
  </si>
  <si>
    <t xml:space="preserve"> </t>
  </si>
  <si>
    <t>nr. 6 din 02.07.2015</t>
  </si>
  <si>
    <t>Achiziționarea suport pu vin</t>
  </si>
  <si>
    <t>nr. 69 din 23.07.2015</t>
  </si>
  <si>
    <t>SRL „Pelinart”</t>
  </si>
  <si>
    <t>termenul limită</t>
  </si>
  <si>
    <t>Servicii de alimentaţie</t>
  </si>
  <si>
    <t>nr. 70 din 30.07.2015</t>
  </si>
  <si>
    <t>SRL "Codru Hospitality"</t>
  </si>
  <si>
    <t>nr. 71 din 30.07.2015</t>
  </si>
  <si>
    <t>SA "Cricova"</t>
  </si>
  <si>
    <t>Excursie Cricova</t>
  </si>
  <si>
    <t>nr. 72 din 31.07.2015</t>
  </si>
  <si>
    <t>ÎS „Baza Auto”</t>
  </si>
  <si>
    <t>ÎS „CRARA”</t>
  </si>
  <si>
    <t>ÎS Revista „Agricultura moldovei”</t>
  </si>
  <si>
    <t>ÎS „At- Prolin”</t>
  </si>
  <si>
    <t xml:space="preserve">ÎS „Centrul Informațional Agricol” </t>
  </si>
  <si>
    <t>nr. 53 din 20.05.2015</t>
  </si>
  <si>
    <t>nr. 54 din 20.05.2015</t>
  </si>
  <si>
    <t>nr. 58 din 20.05.2015</t>
  </si>
  <si>
    <t>nr. 57 din 20.05.2015</t>
  </si>
  <si>
    <t xml:space="preserve">nr. 56 </t>
  </si>
  <si>
    <t xml:space="preserve">nr. 7 din </t>
  </si>
  <si>
    <t>nr. 7 din 11.08.2015</t>
  </si>
  <si>
    <t>nr.  1A/65 din 11.07.2015</t>
  </si>
  <si>
    <t>Excursie Chateau Vartely şi degustare gourmet</t>
  </si>
  <si>
    <t>nr. 73 din 11.08.2015</t>
  </si>
  <si>
    <t>S.R.L. "Chateau Vartely"</t>
  </si>
  <si>
    <t>Servicii de proiectare</t>
  </si>
  <si>
    <t>nr. 74 din 12.08.2015</t>
  </si>
  <si>
    <t>Institutul de Proiectări pentru Organizarea Teritoriului</t>
  </si>
  <si>
    <t>SRL Primex-Com</t>
  </si>
  <si>
    <t>Achiziționare binder</t>
  </si>
  <si>
    <t>nr. 76 din 24.08.2015</t>
  </si>
  <si>
    <t>S.R.L. „Aeropremier tur”</t>
  </si>
  <si>
    <t>S.R.L. "Aeropremier-tur"</t>
  </si>
  <si>
    <t xml:space="preserve">S.R.L. „AeroPremier Tur” </t>
  </si>
  <si>
    <t>Menținerea fondului genetic</t>
  </si>
  <si>
    <t>nr. 1A/52 din 02.09.2015</t>
  </si>
  <si>
    <t>ÎS „ Centrul Informațional Agricol”</t>
  </si>
  <si>
    <t>nr. 77 din 02.09.2015</t>
  </si>
  <si>
    <t>nr. 1A/54 din 02.09.2015</t>
  </si>
  <si>
    <t>ÎS „Moldsuinhibrid”</t>
  </si>
  <si>
    <t>nr. 78 din 08.09.2015</t>
  </si>
  <si>
    <t>ÎS „Viva Flora”</t>
  </si>
  <si>
    <t>SRL „ Moldavian”</t>
  </si>
  <si>
    <t>Achiziționare plicuri</t>
  </si>
  <si>
    <t>nr. 79 din 15.09.2015</t>
  </si>
  <si>
    <t>nr. 80 din 22.09.2015</t>
  </si>
  <si>
    <t>nr. 81 din 28.09.2015</t>
  </si>
  <si>
    <t>S.R.L. "Aero Travel"</t>
  </si>
  <si>
    <t>ÎS „Poșta Moldovei</t>
  </si>
  <si>
    <t>nr. 82 din 28.09.2015</t>
  </si>
  <si>
    <t>Achiziționare timpre poștale</t>
  </si>
  <si>
    <t>nr. 75 din 22.08.2015</t>
  </si>
  <si>
    <t>nr. 83 din 02.10.2015</t>
  </si>
  <si>
    <t>nr. 84din 07.10.2015</t>
  </si>
  <si>
    <t>„Apă bună” SRL</t>
  </si>
  <si>
    <t>nr. 1A/2 din 07.10.2015</t>
  </si>
  <si>
    <t>nr. 85 din 09.10.2015</t>
  </si>
  <si>
    <t>SRL ”Aeropremier Tur”</t>
  </si>
  <si>
    <t>nr. 86 din 09.10.2015</t>
  </si>
  <si>
    <t>nr. 87 din 09.10.2015</t>
  </si>
  <si>
    <t>nr.88 din 12.10.2015</t>
  </si>
  <si>
    <t>”Media Succes” SRL</t>
  </si>
  <si>
    <t>nr. 1A/10 din 24.08.2015</t>
  </si>
  <si>
    <t>ÎS "Mecagro"</t>
  </si>
  <si>
    <t xml:space="preserve">Achiziționare apă </t>
  </si>
  <si>
    <t>Aciziționarea serviciilor tipografice</t>
  </si>
  <si>
    <t>nr. 89 din 22.10.2015</t>
  </si>
  <si>
    <t>„Europres” SRL</t>
  </si>
  <si>
    <t>nr. 90 din 26.10.2015</t>
  </si>
  <si>
    <t>„Palatul Republicii” ÎS</t>
  </si>
  <si>
    <t>Locațiune pu Ziua Agricultorului</t>
  </si>
  <si>
    <t>nr. 91 din 26.10.2015</t>
  </si>
  <si>
    <t>Catering pu Ziua Agricultorului</t>
  </si>
  <si>
    <t>„Aero Premier Tur” SRL</t>
  </si>
  <si>
    <t>nr. 92 din 27.10.2015</t>
  </si>
  <si>
    <t>nr. 1A/4 din 12.11.2015</t>
  </si>
  <si>
    <t>Achiziționarea serviciilor în domeniul semnăturii digitale</t>
  </si>
  <si>
    <t>ÎS „Centrul de telecomunicații speciale”</t>
  </si>
  <si>
    <t>nr. 1A/91 din 25.11.2015</t>
  </si>
  <si>
    <t>nr. 6865-15/93 din 24.11.2015</t>
  </si>
  <si>
    <t>nr. 8 din 01.12.2015</t>
  </si>
  <si>
    <t>nr. 2A/15 din 02.12.2015</t>
  </si>
  <si>
    <t>nr. 8 din 02.12.2015</t>
  </si>
  <si>
    <t>achiziționare ceai și cafea</t>
  </si>
  <si>
    <t>nr.94 din 09.12.2015</t>
  </si>
  <si>
    <t>nr. 9 din 08.12.2015</t>
  </si>
  <si>
    <t>nr. 2A/65 din 09.12.2015</t>
  </si>
  <si>
    <t>nr. 9 din 09.12.2015</t>
  </si>
  <si>
    <t>EURO</t>
  </si>
  <si>
    <t>nr. 10 din 08.12.2015</t>
  </si>
  <si>
    <t>nr. 1A/62 din 09.12.2015</t>
  </si>
  <si>
    <t>nr. 10 din 09.12.2015</t>
  </si>
  <si>
    <t>nr. 95 din 15.12.2015</t>
  </si>
  <si>
    <t>Abonament pentru reviste</t>
  </si>
  <si>
    <t>nr. 4A/29 din 03.06.2016</t>
  </si>
  <si>
    <t>nr. 5A/29 din 18.12.2015</t>
  </si>
  <si>
    <t>13/00191/004 din 09.06.2015</t>
  </si>
  <si>
    <t>13/00191/004 din 03.06.2015</t>
  </si>
  <si>
    <t>ÎS "Moldsuinhibrid"</t>
  </si>
  <si>
    <t>Finantare</t>
  </si>
  <si>
    <t>nr. 2A/52 din 26.11.2015</t>
  </si>
  <si>
    <t>nr. 2A/54 din 07.12.2015</t>
  </si>
  <si>
    <t>nr. 96 din 17.12.2015</t>
  </si>
  <si>
    <t>SC "Europres" S.R.L.</t>
  </si>
  <si>
    <t>13/00191/005 din 17.12.2015</t>
  </si>
  <si>
    <t>13/00191/005 din 21.12.2015</t>
  </si>
  <si>
    <t>Achiziționarea suvenir</t>
  </si>
  <si>
    <t xml:space="preserve">Reîncărcare cartușe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</si>
</sst>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d\-mmm;@"/>
  </numFmts>
  <fonts count="19" x14ac:knownFonts="1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39"/>
      <name val="Arial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3.5"/>
      <name val="Calibri"/>
      <family val="2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164" fontId="2" fillId="0" borderId="0" xfId="0" applyNumberFormat="1" applyFont="1" applyFill="1" applyAlignment="1"/>
    <xf numFmtId="0" fontId="3" fillId="0" borderId="0" xfId="0" applyNumberFormat="1" applyFont="1" applyFill="1" applyAlignment="1"/>
    <xf numFmtId="0" fontId="2" fillId="0" borderId="0" xfId="0" applyNumberFormat="1" applyFont="1" applyFill="1" applyAlignment="1">
      <alignment horizontal="left"/>
    </xf>
    <xf numFmtId="0" fontId="2" fillId="2" borderId="0" xfId="0" applyNumberFormat="1" applyFont="1" applyFill="1" applyAlignment="1"/>
    <xf numFmtId="0" fontId="2" fillId="0" borderId="0" xfId="0" applyNumberFormat="1" applyFont="1" applyFill="1" applyAlignment="1">
      <alignment wrapText="1"/>
    </xf>
    <xf numFmtId="14" fontId="2" fillId="0" borderId="0" xfId="0" applyNumberFormat="1" applyFont="1" applyFill="1" applyAlignment="1"/>
    <xf numFmtId="0" fontId="0" fillId="0" borderId="0" xfId="0" applyNumberFormat="1" applyFill="1" applyAlignment="1">
      <alignment wrapText="1"/>
    </xf>
    <xf numFmtId="0" fontId="5" fillId="0" borderId="0" xfId="0" applyNumberFormat="1" applyFont="1" applyFill="1" applyAlignment="1"/>
    <xf numFmtId="0" fontId="6" fillId="0" borderId="0" xfId="0" applyFont="1">
      <alignment vertical="center"/>
    </xf>
    <xf numFmtId="0" fontId="7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/>
    <xf numFmtId="14" fontId="6" fillId="0" borderId="0" xfId="0" applyNumberFormat="1" applyFont="1">
      <alignment vertical="center"/>
    </xf>
    <xf numFmtId="14" fontId="7" fillId="0" borderId="0" xfId="0" applyNumberFormat="1" applyFont="1" applyFill="1" applyAlignment="1"/>
    <xf numFmtId="0" fontId="7" fillId="0" borderId="0" xfId="0" applyNumberFormat="1" applyFont="1" applyFill="1" applyAlignment="1">
      <alignment vertical="center"/>
    </xf>
    <xf numFmtId="0" fontId="7" fillId="3" borderId="0" xfId="0" applyNumberFormat="1" applyFont="1" applyFill="1" applyAlignment="1"/>
    <xf numFmtId="0" fontId="6" fillId="0" borderId="0" xfId="0" applyFont="1" applyAlignment="1">
      <alignment horizontal="right" vertical="center"/>
    </xf>
    <xf numFmtId="164" fontId="7" fillId="0" borderId="0" xfId="0" applyNumberFormat="1" applyFont="1" applyFill="1" applyAlignment="1"/>
    <xf numFmtId="0" fontId="6" fillId="3" borderId="0" xfId="0" applyFont="1" applyFill="1">
      <alignment vertical="center"/>
    </xf>
    <xf numFmtId="165" fontId="7" fillId="0" borderId="0" xfId="0" applyNumberFormat="1" applyFont="1" applyFill="1" applyAlignment="1"/>
    <xf numFmtId="3" fontId="7" fillId="0" borderId="0" xfId="0" applyNumberFormat="1" applyFont="1" applyFill="1" applyAlignment="1"/>
    <xf numFmtId="14" fontId="6" fillId="0" borderId="0" xfId="0" applyNumberFormat="1" applyFont="1" applyAlignment="1"/>
    <xf numFmtId="3" fontId="6" fillId="0" borderId="0" xfId="0" applyNumberFormat="1" applyFont="1">
      <alignment vertical="center"/>
    </xf>
    <xf numFmtId="0" fontId="7" fillId="3" borderId="0" xfId="0" applyNumberFormat="1" applyFont="1" applyFill="1" applyAlignment="1">
      <alignment wrapText="1"/>
    </xf>
    <xf numFmtId="0" fontId="10" fillId="0" borderId="0" xfId="0" applyFont="1" applyBorder="1" applyAlignment="1">
      <alignment vertical="top" wrapText="1"/>
    </xf>
    <xf numFmtId="0" fontId="6" fillId="0" borderId="0" xfId="0" applyFont="1" applyBorder="1">
      <alignment vertical="center"/>
    </xf>
    <xf numFmtId="0" fontId="6" fillId="0" borderId="0" xfId="0" applyFont="1" applyAlignment="1">
      <alignment vertical="center" wrapText="1"/>
    </xf>
    <xf numFmtId="3" fontId="7" fillId="0" borderId="0" xfId="0" applyNumberFormat="1" applyFont="1" applyFill="1" applyAlignme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0" fillId="0" borderId="0" xfId="0" applyAlignment="1"/>
    <xf numFmtId="0" fontId="6" fillId="0" borderId="0" xfId="0" applyFont="1" applyFill="1">
      <alignment vertical="center"/>
    </xf>
    <xf numFmtId="14" fontId="6" fillId="0" borderId="0" xfId="0" applyNumberFormat="1" applyFont="1" applyFill="1">
      <alignment vertical="center"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Fill="1" applyBorder="1">
      <alignment vertical="center"/>
    </xf>
    <xf numFmtId="0" fontId="15" fillId="0" borderId="0" xfId="0" applyFont="1" applyFill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1" ySplit="1" topLeftCell="B2" activePane="bottomRight" state="frozen"/>
      <selection activeCell="I78" sqref="I78"/>
      <selection pane="topRight" activeCell="I78" sqref="I78"/>
      <selection pane="bottomLeft" activeCell="I78" sqref="I78"/>
      <selection pane="bottomRight" activeCell="D12" sqref="D12"/>
    </sheetView>
  </sheetViews>
  <sheetFormatPr defaultColWidth="9.140625" defaultRowHeight="12.75" customHeight="1" x14ac:dyDescent="0.2"/>
  <cols>
    <col min="1" max="1" width="73.85546875" customWidth="1"/>
    <col min="2" max="2" width="26.42578125" customWidth="1"/>
    <col min="3" max="3" width="24.5703125" customWidth="1"/>
    <col min="4" max="4" width="17" customWidth="1"/>
    <col min="5" max="5" width="19" customWidth="1"/>
    <col min="6" max="7" width="18" customWidth="1"/>
    <col min="8" max="8" width="20.42578125" customWidth="1"/>
    <col min="9" max="9" width="27.42578125" customWidth="1"/>
    <col min="10" max="10" width="54.28515625" customWidth="1"/>
    <col min="11" max="11" width="18.28515625" customWidth="1"/>
  </cols>
  <sheetData>
    <row r="1" spans="1:11" x14ac:dyDescent="0.2">
      <c r="A1" s="1" t="s">
        <v>540</v>
      </c>
      <c r="B1" s="1" t="s">
        <v>420</v>
      </c>
      <c r="C1" s="1" t="s">
        <v>426</v>
      </c>
      <c r="D1" s="1" t="s">
        <v>440</v>
      </c>
      <c r="E1" s="1" t="s">
        <v>425</v>
      </c>
      <c r="F1" s="1" t="s">
        <v>448</v>
      </c>
      <c r="G1" s="1" t="s">
        <v>584</v>
      </c>
      <c r="H1" s="1" t="s">
        <v>323</v>
      </c>
      <c r="I1" s="1" t="s">
        <v>559</v>
      </c>
      <c r="J1" s="1" t="s">
        <v>368</v>
      </c>
      <c r="K1" s="1" t="s">
        <v>481</v>
      </c>
    </row>
    <row r="2" spans="1:11" x14ac:dyDescent="0.2">
      <c r="A2" s="2" t="s">
        <v>471</v>
      </c>
      <c r="B2" s="2" t="s">
        <v>580</v>
      </c>
      <c r="C2" s="2" t="s">
        <v>231</v>
      </c>
      <c r="D2" s="8">
        <v>40231</v>
      </c>
      <c r="E2" s="2" t="s">
        <v>335</v>
      </c>
      <c r="F2" s="2" t="s">
        <v>561</v>
      </c>
      <c r="G2" s="2" t="s">
        <v>431</v>
      </c>
      <c r="H2" s="2" t="s">
        <v>482</v>
      </c>
      <c r="I2" s="2" t="s">
        <v>479</v>
      </c>
    </row>
    <row r="3" spans="1:11" x14ac:dyDescent="0.2">
      <c r="A3" s="2" t="s">
        <v>471</v>
      </c>
      <c r="B3" s="2" t="s">
        <v>580</v>
      </c>
      <c r="C3" s="2" t="s">
        <v>423</v>
      </c>
      <c r="D3" s="8">
        <v>40343</v>
      </c>
      <c r="E3" s="2" t="s">
        <v>511</v>
      </c>
      <c r="F3" s="2" t="s">
        <v>518</v>
      </c>
      <c r="G3" s="2" t="s">
        <v>479</v>
      </c>
      <c r="H3" s="2" t="s">
        <v>233</v>
      </c>
      <c r="I3" s="2" t="s">
        <v>479</v>
      </c>
    </row>
    <row r="4" spans="1:11" x14ac:dyDescent="0.2">
      <c r="A4" s="2" t="s">
        <v>471</v>
      </c>
      <c r="B4" s="2" t="s">
        <v>580</v>
      </c>
      <c r="C4" s="2" t="s">
        <v>341</v>
      </c>
      <c r="D4" s="8">
        <v>40371</v>
      </c>
      <c r="E4" s="2" t="s">
        <v>298</v>
      </c>
      <c r="F4" s="2" t="s">
        <v>427</v>
      </c>
      <c r="G4" s="2" t="s">
        <v>342</v>
      </c>
      <c r="H4" s="2" t="s">
        <v>322</v>
      </c>
      <c r="I4" s="2" t="s">
        <v>610</v>
      </c>
      <c r="J4" s="2" t="s">
        <v>514</v>
      </c>
      <c r="K4" s="2">
        <v>540000</v>
      </c>
    </row>
    <row r="5" spans="1:11" x14ac:dyDescent="0.2">
      <c r="A5" s="2" t="s">
        <v>369</v>
      </c>
      <c r="B5" s="2" t="s">
        <v>580</v>
      </c>
      <c r="C5" s="2" t="s">
        <v>523</v>
      </c>
      <c r="D5" s="8">
        <v>40403</v>
      </c>
      <c r="E5" s="2" t="s">
        <v>586</v>
      </c>
      <c r="F5" s="2" t="s">
        <v>571</v>
      </c>
      <c r="G5" s="2" t="s">
        <v>292</v>
      </c>
      <c r="H5" s="2" t="s">
        <v>329</v>
      </c>
      <c r="I5" s="2" t="s">
        <v>479</v>
      </c>
    </row>
    <row r="6" spans="1:11" x14ac:dyDescent="0.2">
      <c r="A6" s="2" t="s">
        <v>249</v>
      </c>
      <c r="B6" s="2" t="s">
        <v>580</v>
      </c>
      <c r="C6" s="2" t="s">
        <v>260</v>
      </c>
      <c r="D6" s="8">
        <v>40430</v>
      </c>
      <c r="E6" s="2" t="s">
        <v>310</v>
      </c>
      <c r="F6" s="2" t="s">
        <v>318</v>
      </c>
      <c r="G6" s="2" t="s">
        <v>285</v>
      </c>
      <c r="H6" s="2" t="s">
        <v>279</v>
      </c>
      <c r="I6" s="2" t="s">
        <v>479</v>
      </c>
    </row>
    <row r="7" spans="1:11" x14ac:dyDescent="0.2">
      <c r="A7" s="2" t="s">
        <v>369</v>
      </c>
      <c r="B7" s="2" t="s">
        <v>580</v>
      </c>
      <c r="C7" s="2" t="s">
        <v>486</v>
      </c>
      <c r="D7" s="8">
        <v>40435</v>
      </c>
      <c r="E7" s="2" t="s">
        <v>457</v>
      </c>
      <c r="F7" s="2" t="s">
        <v>357</v>
      </c>
      <c r="G7" s="2" t="s">
        <v>520</v>
      </c>
      <c r="H7" s="2" t="s">
        <v>500</v>
      </c>
      <c r="I7" s="2" t="s">
        <v>247</v>
      </c>
      <c r="J7" s="2" t="s">
        <v>497</v>
      </c>
      <c r="K7" s="2">
        <v>290000</v>
      </c>
    </row>
    <row r="8" spans="1:11" x14ac:dyDescent="0.2">
      <c r="A8" s="2" t="s">
        <v>249</v>
      </c>
      <c r="B8" s="2" t="s">
        <v>580</v>
      </c>
      <c r="C8" s="2" t="s">
        <v>611</v>
      </c>
      <c r="D8" s="8">
        <v>40455</v>
      </c>
      <c r="E8" s="2" t="s">
        <v>397</v>
      </c>
      <c r="F8" s="2" t="s">
        <v>300</v>
      </c>
      <c r="G8" s="2" t="s">
        <v>267</v>
      </c>
      <c r="H8" s="2" t="s">
        <v>504</v>
      </c>
      <c r="I8" s="2" t="s">
        <v>489</v>
      </c>
      <c r="J8" s="2" t="s">
        <v>252</v>
      </c>
      <c r="K8" s="2">
        <v>149430</v>
      </c>
    </row>
    <row r="9" spans="1:11" x14ac:dyDescent="0.2">
      <c r="A9" s="2" t="s">
        <v>445</v>
      </c>
      <c r="B9" s="2" t="s">
        <v>580</v>
      </c>
      <c r="C9" s="4" t="str">
        <f>HYPERLINK("2010/2010_1381/00Document_licita.doc","1381/10")</f>
        <v>1381/10</v>
      </c>
      <c r="D9" s="8">
        <v>40480</v>
      </c>
      <c r="E9" s="2" t="s">
        <v>287</v>
      </c>
      <c r="F9" s="4" t="str">
        <f>HYPERLINK("2010\2010_1381\05Proces_verbal_deschidere.doc","nr. 24 din 29.10.2010")</f>
        <v>nr. 24 din 29.10.2010</v>
      </c>
      <c r="G9" s="4" t="str">
        <f>HYPERLINK("2010/2010_1381/10Proces_verbal_evaluare.doc","nr. 25 din 05.11.2010 ")</f>
        <v xml:space="preserve">nr. 25 din 05.11.2010 </v>
      </c>
      <c r="H9" s="4" t="str">
        <f>HYPERLINK("2010/2010_1381/12Darea_seama.doc","nr. 15 din 09.11.2010")</f>
        <v>nr. 15 din 09.11.2010</v>
      </c>
      <c r="I9" s="4" t="str">
        <f>HYPERLINK("2010/2010_1381/09Contract.doc","nr. 7 din 08.11.2010")</f>
        <v>nr. 7 din 08.11.2010</v>
      </c>
      <c r="J9" s="2" t="s">
        <v>472</v>
      </c>
      <c r="K9" s="2">
        <v>303615</v>
      </c>
    </row>
    <row r="10" spans="1:11" x14ac:dyDescent="0.2">
      <c r="A10" s="2" t="s">
        <v>442</v>
      </c>
      <c r="B10" s="2" t="s">
        <v>548</v>
      </c>
      <c r="C10" s="2" t="s">
        <v>344</v>
      </c>
      <c r="D10" s="8">
        <v>40256</v>
      </c>
      <c r="E10" s="2" t="s">
        <v>336</v>
      </c>
      <c r="F10" s="2" t="s">
        <v>597</v>
      </c>
      <c r="G10" s="2" t="s">
        <v>479</v>
      </c>
      <c r="H10" s="2" t="s">
        <v>350</v>
      </c>
      <c r="I10" s="2" t="s">
        <v>479</v>
      </c>
    </row>
    <row r="11" spans="1:11" x14ac:dyDescent="0.2">
      <c r="A11" s="2" t="s">
        <v>442</v>
      </c>
      <c r="B11" s="2" t="s">
        <v>548</v>
      </c>
      <c r="C11" s="2" t="s">
        <v>414</v>
      </c>
      <c r="D11" s="8">
        <v>40281</v>
      </c>
      <c r="F11" s="2" t="s">
        <v>596</v>
      </c>
      <c r="G11" s="2" t="s">
        <v>438</v>
      </c>
      <c r="H11" s="2" t="s">
        <v>622</v>
      </c>
      <c r="I11" s="2" t="s">
        <v>320</v>
      </c>
      <c r="J11" s="2" t="s">
        <v>497</v>
      </c>
      <c r="K11" s="2">
        <v>150000</v>
      </c>
    </row>
    <row r="12" spans="1:11" x14ac:dyDescent="0.2">
      <c r="A12" s="2" t="s">
        <v>449</v>
      </c>
      <c r="B12" s="2" t="s">
        <v>548</v>
      </c>
      <c r="C12" s="5">
        <v>3</v>
      </c>
      <c r="D12" s="8">
        <v>40309</v>
      </c>
      <c r="E12" s="2" t="s">
        <v>479</v>
      </c>
      <c r="F12" s="2" t="s">
        <v>263</v>
      </c>
      <c r="G12" s="2" t="s">
        <v>536</v>
      </c>
      <c r="H12" s="2" t="s">
        <v>353</v>
      </c>
      <c r="I12" s="2" t="s">
        <v>519</v>
      </c>
      <c r="J12" s="2" t="s">
        <v>465</v>
      </c>
      <c r="K12" s="2">
        <v>69020</v>
      </c>
    </row>
    <row r="13" spans="1:11" x14ac:dyDescent="0.2">
      <c r="A13" s="2" t="s">
        <v>395</v>
      </c>
      <c r="B13" s="2" t="s">
        <v>548</v>
      </c>
      <c r="C13" s="4" t="str">
        <f>HYPERLINK("2010/COP/4_816-OP-10/01Invitatie_participare.doc","nr. 4")</f>
        <v>nr. 4</v>
      </c>
      <c r="D13" s="8">
        <v>40480</v>
      </c>
      <c r="E13" s="2" t="s">
        <v>479</v>
      </c>
      <c r="F13" s="2" t="s">
        <v>479</v>
      </c>
      <c r="G13" s="4" t="str">
        <f>HYPERLINK("2010/COP/4_816-OP-10/02Proces_verbal_evaluare.doc","nr. 26 din 02.11.2010")</f>
        <v>nr. 26 din 02.11.2010</v>
      </c>
      <c r="H13" s="4" t="str">
        <f>HYPERLINK("2010/COP/4_816-OP-10/03Darea_seama.doc","nr. 16 din 02.11.2010")</f>
        <v>nr. 16 din 02.11.2010</v>
      </c>
      <c r="I13" s="4" t="str">
        <f>HYPERLINK("2010\COP\4_816-OP-10\04Contract_servicii.doc","nr. 8 din 01.11.2010")</f>
        <v>nr. 8 din 01.11.2010</v>
      </c>
      <c r="J13" s="2" t="s">
        <v>240</v>
      </c>
      <c r="K13" s="2">
        <v>96656.2</v>
      </c>
    </row>
    <row r="14" spans="1:11" x14ac:dyDescent="0.2">
      <c r="A14" s="2" t="s">
        <v>311</v>
      </c>
      <c r="B14" s="2" t="s">
        <v>608</v>
      </c>
      <c r="C14" s="2" t="s">
        <v>479</v>
      </c>
      <c r="D14" s="8" t="s">
        <v>479</v>
      </c>
      <c r="E14" s="2" t="s">
        <v>479</v>
      </c>
      <c r="F14" s="2" t="s">
        <v>479</v>
      </c>
      <c r="G14" s="2" t="s">
        <v>479</v>
      </c>
      <c r="H14" s="2" t="s">
        <v>479</v>
      </c>
      <c r="I14" s="4" t="str">
        <f>HYPERLINK("2010\VM\Contract_Ivas_Art(iluminare).doc","nr. 9  din 04.11.2010")</f>
        <v>nr. 9  din 04.11.2010</v>
      </c>
      <c r="J14" s="2" t="s">
        <v>495</v>
      </c>
      <c r="K14" s="2">
        <v>16232</v>
      </c>
    </row>
    <row r="15" spans="1:11" x14ac:dyDescent="0.2">
      <c r="A15" s="2" t="s">
        <v>619</v>
      </c>
      <c r="B15" s="2" t="s">
        <v>294</v>
      </c>
      <c r="C15" s="2" t="s">
        <v>479</v>
      </c>
      <c r="D15" s="8" t="s">
        <v>479</v>
      </c>
      <c r="E15" s="2" t="s">
        <v>479</v>
      </c>
      <c r="F15" s="2" t="s">
        <v>479</v>
      </c>
      <c r="G15" s="4" t="str">
        <f>HYPERLINK("2010/ASS/Moldovaconcert/01Proces_verbal_nr.27.doc","nr. 27 din 03.11.2010")</f>
        <v>nr. 27 din 03.11.2010</v>
      </c>
      <c r="H15" s="4" t="str">
        <f>HYPERLINK("2010/ASS/Moldovaconcert/03Darea_seama.doc","nr. 17 din 04.11.2010")</f>
        <v>nr. 17 din 04.11.2010</v>
      </c>
      <c r="I15" s="4" t="str">
        <f>HYPERLINK("2010\ASS\Moldovaconcert\02Contract_folosinta.doc","nr. 10 din 04.11.2010")</f>
        <v>nr. 10 din 04.11.2010</v>
      </c>
      <c r="J15" s="2" t="s">
        <v>585</v>
      </c>
      <c r="K15" s="2">
        <v>31950</v>
      </c>
    </row>
    <row r="16" spans="1:11" x14ac:dyDescent="0.2">
      <c r="A16" s="2" t="s">
        <v>422</v>
      </c>
      <c r="B16" s="2" t="s">
        <v>294</v>
      </c>
      <c r="C16" s="2" t="s">
        <v>479</v>
      </c>
      <c r="D16" s="8" t="s">
        <v>479</v>
      </c>
      <c r="E16" s="2" t="s">
        <v>479</v>
      </c>
      <c r="F16" s="2" t="s">
        <v>479</v>
      </c>
      <c r="G16" s="4" t="str">
        <f>HYPERLINK("2010/ASS/Alitex-com/00Proces_verbal.doc","nr. 28 din 05.11.2010")</f>
        <v>nr. 28 din 05.11.2010</v>
      </c>
      <c r="H16" s="4" t="str">
        <f>HYPERLINK("2010/ASS/Alitex-com/01Darea_seama.doc","nr. 18 din 05.11.2010")</f>
        <v>nr. 18 din 05.11.2010</v>
      </c>
      <c r="I16" s="4" t="str">
        <f>HYPERLINK("2010/ASS/Alitex-com/Contract.doc","nr. 11 din 05.11.2010")</f>
        <v>nr. 11 din 05.11.2010</v>
      </c>
      <c r="J16" s="2" t="s">
        <v>393</v>
      </c>
      <c r="K16" s="2">
        <v>122988.96</v>
      </c>
    </row>
    <row r="17" spans="1:11" x14ac:dyDescent="0.2">
      <c r="A17" s="2" t="s">
        <v>462</v>
      </c>
      <c r="B17" s="2" t="s">
        <v>580</v>
      </c>
      <c r="C17" s="4" t="str">
        <f>HYPERLINK("2010/2010_1403/00Documente_licitatie.doc","1403/10")</f>
        <v>1403/10</v>
      </c>
      <c r="D17" s="8">
        <v>40513</v>
      </c>
      <c r="E17" s="2" t="s">
        <v>402</v>
      </c>
      <c r="F17" s="4" t="str">
        <f>HYPERLINK("2010\2010_1403\07Proces_verbal_deschidere.doc","nr. 29 din 01.12.2010")</f>
        <v>nr. 29 din 01.12.2010</v>
      </c>
      <c r="G17" s="4" t="str">
        <f>HYPERLINK("2010\2010_1403\08Proces_verbal_evaluare.doc","nr. 30 din 02.12.2010")</f>
        <v>nr. 30 din 02.12.2010</v>
      </c>
      <c r="H17" s="4" t="str">
        <f>HYPERLINK("2010\2010_1403\10Darea_seama.doc","nr. 19 din 03.12.2010")</f>
        <v>nr. 19 din 03.12.2010</v>
      </c>
      <c r="I17" s="4" t="str">
        <f>HYPERLINK("2010\2010_1403\09Contract_mandat.doc","nr. 12 din 02.12.2010")</f>
        <v>nr. 12 din 02.12.2010</v>
      </c>
      <c r="J17" s="2" t="s">
        <v>572</v>
      </c>
      <c r="K17" s="2">
        <v>3891000</v>
      </c>
    </row>
    <row r="18" spans="1:11" x14ac:dyDescent="0.2">
      <c r="A18" s="2" t="s">
        <v>345</v>
      </c>
      <c r="B18" s="2" t="s">
        <v>580</v>
      </c>
      <c r="C18" s="2" t="s">
        <v>341</v>
      </c>
      <c r="D18" s="8">
        <v>40371</v>
      </c>
      <c r="E18" s="2" t="s">
        <v>298</v>
      </c>
      <c r="F18" s="2" t="s">
        <v>479</v>
      </c>
      <c r="G18" s="4" t="str">
        <f>HYPERLINK("2010\2010_887\16Proces_verbal_acord_aditional.doc","nr. 31 din 17.12.2010")</f>
        <v>nr. 31 din 17.12.2010</v>
      </c>
      <c r="H18" s="4" t="str">
        <f>HYPERLINK("2010/2010_887/17Darea_seama(acord_aditional).doc","nr. 20 din 17.12.2010")</f>
        <v>nr. 20 din 17.12.2010</v>
      </c>
      <c r="I18" s="4" t="str">
        <f>HYPERLINK("2010/2010_887/18Acord_aditional.doc","nr. 1 din 17.12.2010")</f>
        <v>nr. 1 din 17.12.2010</v>
      </c>
    </row>
    <row r="19" spans="1:11" x14ac:dyDescent="0.2">
      <c r="A19" s="2" t="s">
        <v>258</v>
      </c>
      <c r="B19" s="2" t="s">
        <v>580</v>
      </c>
      <c r="C19" s="4" t="str">
        <f>HYPERLINK("2010/2010_1736/00Document_licita_transport.doc","1736/10")</f>
        <v>1736/10</v>
      </c>
      <c r="D19" s="8">
        <v>40532</v>
      </c>
      <c r="E19" s="2" t="s">
        <v>531</v>
      </c>
      <c r="F19" s="4" t="str">
        <f>HYPERLINK("2010/2010_1736/06Proces_verbal_deschidere.doc","nr. 32 din 20.12.2010")</f>
        <v>nr. 32 din 20.12.2010</v>
      </c>
      <c r="G19" s="4" t="str">
        <f>HYPERLINK("2010/2010_1736/08Proces_verbal_evaluare.doc","nr. 33 din 20.12.2010")</f>
        <v>nr. 33 din 20.12.2010</v>
      </c>
      <c r="H19" s="4" t="str">
        <f>HYPERLINK("2010/2010_1736/09Darea_seama.doc","nr. 21 din 20.12.2010")</f>
        <v>nr. 21 din 20.12.2010</v>
      </c>
      <c r="I19" s="4" t="str">
        <f>HYPERLINK("2010/2010_1736/09Darea_seama.doc","nr. 13 din 20.12.2010")</f>
        <v>nr. 13 din 20.12.2010</v>
      </c>
      <c r="J19" s="2" t="s">
        <v>497</v>
      </c>
      <c r="K19" s="2">
        <v>686500</v>
      </c>
    </row>
    <row r="20" spans="1:11" x14ac:dyDescent="0.2">
      <c r="A20" s="2" t="s">
        <v>324</v>
      </c>
      <c r="B20" s="2" t="s">
        <v>580</v>
      </c>
      <c r="C20" s="2" t="s">
        <v>377</v>
      </c>
      <c r="D20" s="2" t="s">
        <v>479</v>
      </c>
      <c r="E20" s="2" t="s">
        <v>479</v>
      </c>
      <c r="G20" s="2" t="s">
        <v>547</v>
      </c>
      <c r="H20" s="2" t="s">
        <v>399</v>
      </c>
      <c r="I20" s="2" t="s">
        <v>599</v>
      </c>
    </row>
    <row r="21" spans="1:11" x14ac:dyDescent="0.2">
      <c r="A21" s="2" t="s">
        <v>624</v>
      </c>
      <c r="B21" s="2" t="s">
        <v>608</v>
      </c>
      <c r="C21" s="2" t="s">
        <v>479</v>
      </c>
      <c r="D21" s="2" t="s">
        <v>479</v>
      </c>
      <c r="E21" s="2" t="s">
        <v>479</v>
      </c>
      <c r="F21" s="2" t="s">
        <v>479</v>
      </c>
      <c r="G21" s="2" t="s">
        <v>479</v>
      </c>
      <c r="H21" s="2" t="s">
        <v>479</v>
      </c>
      <c r="I21" s="2" t="s">
        <v>317</v>
      </c>
      <c r="J21" s="2" t="s">
        <v>406</v>
      </c>
      <c r="K21" s="2">
        <v>8000</v>
      </c>
    </row>
    <row r="22" spans="1:11" x14ac:dyDescent="0.2">
      <c r="A22" s="2" t="s">
        <v>281</v>
      </c>
      <c r="B22" s="2" t="s">
        <v>608</v>
      </c>
      <c r="C22" s="2" t="s">
        <v>479</v>
      </c>
      <c r="D22" s="2" t="s">
        <v>479</v>
      </c>
      <c r="E22" s="2" t="s">
        <v>479</v>
      </c>
      <c r="F22" s="2" t="s">
        <v>479</v>
      </c>
      <c r="G22" s="2" t="s">
        <v>479</v>
      </c>
      <c r="H22" s="2" t="s">
        <v>479</v>
      </c>
      <c r="I22" s="2" t="s">
        <v>621</v>
      </c>
      <c r="J22" s="2" t="s">
        <v>464</v>
      </c>
      <c r="K22" s="2">
        <v>2700</v>
      </c>
    </row>
    <row r="23" spans="1:11" x14ac:dyDescent="0.2">
      <c r="A23" s="2" t="s">
        <v>338</v>
      </c>
      <c r="B23" s="2" t="s">
        <v>608</v>
      </c>
      <c r="C23" s="2" t="s">
        <v>479</v>
      </c>
      <c r="D23" s="2" t="s">
        <v>479</v>
      </c>
      <c r="E23" s="2" t="s">
        <v>479</v>
      </c>
      <c r="F23" s="2" t="s">
        <v>479</v>
      </c>
      <c r="G23" s="2" t="s">
        <v>479</v>
      </c>
      <c r="H23" s="2" t="s">
        <v>479</v>
      </c>
      <c r="I23" s="2" t="s">
        <v>421</v>
      </c>
      <c r="J23" s="2" t="s">
        <v>316</v>
      </c>
      <c r="K23" s="2">
        <v>12000</v>
      </c>
    </row>
    <row r="24" spans="1:11" x14ac:dyDescent="0.2">
      <c r="A24" s="2" t="s">
        <v>517</v>
      </c>
      <c r="B24" s="2" t="s">
        <v>608</v>
      </c>
      <c r="C24" s="2" t="s">
        <v>479</v>
      </c>
      <c r="D24" s="2" t="s">
        <v>479</v>
      </c>
      <c r="E24" s="2" t="s">
        <v>479</v>
      </c>
      <c r="F24" s="2" t="s">
        <v>479</v>
      </c>
      <c r="G24" s="2" t="s">
        <v>479</v>
      </c>
      <c r="H24" s="2" t="s">
        <v>479</v>
      </c>
      <c r="I24" s="2" t="s">
        <v>501</v>
      </c>
      <c r="J24" s="2" t="s">
        <v>271</v>
      </c>
      <c r="K24" s="2">
        <v>7355</v>
      </c>
    </row>
    <row r="25" spans="1:11" x14ac:dyDescent="0.2">
      <c r="A25" s="2" t="s">
        <v>517</v>
      </c>
      <c r="B25" s="2" t="s">
        <v>608</v>
      </c>
      <c r="C25" s="2" t="s">
        <v>479</v>
      </c>
      <c r="D25" s="2" t="s">
        <v>479</v>
      </c>
      <c r="E25" s="2" t="s">
        <v>479</v>
      </c>
      <c r="F25" s="2" t="s">
        <v>479</v>
      </c>
      <c r="G25" s="2" t="s">
        <v>479</v>
      </c>
      <c r="H25" s="2" t="s">
        <v>479</v>
      </c>
      <c r="I25" s="2" t="s">
        <v>266</v>
      </c>
      <c r="J25" s="2" t="s">
        <v>271</v>
      </c>
      <c r="K25" s="2">
        <v>10840</v>
      </c>
    </row>
    <row r="26" spans="1:11" x14ac:dyDescent="0.2">
      <c r="A26" s="2" t="s">
        <v>376</v>
      </c>
      <c r="B26" s="2" t="s">
        <v>608</v>
      </c>
      <c r="C26" s="2" t="s">
        <v>479</v>
      </c>
      <c r="D26" s="2" t="s">
        <v>479</v>
      </c>
      <c r="E26" s="2" t="s">
        <v>479</v>
      </c>
      <c r="F26" s="2" t="s">
        <v>479</v>
      </c>
      <c r="G26" s="2" t="s">
        <v>479</v>
      </c>
      <c r="H26" s="2" t="s">
        <v>479</v>
      </c>
      <c r="I26" s="2" t="s">
        <v>319</v>
      </c>
      <c r="J26" s="2" t="s">
        <v>304</v>
      </c>
      <c r="K26" s="2">
        <v>14450</v>
      </c>
    </row>
    <row r="27" spans="1:11" x14ac:dyDescent="0.2">
      <c r="A27" s="2" t="s">
        <v>549</v>
      </c>
      <c r="B27" s="2" t="s">
        <v>608</v>
      </c>
      <c r="C27" s="2" t="s">
        <v>479</v>
      </c>
      <c r="D27" s="2" t="s">
        <v>479</v>
      </c>
      <c r="E27" s="2" t="s">
        <v>479</v>
      </c>
      <c r="F27" s="2" t="s">
        <v>479</v>
      </c>
      <c r="G27" s="2" t="s">
        <v>479</v>
      </c>
      <c r="H27" s="2" t="s">
        <v>479</v>
      </c>
      <c r="I27" s="2" t="s">
        <v>437</v>
      </c>
      <c r="J27" s="2" t="s">
        <v>307</v>
      </c>
      <c r="K27" s="2">
        <v>22540</v>
      </c>
    </row>
    <row r="28" spans="1:11" x14ac:dyDescent="0.2">
      <c r="A28" s="2" t="s">
        <v>343</v>
      </c>
      <c r="B28" s="2" t="s">
        <v>608</v>
      </c>
      <c r="C28" s="2" t="s">
        <v>479</v>
      </c>
      <c r="D28" s="2" t="s">
        <v>479</v>
      </c>
      <c r="E28" s="2" t="s">
        <v>479</v>
      </c>
      <c r="F28" s="2" t="s">
        <v>479</v>
      </c>
      <c r="G28" s="2" t="s">
        <v>479</v>
      </c>
      <c r="H28" s="2" t="s">
        <v>479</v>
      </c>
      <c r="I28" s="2" t="s">
        <v>347</v>
      </c>
      <c r="J28" s="2" t="s">
        <v>405</v>
      </c>
      <c r="K28" s="2">
        <v>23000</v>
      </c>
    </row>
    <row r="29" spans="1:11" x14ac:dyDescent="0.2">
      <c r="A29" s="2" t="s">
        <v>515</v>
      </c>
      <c r="B29" s="2" t="s">
        <v>608</v>
      </c>
      <c r="C29" s="2" t="s">
        <v>479</v>
      </c>
      <c r="D29" s="2" t="s">
        <v>479</v>
      </c>
      <c r="E29" s="2" t="s">
        <v>479</v>
      </c>
      <c r="F29" s="2" t="s">
        <v>479</v>
      </c>
      <c r="G29" s="2" t="s">
        <v>479</v>
      </c>
      <c r="H29" s="2" t="s">
        <v>479</v>
      </c>
      <c r="I29" s="2" t="s">
        <v>361</v>
      </c>
      <c r="J29" s="2" t="s">
        <v>613</v>
      </c>
      <c r="K29" s="2">
        <v>25000</v>
      </c>
    </row>
    <row r="30" spans="1:11" x14ac:dyDescent="0.2">
      <c r="A30" s="2" t="s">
        <v>281</v>
      </c>
      <c r="B30" s="2" t="s">
        <v>608</v>
      </c>
      <c r="C30" s="2" t="s">
        <v>479</v>
      </c>
      <c r="D30" s="2" t="s">
        <v>479</v>
      </c>
      <c r="E30" s="2" t="s">
        <v>479</v>
      </c>
      <c r="F30" s="2" t="s">
        <v>479</v>
      </c>
      <c r="G30" s="2" t="s">
        <v>479</v>
      </c>
      <c r="H30" s="2" t="s">
        <v>479</v>
      </c>
      <c r="I30" s="2" t="s">
        <v>621</v>
      </c>
      <c r="J30" s="2" t="s">
        <v>464</v>
      </c>
      <c r="K30" s="2">
        <v>2700</v>
      </c>
    </row>
    <row r="31" spans="1:11" x14ac:dyDescent="0.2">
      <c r="A31" s="2" t="s">
        <v>543</v>
      </c>
      <c r="B31" s="2" t="s">
        <v>608</v>
      </c>
      <c r="C31" s="2" t="s">
        <v>479</v>
      </c>
      <c r="D31" s="2" t="s">
        <v>479</v>
      </c>
      <c r="E31" s="2" t="s">
        <v>479</v>
      </c>
      <c r="F31" s="2" t="s">
        <v>479</v>
      </c>
      <c r="G31" s="2" t="s">
        <v>503</v>
      </c>
      <c r="H31" s="2" t="s">
        <v>479</v>
      </c>
      <c r="I31" s="2" t="s">
        <v>473</v>
      </c>
      <c r="J31" s="2" t="s">
        <v>556</v>
      </c>
      <c r="K31" s="2">
        <v>15000</v>
      </c>
    </row>
    <row r="32" spans="1:11" x14ac:dyDescent="0.2">
      <c r="A32" s="2" t="s">
        <v>598</v>
      </c>
      <c r="B32" s="2" t="s">
        <v>608</v>
      </c>
      <c r="C32" s="2" t="s">
        <v>479</v>
      </c>
      <c r="D32" s="2" t="s">
        <v>479</v>
      </c>
      <c r="E32" s="2" t="s">
        <v>479</v>
      </c>
      <c r="F32" s="2" t="s">
        <v>479</v>
      </c>
      <c r="G32" s="2" t="s">
        <v>479</v>
      </c>
      <c r="H32" s="2" t="s">
        <v>479</v>
      </c>
      <c r="I32" s="2" t="s">
        <v>359</v>
      </c>
      <c r="J32" s="2" t="s">
        <v>591</v>
      </c>
      <c r="K32" s="2">
        <v>400</v>
      </c>
    </row>
    <row r="33" spans="1:11" x14ac:dyDescent="0.2">
      <c r="A33" s="2" t="s">
        <v>598</v>
      </c>
      <c r="B33" s="2" t="s">
        <v>608</v>
      </c>
      <c r="C33" s="2" t="s">
        <v>479</v>
      </c>
      <c r="D33" s="2" t="s">
        <v>479</v>
      </c>
      <c r="E33" s="2" t="s">
        <v>479</v>
      </c>
      <c r="F33" s="2" t="s">
        <v>479</v>
      </c>
      <c r="G33" s="2" t="s">
        <v>479</v>
      </c>
      <c r="H33" s="2" t="s">
        <v>479</v>
      </c>
      <c r="I33" s="2" t="s">
        <v>582</v>
      </c>
      <c r="J33" s="2" t="s">
        <v>591</v>
      </c>
      <c r="K33" s="2">
        <v>4800</v>
      </c>
    </row>
    <row r="34" spans="1:11" x14ac:dyDescent="0.2">
      <c r="A34" s="2" t="s">
        <v>429</v>
      </c>
      <c r="B34" s="2" t="s">
        <v>608</v>
      </c>
      <c r="C34" s="2" t="s">
        <v>479</v>
      </c>
      <c r="D34" s="2" t="s">
        <v>479</v>
      </c>
      <c r="E34" s="2" t="s">
        <v>479</v>
      </c>
      <c r="F34" s="2" t="s">
        <v>479</v>
      </c>
      <c r="G34" s="2" t="s">
        <v>479</v>
      </c>
      <c r="H34" s="2" t="s">
        <v>479</v>
      </c>
      <c r="I34" s="2" t="s">
        <v>510</v>
      </c>
      <c r="J34" s="2" t="s">
        <v>587</v>
      </c>
      <c r="K34" s="2">
        <v>21161.759999999998</v>
      </c>
    </row>
    <row r="35" spans="1:11" x14ac:dyDescent="0.2">
      <c r="A35" s="2" t="s">
        <v>443</v>
      </c>
      <c r="B35" s="2" t="s">
        <v>608</v>
      </c>
      <c r="C35" s="2" t="s">
        <v>479</v>
      </c>
      <c r="D35" s="2" t="s">
        <v>479</v>
      </c>
      <c r="E35" s="2" t="s">
        <v>479</v>
      </c>
      <c r="F35" s="2" t="s">
        <v>479</v>
      </c>
      <c r="G35" s="2" t="s">
        <v>479</v>
      </c>
      <c r="H35" s="2" t="s">
        <v>479</v>
      </c>
      <c r="I35" s="2" t="s">
        <v>568</v>
      </c>
      <c r="J35" s="2" t="s">
        <v>581</v>
      </c>
      <c r="K35" s="2">
        <v>7250</v>
      </c>
    </row>
    <row r="36" spans="1:11" x14ac:dyDescent="0.2">
      <c r="A36" s="2" t="s">
        <v>429</v>
      </c>
      <c r="B36" s="2" t="s">
        <v>608</v>
      </c>
      <c r="C36" s="2" t="s">
        <v>479</v>
      </c>
      <c r="D36" s="2" t="s">
        <v>479</v>
      </c>
      <c r="E36" s="2" t="s">
        <v>479</v>
      </c>
      <c r="F36" s="2" t="s">
        <v>479</v>
      </c>
      <c r="G36" s="2" t="s">
        <v>479</v>
      </c>
      <c r="H36" s="2" t="s">
        <v>479</v>
      </c>
      <c r="I36" s="2" t="s">
        <v>579</v>
      </c>
      <c r="J36" s="2" t="s">
        <v>587</v>
      </c>
      <c r="K36" s="2">
        <v>28436.12</v>
      </c>
    </row>
    <row r="37" spans="1:11" x14ac:dyDescent="0.2">
      <c r="A37" s="2" t="s">
        <v>551</v>
      </c>
      <c r="B37" s="2" t="s">
        <v>548</v>
      </c>
      <c r="C37" s="2" t="s">
        <v>417</v>
      </c>
      <c r="D37" s="3">
        <v>40618</v>
      </c>
      <c r="E37" s="2" t="s">
        <v>479</v>
      </c>
      <c r="F37" s="2" t="s">
        <v>479</v>
      </c>
      <c r="G37" s="2" t="s">
        <v>434</v>
      </c>
      <c r="H37" s="2" t="s">
        <v>433</v>
      </c>
      <c r="I37" s="2" t="s">
        <v>218</v>
      </c>
      <c r="J37" s="2" t="s">
        <v>346</v>
      </c>
      <c r="K37" s="2">
        <v>100000</v>
      </c>
    </row>
    <row r="38" spans="1:11" x14ac:dyDescent="0.2">
      <c r="A38" s="2" t="s">
        <v>443</v>
      </c>
      <c r="B38" s="2" t="s">
        <v>608</v>
      </c>
      <c r="C38" s="2" t="s">
        <v>479</v>
      </c>
      <c r="D38" s="2" t="s">
        <v>479</v>
      </c>
      <c r="E38" s="2" t="s">
        <v>479</v>
      </c>
      <c r="F38" s="2" t="s">
        <v>479</v>
      </c>
      <c r="G38" s="2" t="s">
        <v>479</v>
      </c>
      <c r="H38" s="2" t="s">
        <v>479</v>
      </c>
      <c r="I38" s="2" t="s">
        <v>321</v>
      </c>
      <c r="J38" s="2" t="s">
        <v>309</v>
      </c>
      <c r="K38" s="2">
        <v>4671</v>
      </c>
    </row>
    <row r="39" spans="1:11" x14ac:dyDescent="0.2">
      <c r="A39" s="2" t="s">
        <v>551</v>
      </c>
      <c r="B39" s="2" t="s">
        <v>580</v>
      </c>
      <c r="C39" s="2" t="s">
        <v>539</v>
      </c>
      <c r="D39" s="8">
        <v>40639</v>
      </c>
      <c r="E39" s="2" t="s">
        <v>750</v>
      </c>
      <c r="F39" s="2" t="s">
        <v>468</v>
      </c>
      <c r="G39" s="2" t="s">
        <v>479</v>
      </c>
      <c r="H39" s="2" t="s">
        <v>496</v>
      </c>
      <c r="I39" s="2" t="s">
        <v>479</v>
      </c>
    </row>
    <row r="40" spans="1:11" x14ac:dyDescent="0.2">
      <c r="A40" s="2" t="s">
        <v>395</v>
      </c>
      <c r="B40" s="2" t="s">
        <v>548</v>
      </c>
      <c r="C40" s="2" t="s">
        <v>451</v>
      </c>
      <c r="D40" s="3">
        <v>40480</v>
      </c>
      <c r="E40" s="2" t="s">
        <v>479</v>
      </c>
      <c r="F40" s="2" t="s">
        <v>479</v>
      </c>
      <c r="G40" s="2" t="s">
        <v>299</v>
      </c>
      <c r="H40" s="2" t="s">
        <v>446</v>
      </c>
      <c r="I40" s="2" t="s">
        <v>527</v>
      </c>
      <c r="J40" s="2" t="s">
        <v>240</v>
      </c>
    </row>
    <row r="41" spans="1:11" x14ac:dyDescent="0.2">
      <c r="A41" s="2" t="s">
        <v>366</v>
      </c>
      <c r="B41" s="2" t="s">
        <v>608</v>
      </c>
      <c r="C41" s="2" t="s">
        <v>479</v>
      </c>
      <c r="D41" s="2" t="s">
        <v>479</v>
      </c>
      <c r="E41" s="2" t="s">
        <v>479</v>
      </c>
      <c r="F41" s="2" t="s">
        <v>479</v>
      </c>
      <c r="G41" s="2" t="s">
        <v>479</v>
      </c>
      <c r="H41" s="2" t="s">
        <v>479</v>
      </c>
      <c r="I41" s="2" t="s">
        <v>262</v>
      </c>
      <c r="J41" s="2" t="s">
        <v>386</v>
      </c>
      <c r="K41" s="2" t="s">
        <v>327</v>
      </c>
    </row>
    <row r="42" spans="1:11" x14ac:dyDescent="0.2">
      <c r="A42" s="2" t="s">
        <v>354</v>
      </c>
      <c r="B42" s="2" t="s">
        <v>548</v>
      </c>
      <c r="C42" s="2">
        <v>2</v>
      </c>
      <c r="D42" s="3">
        <v>40667</v>
      </c>
      <c r="E42" s="2" t="s">
        <v>479</v>
      </c>
      <c r="F42" s="2" t="s">
        <v>314</v>
      </c>
      <c r="G42" s="2" t="s">
        <v>616</v>
      </c>
      <c r="H42" s="2" t="s">
        <v>461</v>
      </c>
      <c r="I42" s="2" t="s">
        <v>459</v>
      </c>
      <c r="J42" s="2" t="s">
        <v>273</v>
      </c>
      <c r="K42" s="2">
        <v>52687.6</v>
      </c>
    </row>
    <row r="43" spans="1:11" x14ac:dyDescent="0.2">
      <c r="A43" s="2" t="s">
        <v>612</v>
      </c>
      <c r="B43" s="2" t="s">
        <v>608</v>
      </c>
      <c r="C43" s="2" t="s">
        <v>479</v>
      </c>
      <c r="D43" s="2" t="s">
        <v>479</v>
      </c>
      <c r="E43" s="2" t="s">
        <v>479</v>
      </c>
      <c r="F43" s="2" t="s">
        <v>479</v>
      </c>
      <c r="G43" s="2" t="s">
        <v>479</v>
      </c>
      <c r="H43" s="2" t="s">
        <v>479</v>
      </c>
      <c r="I43" s="2" t="s">
        <v>326</v>
      </c>
    </row>
    <row r="44" spans="1:11" x14ac:dyDescent="0.2">
      <c r="A44" s="2" t="s">
        <v>306</v>
      </c>
      <c r="B44" s="2" t="s">
        <v>608</v>
      </c>
      <c r="C44" s="2" t="s">
        <v>479</v>
      </c>
      <c r="D44" s="2" t="s">
        <v>479</v>
      </c>
      <c r="E44" s="2" t="s">
        <v>479</v>
      </c>
      <c r="F44" s="2" t="s">
        <v>479</v>
      </c>
      <c r="G44" s="2" t="s">
        <v>479</v>
      </c>
      <c r="H44" s="2" t="s">
        <v>479</v>
      </c>
      <c r="I44" s="2" t="s">
        <v>257</v>
      </c>
      <c r="J44" s="2" t="s">
        <v>346</v>
      </c>
      <c r="K44" s="2">
        <v>10469.379999999999</v>
      </c>
    </row>
    <row r="45" spans="1:11" x14ac:dyDescent="0.2">
      <c r="A45" s="2" t="s">
        <v>544</v>
      </c>
      <c r="B45" s="2" t="s">
        <v>608</v>
      </c>
      <c r="C45" s="2" t="s">
        <v>479</v>
      </c>
      <c r="D45" s="2" t="s">
        <v>479</v>
      </c>
      <c r="E45" s="2" t="s">
        <v>479</v>
      </c>
      <c r="F45" s="2" t="s">
        <v>479</v>
      </c>
      <c r="G45" s="2" t="s">
        <v>479</v>
      </c>
      <c r="H45" s="2" t="s">
        <v>479</v>
      </c>
      <c r="I45" s="2" t="s">
        <v>243</v>
      </c>
      <c r="J45" s="2" t="s">
        <v>406</v>
      </c>
    </row>
    <row r="46" spans="1:11" x14ac:dyDescent="0.2">
      <c r="A46" s="2" t="s">
        <v>275</v>
      </c>
      <c r="B46" s="2" t="s">
        <v>548</v>
      </c>
      <c r="C46" s="2" t="s">
        <v>456</v>
      </c>
      <c r="D46" s="8">
        <v>40715</v>
      </c>
      <c r="E46" s="2" t="s">
        <v>241</v>
      </c>
      <c r="F46" s="2" t="s">
        <v>623</v>
      </c>
      <c r="G46" s="2" t="s">
        <v>227</v>
      </c>
      <c r="H46" s="2" t="s">
        <v>558</v>
      </c>
      <c r="I46" s="2" t="s">
        <v>387</v>
      </c>
      <c r="J46" s="2" t="s">
        <v>235</v>
      </c>
    </row>
    <row r="47" spans="1:11" x14ac:dyDescent="0.2">
      <c r="A47" s="2" t="s">
        <v>275</v>
      </c>
      <c r="B47" s="2" t="s">
        <v>608</v>
      </c>
      <c r="C47" s="2" t="s">
        <v>479</v>
      </c>
      <c r="D47" s="2" t="s">
        <v>479</v>
      </c>
      <c r="E47" s="2" t="s">
        <v>479</v>
      </c>
      <c r="F47" s="2" t="s">
        <v>479</v>
      </c>
      <c r="G47" s="2" t="s">
        <v>479</v>
      </c>
      <c r="H47" s="2" t="s">
        <v>479</v>
      </c>
      <c r="I47" s="2" t="s">
        <v>305</v>
      </c>
      <c r="J47" s="2" t="s">
        <v>346</v>
      </c>
      <c r="K47" s="2">
        <v>11547.23</v>
      </c>
    </row>
    <row r="48" spans="1:11" x14ac:dyDescent="0.2">
      <c r="A48" s="2" t="s">
        <v>306</v>
      </c>
      <c r="B48" s="2" t="s">
        <v>608</v>
      </c>
      <c r="C48" s="2" t="s">
        <v>479</v>
      </c>
      <c r="D48" s="2" t="s">
        <v>479</v>
      </c>
      <c r="E48" s="2" t="s">
        <v>479</v>
      </c>
      <c r="F48" s="2" t="s">
        <v>479</v>
      </c>
      <c r="G48" s="2" t="s">
        <v>479</v>
      </c>
      <c r="H48" s="2" t="s">
        <v>479</v>
      </c>
      <c r="I48" s="2" t="s">
        <v>313</v>
      </c>
    </row>
    <row r="49" spans="1:11" x14ac:dyDescent="0.2">
      <c r="A49" s="2" t="s">
        <v>236</v>
      </c>
      <c r="B49" s="2" t="s">
        <v>580</v>
      </c>
      <c r="C49" s="2" t="s">
        <v>390</v>
      </c>
      <c r="D49" s="8">
        <v>40749</v>
      </c>
      <c r="E49" s="2" t="s">
        <v>391</v>
      </c>
      <c r="F49" s="2" t="s">
        <v>577</v>
      </c>
      <c r="G49" s="2" t="s">
        <v>234</v>
      </c>
      <c r="H49" s="2" t="s">
        <v>424</v>
      </c>
      <c r="I49" s="2" t="s">
        <v>409</v>
      </c>
      <c r="J49" s="2" t="s">
        <v>245</v>
      </c>
      <c r="K49" s="2">
        <v>594821.62</v>
      </c>
    </row>
    <row r="50" spans="1:11" x14ac:dyDescent="0.2">
      <c r="A50" s="2" t="s">
        <v>275</v>
      </c>
      <c r="B50" s="2" t="s">
        <v>608</v>
      </c>
      <c r="C50" s="2" t="s">
        <v>479</v>
      </c>
      <c r="D50" s="8" t="s">
        <v>479</v>
      </c>
      <c r="E50" s="2" t="s">
        <v>479</v>
      </c>
      <c r="F50" s="2" t="s">
        <v>479</v>
      </c>
      <c r="G50" s="2" t="s">
        <v>479</v>
      </c>
      <c r="H50" s="2" t="s">
        <v>479</v>
      </c>
      <c r="I50" s="2" t="s">
        <v>609</v>
      </c>
      <c r="J50" s="2" t="s">
        <v>535</v>
      </c>
      <c r="K50" s="2">
        <v>8448</v>
      </c>
    </row>
    <row r="51" spans="1:11" x14ac:dyDescent="0.2">
      <c r="A51" s="2" t="s">
        <v>275</v>
      </c>
      <c r="B51" s="2" t="s">
        <v>608</v>
      </c>
      <c r="C51" s="2" t="s">
        <v>479</v>
      </c>
      <c r="D51" s="8" t="s">
        <v>479</v>
      </c>
      <c r="E51" s="2" t="s">
        <v>479</v>
      </c>
      <c r="F51" s="2" t="s">
        <v>479</v>
      </c>
      <c r="G51" s="2" t="s">
        <v>479</v>
      </c>
      <c r="H51" s="2" t="s">
        <v>479</v>
      </c>
      <c r="I51" s="2" t="s">
        <v>308</v>
      </c>
      <c r="J51" s="2" t="s">
        <v>535</v>
      </c>
      <c r="K51" s="2">
        <v>8566</v>
      </c>
    </row>
    <row r="52" spans="1:11" x14ac:dyDescent="0.2">
      <c r="A52" s="2" t="s">
        <v>494</v>
      </c>
      <c r="B52" s="2" t="s">
        <v>608</v>
      </c>
      <c r="C52" s="2" t="s">
        <v>479</v>
      </c>
      <c r="D52" s="8" t="s">
        <v>479</v>
      </c>
      <c r="E52" s="2" t="s">
        <v>479</v>
      </c>
      <c r="F52" s="2" t="s">
        <v>479</v>
      </c>
      <c r="G52" s="2" t="s">
        <v>479</v>
      </c>
      <c r="H52" s="2" t="s">
        <v>479</v>
      </c>
      <c r="I52" s="2" t="s">
        <v>592</v>
      </c>
      <c r="J52" s="2" t="s">
        <v>560</v>
      </c>
      <c r="K52" s="2">
        <v>25000</v>
      </c>
    </row>
    <row r="53" spans="1:11" x14ac:dyDescent="0.2">
      <c r="A53" s="2" t="s">
        <v>450</v>
      </c>
      <c r="B53" s="2" t="s">
        <v>608</v>
      </c>
      <c r="C53" s="2" t="s">
        <v>479</v>
      </c>
      <c r="D53" s="8" t="s">
        <v>479</v>
      </c>
      <c r="E53" s="2" t="s">
        <v>479</v>
      </c>
      <c r="F53" s="2" t="s">
        <v>479</v>
      </c>
      <c r="G53" s="2" t="s">
        <v>479</v>
      </c>
      <c r="H53" s="2" t="s">
        <v>479</v>
      </c>
      <c r="I53" s="2" t="s">
        <v>334</v>
      </c>
      <c r="J53" s="2" t="s">
        <v>337</v>
      </c>
      <c r="K53" s="2">
        <v>25000</v>
      </c>
    </row>
    <row r="54" spans="1:11" x14ac:dyDescent="0.2">
      <c r="A54" s="6" t="s">
        <v>445</v>
      </c>
      <c r="B54" s="6" t="s">
        <v>548</v>
      </c>
      <c r="C54" s="6" t="s">
        <v>502</v>
      </c>
      <c r="D54" s="8" t="s">
        <v>479</v>
      </c>
      <c r="E54" s="6" t="s">
        <v>479</v>
      </c>
      <c r="F54" s="6"/>
      <c r="G54" s="6" t="s">
        <v>217</v>
      </c>
      <c r="H54" s="6" t="s">
        <v>374</v>
      </c>
      <c r="I54" s="6" t="s">
        <v>301</v>
      </c>
      <c r="J54" s="6"/>
      <c r="K54" s="6"/>
    </row>
    <row r="55" spans="1:11" ht="25.5" x14ac:dyDescent="0.2">
      <c r="A55" s="2" t="s">
        <v>450</v>
      </c>
      <c r="B55" s="2" t="s">
        <v>608</v>
      </c>
      <c r="C55" s="2" t="s">
        <v>505</v>
      </c>
      <c r="D55" s="8" t="s">
        <v>479</v>
      </c>
      <c r="E55" s="2" t="s">
        <v>479</v>
      </c>
      <c r="F55" s="2" t="s">
        <v>506</v>
      </c>
      <c r="G55" s="2" t="s">
        <v>250</v>
      </c>
      <c r="H55" s="2" t="s">
        <v>435</v>
      </c>
      <c r="I55" s="7" t="s">
        <v>264</v>
      </c>
    </row>
    <row r="56" spans="1:11" x14ac:dyDescent="0.2">
      <c r="A56" s="2" t="s">
        <v>607</v>
      </c>
      <c r="B56" s="2" t="s">
        <v>294</v>
      </c>
      <c r="C56" s="2" t="s">
        <v>479</v>
      </c>
      <c r="D56" s="8" t="s">
        <v>479</v>
      </c>
      <c r="E56" s="2" t="s">
        <v>479</v>
      </c>
      <c r="F56" s="2" t="s">
        <v>479</v>
      </c>
      <c r="G56" s="2" t="s">
        <v>332</v>
      </c>
      <c r="H56" s="2" t="s">
        <v>542</v>
      </c>
      <c r="I56" s="2" t="s">
        <v>509</v>
      </c>
      <c r="J56" s="2" t="s">
        <v>470</v>
      </c>
      <c r="K56" s="2">
        <v>310000</v>
      </c>
    </row>
    <row r="57" spans="1:11" x14ac:dyDescent="0.2">
      <c r="A57" s="2" t="s">
        <v>275</v>
      </c>
      <c r="B57" s="2" t="s">
        <v>608</v>
      </c>
      <c r="C57" s="2" t="s">
        <v>479</v>
      </c>
      <c r="D57" s="8" t="s">
        <v>479</v>
      </c>
      <c r="E57" s="2" t="s">
        <v>479</v>
      </c>
      <c r="F57" s="2" t="s">
        <v>479</v>
      </c>
      <c r="G57" s="2" t="s">
        <v>479</v>
      </c>
      <c r="H57" s="2" t="s">
        <v>479</v>
      </c>
      <c r="I57" s="2" t="s">
        <v>340</v>
      </c>
      <c r="J57" s="2" t="s">
        <v>274</v>
      </c>
      <c r="K57" s="2">
        <v>7197</v>
      </c>
    </row>
    <row r="58" spans="1:11" x14ac:dyDescent="0.2">
      <c r="A58" s="2" t="s">
        <v>400</v>
      </c>
      <c r="B58" s="2" t="s">
        <v>294</v>
      </c>
      <c r="C58" s="2" t="s">
        <v>479</v>
      </c>
      <c r="D58" s="8" t="s">
        <v>479</v>
      </c>
      <c r="E58" s="2" t="s">
        <v>479</v>
      </c>
      <c r="F58" s="2" t="s">
        <v>479</v>
      </c>
      <c r="G58" s="2" t="s">
        <v>220</v>
      </c>
      <c r="H58" s="2" t="s">
        <v>588</v>
      </c>
      <c r="I58" s="2" t="s">
        <v>375</v>
      </c>
    </row>
    <row r="59" spans="1:11" x14ac:dyDescent="0.2">
      <c r="A59" s="2" t="s">
        <v>619</v>
      </c>
      <c r="B59" s="2" t="s">
        <v>294</v>
      </c>
      <c r="C59" s="2" t="s">
        <v>479</v>
      </c>
      <c r="D59" s="8" t="s">
        <v>479</v>
      </c>
      <c r="E59" s="2" t="s">
        <v>479</v>
      </c>
      <c r="F59" s="2" t="s">
        <v>479</v>
      </c>
      <c r="G59" s="2" t="s">
        <v>282</v>
      </c>
      <c r="H59" s="2" t="s">
        <v>404</v>
      </c>
      <c r="I59" s="2" t="s">
        <v>557</v>
      </c>
      <c r="J59" s="2" t="s">
        <v>585</v>
      </c>
      <c r="K59" s="2">
        <v>31950</v>
      </c>
    </row>
    <row r="60" spans="1:11" x14ac:dyDescent="0.2">
      <c r="A60" s="2" t="s">
        <v>355</v>
      </c>
      <c r="B60" s="2" t="s">
        <v>608</v>
      </c>
      <c r="C60" s="2" t="s">
        <v>479</v>
      </c>
      <c r="D60" s="8" t="s">
        <v>479</v>
      </c>
      <c r="E60" s="2" t="s">
        <v>479</v>
      </c>
      <c r="F60" s="2" t="s">
        <v>479</v>
      </c>
      <c r="G60" s="2" t="s">
        <v>479</v>
      </c>
      <c r="H60" s="2" t="s">
        <v>479</v>
      </c>
      <c r="I60" s="2" t="s">
        <v>615</v>
      </c>
    </row>
    <row r="61" spans="1:11" x14ac:dyDescent="0.2">
      <c r="A61" s="2" t="s">
        <v>471</v>
      </c>
      <c r="B61" s="2" t="s">
        <v>580</v>
      </c>
      <c r="C61" s="2" t="s">
        <v>341</v>
      </c>
      <c r="D61" s="8">
        <v>40371</v>
      </c>
      <c r="E61" s="2" t="s">
        <v>298</v>
      </c>
      <c r="F61" s="2" t="s">
        <v>479</v>
      </c>
      <c r="G61" s="2" t="s">
        <v>480</v>
      </c>
      <c r="H61" s="2" t="s">
        <v>411</v>
      </c>
      <c r="I61" s="2" t="s">
        <v>228</v>
      </c>
      <c r="J61" s="2" t="s">
        <v>268</v>
      </c>
    </row>
    <row r="62" spans="1:11" ht="25.5" x14ac:dyDescent="0.2">
      <c r="A62" s="7" t="s">
        <v>545</v>
      </c>
      <c r="B62" s="2" t="s">
        <v>548</v>
      </c>
      <c r="C62" s="2" t="s">
        <v>574</v>
      </c>
      <c r="D62" s="8">
        <v>40851</v>
      </c>
      <c r="E62" s="2" t="s">
        <v>751</v>
      </c>
      <c r="F62" s="2" t="s">
        <v>537</v>
      </c>
      <c r="G62" s="2" t="s">
        <v>569</v>
      </c>
      <c r="H62" s="2" t="s">
        <v>553</v>
      </c>
      <c r="I62" s="2" t="s">
        <v>528</v>
      </c>
    </row>
    <row r="63" spans="1:11" x14ac:dyDescent="0.2">
      <c r="A63" s="2" t="s">
        <v>275</v>
      </c>
      <c r="B63" s="2" t="s">
        <v>608</v>
      </c>
      <c r="C63" s="2" t="s">
        <v>479</v>
      </c>
      <c r="D63" s="8" t="s">
        <v>479</v>
      </c>
      <c r="E63" s="2" t="s">
        <v>479</v>
      </c>
      <c r="F63" s="2" t="s">
        <v>479</v>
      </c>
      <c r="G63" s="2" t="s">
        <v>479</v>
      </c>
      <c r="H63" s="2" t="s">
        <v>479</v>
      </c>
      <c r="I63" s="2" t="s">
        <v>269</v>
      </c>
      <c r="J63" s="2" t="s">
        <v>274</v>
      </c>
      <c r="K63" s="2">
        <v>14734</v>
      </c>
    </row>
    <row r="64" spans="1:11" x14ac:dyDescent="0.2">
      <c r="A64" s="2" t="s">
        <v>573</v>
      </c>
      <c r="B64" s="2" t="s">
        <v>608</v>
      </c>
      <c r="C64" s="2" t="s">
        <v>479</v>
      </c>
      <c r="D64" s="8" t="s">
        <v>479</v>
      </c>
      <c r="E64" s="2" t="s">
        <v>479</v>
      </c>
      <c r="F64" s="2" t="s">
        <v>479</v>
      </c>
      <c r="G64" s="2" t="s">
        <v>479</v>
      </c>
      <c r="H64" s="2" t="s">
        <v>479</v>
      </c>
      <c r="I64" s="2" t="s">
        <v>232</v>
      </c>
      <c r="J64" s="2" t="s">
        <v>564</v>
      </c>
      <c r="K64" s="2">
        <v>25162</v>
      </c>
    </row>
    <row r="65" spans="1:11" ht="25.5" x14ac:dyDescent="0.2">
      <c r="A65" s="7" t="s">
        <v>372</v>
      </c>
      <c r="B65" s="2" t="s">
        <v>548</v>
      </c>
      <c r="C65" s="2" t="s">
        <v>254</v>
      </c>
      <c r="D65" s="8">
        <v>40858</v>
      </c>
      <c r="E65" s="2" t="s">
        <v>453</v>
      </c>
      <c r="F65" s="2" t="s">
        <v>379</v>
      </c>
      <c r="G65" s="2" t="s">
        <v>328</v>
      </c>
      <c r="H65" s="2" t="s">
        <v>398</v>
      </c>
      <c r="I65" s="2" t="s">
        <v>265</v>
      </c>
      <c r="K65" s="2">
        <v>0</v>
      </c>
    </row>
    <row r="66" spans="1:11" x14ac:dyDescent="0.2">
      <c r="A66" s="2" t="s">
        <v>275</v>
      </c>
      <c r="B66" s="2" t="s">
        <v>608</v>
      </c>
      <c r="C66" s="2" t="s">
        <v>479</v>
      </c>
      <c r="D66" s="8" t="s">
        <v>479</v>
      </c>
      <c r="E66" s="2" t="s">
        <v>479</v>
      </c>
      <c r="F66" s="2" t="s">
        <v>479</v>
      </c>
      <c r="G66" s="2" t="s">
        <v>479</v>
      </c>
      <c r="H66" s="2" t="s">
        <v>479</v>
      </c>
      <c r="I66" s="2" t="s">
        <v>392</v>
      </c>
      <c r="J66" s="2" t="s">
        <v>274</v>
      </c>
      <c r="K66" s="2">
        <v>15909</v>
      </c>
    </row>
    <row r="67" spans="1:11" x14ac:dyDescent="0.2">
      <c r="A67" s="2" t="s">
        <v>525</v>
      </c>
      <c r="B67" s="2" t="s">
        <v>608</v>
      </c>
      <c r="C67" s="2" t="s">
        <v>479</v>
      </c>
      <c r="D67" s="8" t="s">
        <v>479</v>
      </c>
      <c r="E67" s="2" t="s">
        <v>479</v>
      </c>
      <c r="F67" s="2" t="s">
        <v>479</v>
      </c>
      <c r="G67" s="2" t="s">
        <v>479</v>
      </c>
      <c r="H67" s="2" t="s">
        <v>479</v>
      </c>
      <c r="I67" s="2" t="s">
        <v>530</v>
      </c>
      <c r="J67" s="2" t="s">
        <v>256</v>
      </c>
      <c r="K67" s="2">
        <v>30000</v>
      </c>
    </row>
    <row r="68" spans="1:11" ht="25.5" x14ac:dyDescent="0.2">
      <c r="A68" s="7" t="s">
        <v>372</v>
      </c>
      <c r="B68" s="2" t="s">
        <v>548</v>
      </c>
      <c r="C68" s="2" t="s">
        <v>439</v>
      </c>
      <c r="D68" s="8">
        <v>40875</v>
      </c>
      <c r="E68" s="2" t="s">
        <v>272</v>
      </c>
      <c r="F68" s="2" t="s">
        <v>333</v>
      </c>
      <c r="G68" s="2" t="s">
        <v>394</v>
      </c>
      <c r="H68" s="2" t="s">
        <v>288</v>
      </c>
      <c r="I68" s="2" t="s">
        <v>289</v>
      </c>
    </row>
    <row r="69" spans="1:11" x14ac:dyDescent="0.2">
      <c r="A69" s="2" t="s">
        <v>339</v>
      </c>
      <c r="B69" s="2" t="s">
        <v>608</v>
      </c>
      <c r="C69" s="2" t="s">
        <v>479</v>
      </c>
      <c r="D69" s="8" t="s">
        <v>479</v>
      </c>
      <c r="E69" s="2" t="s">
        <v>479</v>
      </c>
      <c r="F69" s="2" t="s">
        <v>479</v>
      </c>
      <c r="G69" s="2" t="s">
        <v>479</v>
      </c>
      <c r="H69" s="2" t="s">
        <v>479</v>
      </c>
      <c r="I69" s="2" t="s">
        <v>555</v>
      </c>
    </row>
    <row r="70" spans="1:11" x14ac:dyDescent="0.2">
      <c r="A70" s="2" t="s">
        <v>595</v>
      </c>
      <c r="B70" s="2" t="s">
        <v>608</v>
      </c>
      <c r="C70" s="2" t="s">
        <v>479</v>
      </c>
      <c r="D70" s="8" t="s">
        <v>479</v>
      </c>
      <c r="E70" s="2" t="s">
        <v>479</v>
      </c>
      <c r="F70" s="2" t="s">
        <v>479</v>
      </c>
      <c r="G70" s="2" t="s">
        <v>479</v>
      </c>
      <c r="H70" s="2" t="s">
        <v>479</v>
      </c>
      <c r="I70" s="2" t="s">
        <v>389</v>
      </c>
      <c r="J70" s="2" t="s">
        <v>293</v>
      </c>
      <c r="K70" s="2">
        <v>30000</v>
      </c>
    </row>
    <row r="71" spans="1:11" x14ac:dyDescent="0.2">
      <c r="A71" s="2" t="s">
        <v>255</v>
      </c>
      <c r="B71" s="2" t="s">
        <v>608</v>
      </c>
      <c r="C71" s="2" t="s">
        <v>479</v>
      </c>
      <c r="D71" s="8" t="s">
        <v>479</v>
      </c>
      <c r="E71" s="2" t="s">
        <v>479</v>
      </c>
      <c r="F71" s="2" t="s">
        <v>479</v>
      </c>
      <c r="G71" s="2" t="s">
        <v>479</v>
      </c>
      <c r="H71" s="2" t="s">
        <v>479</v>
      </c>
      <c r="I71" s="2" t="s">
        <v>302</v>
      </c>
      <c r="J71" s="2" t="s">
        <v>303</v>
      </c>
      <c r="K71" s="2">
        <v>1099</v>
      </c>
    </row>
    <row r="72" spans="1:11" x14ac:dyDescent="0.2">
      <c r="A72" s="2" t="s">
        <v>576</v>
      </c>
      <c r="B72" s="2" t="s">
        <v>608</v>
      </c>
      <c r="C72" s="2" t="s">
        <v>479</v>
      </c>
      <c r="D72" s="8" t="s">
        <v>479</v>
      </c>
      <c r="E72" s="2" t="s">
        <v>479</v>
      </c>
      <c r="F72" s="2" t="s">
        <v>479</v>
      </c>
      <c r="G72" s="2" t="s">
        <v>479</v>
      </c>
      <c r="H72" s="2" t="s">
        <v>479</v>
      </c>
      <c r="I72" s="2" t="s">
        <v>225</v>
      </c>
      <c r="J72" s="2" t="s">
        <v>284</v>
      </c>
      <c r="K72" s="2">
        <v>1069</v>
      </c>
    </row>
    <row r="73" spans="1:11" x14ac:dyDescent="0.2">
      <c r="A73" s="2" t="s">
        <v>275</v>
      </c>
      <c r="B73" s="2" t="s">
        <v>608</v>
      </c>
      <c r="C73" s="2" t="s">
        <v>479</v>
      </c>
      <c r="D73" s="8" t="s">
        <v>479</v>
      </c>
      <c r="E73" s="2" t="s">
        <v>479</v>
      </c>
      <c r="F73" s="2" t="s">
        <v>479</v>
      </c>
      <c r="G73" s="2" t="s">
        <v>479</v>
      </c>
      <c r="H73" s="2" t="s">
        <v>479</v>
      </c>
      <c r="I73" s="2" t="s">
        <v>360</v>
      </c>
      <c r="J73" s="2" t="s">
        <v>277</v>
      </c>
      <c r="K73" s="2">
        <v>4726.74</v>
      </c>
    </row>
    <row r="74" spans="1:11" x14ac:dyDescent="0.2">
      <c r="A74" s="2" t="s">
        <v>275</v>
      </c>
      <c r="B74" s="2" t="s">
        <v>608</v>
      </c>
      <c r="C74" s="2" t="s">
        <v>479</v>
      </c>
      <c r="D74" s="8" t="s">
        <v>479</v>
      </c>
      <c r="E74" s="2" t="s">
        <v>479</v>
      </c>
      <c r="F74" s="2" t="s">
        <v>479</v>
      </c>
      <c r="G74" s="2" t="s">
        <v>479</v>
      </c>
      <c r="H74" s="2" t="s">
        <v>479</v>
      </c>
      <c r="I74" s="2" t="s">
        <v>419</v>
      </c>
      <c r="J74" s="2" t="s">
        <v>274</v>
      </c>
      <c r="K74" s="2">
        <v>14272</v>
      </c>
    </row>
    <row r="75" spans="1:11" x14ac:dyDescent="0.2">
      <c r="A75" s="2" t="s">
        <v>410</v>
      </c>
      <c r="B75" s="2" t="s">
        <v>608</v>
      </c>
      <c r="C75" s="2" t="s">
        <v>479</v>
      </c>
      <c r="D75" s="8" t="s">
        <v>479</v>
      </c>
      <c r="E75" s="2" t="s">
        <v>479</v>
      </c>
      <c r="F75" s="2" t="s">
        <v>479</v>
      </c>
      <c r="G75" s="2" t="s">
        <v>479</v>
      </c>
      <c r="H75" s="2" t="s">
        <v>479</v>
      </c>
      <c r="I75" s="2" t="s">
        <v>356</v>
      </c>
      <c r="J75" s="2" t="s">
        <v>533</v>
      </c>
      <c r="K75" s="2">
        <v>19500</v>
      </c>
    </row>
    <row r="76" spans="1:11" x14ac:dyDescent="0.2">
      <c r="A76" s="2" t="s">
        <v>593</v>
      </c>
      <c r="B76" s="2" t="s">
        <v>548</v>
      </c>
      <c r="C76" s="2" t="s">
        <v>479</v>
      </c>
      <c r="D76" s="8" t="s">
        <v>479</v>
      </c>
      <c r="E76" s="2" t="s">
        <v>479</v>
      </c>
      <c r="F76" s="2" t="s">
        <v>479</v>
      </c>
      <c r="G76" s="2" t="s">
        <v>529</v>
      </c>
      <c r="H76" s="2" t="s">
        <v>382</v>
      </c>
      <c r="I76" s="2" t="s">
        <v>380</v>
      </c>
      <c r="J76" s="2" t="s">
        <v>219</v>
      </c>
      <c r="K76" s="2">
        <v>32976</v>
      </c>
    </row>
    <row r="77" spans="1:11" x14ac:dyDescent="0.2">
      <c r="A77" s="2" t="s">
        <v>441</v>
      </c>
      <c r="B77" s="2" t="s">
        <v>548</v>
      </c>
      <c r="C77" s="2" t="s">
        <v>226</v>
      </c>
      <c r="D77" s="8">
        <v>40903</v>
      </c>
      <c r="E77" s="2" t="s">
        <v>385</v>
      </c>
      <c r="F77" s="2" t="s">
        <v>221</v>
      </c>
      <c r="G77" s="2" t="s">
        <v>488</v>
      </c>
      <c r="H77" s="2" t="s">
        <v>278</v>
      </c>
      <c r="I77" s="2" t="s">
        <v>286</v>
      </c>
    </row>
    <row r="78" spans="1:11" x14ac:dyDescent="0.2">
      <c r="A78" s="2" t="s">
        <v>436</v>
      </c>
      <c r="B78" s="2" t="s">
        <v>608</v>
      </c>
      <c r="C78" s="2" t="s">
        <v>479</v>
      </c>
      <c r="D78" s="8" t="s">
        <v>479</v>
      </c>
      <c r="E78" s="2" t="s">
        <v>479</v>
      </c>
      <c r="F78" s="2" t="s">
        <v>479</v>
      </c>
      <c r="G78" s="2" t="s">
        <v>479</v>
      </c>
      <c r="H78" s="2" t="s">
        <v>479</v>
      </c>
      <c r="I78" s="2" t="s">
        <v>476</v>
      </c>
      <c r="J78" s="2" t="s">
        <v>458</v>
      </c>
      <c r="K78" s="2">
        <v>20000</v>
      </c>
    </row>
    <row r="79" spans="1:11" ht="38.25" x14ac:dyDescent="0.2">
      <c r="A79" s="7" t="s">
        <v>475</v>
      </c>
      <c r="B79" s="2" t="s">
        <v>580</v>
      </c>
      <c r="C79" s="2" t="s">
        <v>498</v>
      </c>
      <c r="D79" s="8">
        <v>40917</v>
      </c>
      <c r="E79" s="2" t="s">
        <v>246</v>
      </c>
      <c r="J79" s="9" t="s">
        <v>752</v>
      </c>
      <c r="K79" s="2">
        <v>14220000</v>
      </c>
    </row>
  </sheetData>
  <autoFilter ref="A1:K79"/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zoomScaleNormal="100" workbookViewId="0">
      <pane xSplit="1" ySplit="1" topLeftCell="B35" activePane="bottomRight" state="frozen"/>
      <selection activeCell="I79" sqref="I79"/>
      <selection pane="topRight" activeCell="I79" sqref="I79"/>
      <selection pane="bottomLeft" activeCell="I79" sqref="I79"/>
      <selection pane="bottomRight" activeCell="A45" sqref="A45"/>
    </sheetView>
  </sheetViews>
  <sheetFormatPr defaultColWidth="9.140625" defaultRowHeight="12.75" customHeight="1" x14ac:dyDescent="0.2"/>
  <cols>
    <col min="1" max="1" width="73.85546875" customWidth="1"/>
    <col min="2" max="2" width="26.42578125" customWidth="1"/>
    <col min="3" max="3" width="24.5703125" customWidth="1"/>
    <col min="4" max="4" width="17" customWidth="1"/>
    <col min="5" max="5" width="19" customWidth="1"/>
    <col min="6" max="6" width="18" customWidth="1"/>
    <col min="7" max="7" width="19.28515625" customWidth="1"/>
    <col min="8" max="8" width="27.42578125" customWidth="1"/>
    <col min="9" max="9" width="20.42578125" customWidth="1"/>
    <col min="10" max="10" width="54.28515625" customWidth="1"/>
    <col min="11" max="11" width="18.28515625" customWidth="1"/>
  </cols>
  <sheetData>
    <row r="1" spans="1:12" x14ac:dyDescent="0.2">
      <c r="A1" s="10" t="s">
        <v>540</v>
      </c>
      <c r="B1" s="10" t="s">
        <v>420</v>
      </c>
      <c r="C1" s="10" t="s">
        <v>426</v>
      </c>
      <c r="D1" s="10" t="s">
        <v>440</v>
      </c>
      <c r="E1" s="10" t="s">
        <v>425</v>
      </c>
      <c r="F1" s="10" t="s">
        <v>448</v>
      </c>
      <c r="G1" s="10" t="s">
        <v>584</v>
      </c>
      <c r="H1" s="10" t="s">
        <v>559</v>
      </c>
      <c r="I1" s="10" t="s">
        <v>323</v>
      </c>
      <c r="J1" s="10" t="s">
        <v>368</v>
      </c>
      <c r="K1" s="10" t="s">
        <v>481</v>
      </c>
      <c r="L1" s="11"/>
    </row>
    <row r="2" spans="1:12" x14ac:dyDescent="0.2">
      <c r="A2" s="13" t="s">
        <v>436</v>
      </c>
      <c r="B2" s="13" t="s">
        <v>608</v>
      </c>
      <c r="C2" s="13" t="s">
        <v>479</v>
      </c>
      <c r="D2" s="13" t="s">
        <v>479</v>
      </c>
      <c r="E2" s="13" t="s">
        <v>479</v>
      </c>
      <c r="F2" s="13" t="s">
        <v>479</v>
      </c>
      <c r="G2" s="13" t="s">
        <v>479</v>
      </c>
      <c r="H2" s="13" t="s">
        <v>476</v>
      </c>
      <c r="I2" s="13" t="s">
        <v>479</v>
      </c>
      <c r="J2" s="13" t="s">
        <v>458</v>
      </c>
      <c r="K2" s="13">
        <v>20000</v>
      </c>
      <c r="L2" s="11"/>
    </row>
    <row r="3" spans="1:12" ht="38.25" x14ac:dyDescent="0.2">
      <c r="A3" s="12" t="s">
        <v>475</v>
      </c>
      <c r="B3" s="13" t="s">
        <v>580</v>
      </c>
      <c r="C3" s="13" t="s">
        <v>498</v>
      </c>
      <c r="D3" s="19">
        <v>40917</v>
      </c>
      <c r="E3" s="13" t="s">
        <v>246</v>
      </c>
      <c r="F3" s="13" t="s">
        <v>604</v>
      </c>
      <c r="G3" s="13" t="s">
        <v>248</v>
      </c>
      <c r="H3" s="13" t="s">
        <v>364</v>
      </c>
      <c r="I3" s="13" t="s">
        <v>516</v>
      </c>
      <c r="J3" s="12" t="s">
        <v>412</v>
      </c>
      <c r="K3" s="13">
        <v>14220000</v>
      </c>
      <c r="L3" s="11"/>
    </row>
    <row r="4" spans="1:12" x14ac:dyDescent="0.2">
      <c r="A4" s="12" t="s">
        <v>589</v>
      </c>
      <c r="B4" s="13" t="s">
        <v>608</v>
      </c>
      <c r="C4" s="13" t="s">
        <v>479</v>
      </c>
      <c r="D4" s="13" t="s">
        <v>479</v>
      </c>
      <c r="E4" s="13" t="s">
        <v>479</v>
      </c>
      <c r="F4" s="13" t="s">
        <v>479</v>
      </c>
      <c r="G4" s="13" t="s">
        <v>479</v>
      </c>
      <c r="H4" s="13" t="s">
        <v>474</v>
      </c>
      <c r="I4" s="13" t="s">
        <v>479</v>
      </c>
      <c r="J4" s="12" t="s">
        <v>466</v>
      </c>
      <c r="K4" s="13">
        <v>2500</v>
      </c>
      <c r="L4" s="11"/>
    </row>
    <row r="5" spans="1:12" x14ac:dyDescent="0.2">
      <c r="A5" s="13" t="s">
        <v>371</v>
      </c>
      <c r="B5" s="13" t="s">
        <v>608</v>
      </c>
      <c r="C5" s="13" t="s">
        <v>479</v>
      </c>
      <c r="D5" s="13" t="s">
        <v>479</v>
      </c>
      <c r="E5" s="13" t="s">
        <v>479</v>
      </c>
      <c r="F5" s="13" t="s">
        <v>479</v>
      </c>
      <c r="G5" s="13" t="s">
        <v>479</v>
      </c>
      <c r="H5" s="13" t="s">
        <v>370</v>
      </c>
      <c r="I5" s="13" t="s">
        <v>479</v>
      </c>
      <c r="J5" s="13" t="s">
        <v>274</v>
      </c>
      <c r="K5" s="13">
        <v>10721</v>
      </c>
      <c r="L5" s="11"/>
    </row>
    <row r="6" spans="1:12" x14ac:dyDescent="0.2">
      <c r="A6" s="13" t="s">
        <v>371</v>
      </c>
      <c r="B6" s="13" t="s">
        <v>580</v>
      </c>
      <c r="C6" s="13" t="s">
        <v>563</v>
      </c>
      <c r="D6" s="19">
        <v>40945</v>
      </c>
      <c r="E6" s="21" t="s">
        <v>413</v>
      </c>
      <c r="F6" s="13" t="s">
        <v>261</v>
      </c>
      <c r="G6" s="13" t="s">
        <v>554</v>
      </c>
      <c r="H6" s="13" t="s">
        <v>583</v>
      </c>
      <c r="I6" s="13" t="s">
        <v>469</v>
      </c>
      <c r="J6" s="13" t="s">
        <v>265</v>
      </c>
      <c r="K6" s="13">
        <v>0</v>
      </c>
      <c r="L6" s="13" t="s">
        <v>265</v>
      </c>
    </row>
    <row r="7" spans="1:12" x14ac:dyDescent="0.2">
      <c r="A7" s="13" t="s">
        <v>312</v>
      </c>
      <c r="B7" s="13" t="s">
        <v>580</v>
      </c>
      <c r="C7" s="13" t="s">
        <v>403</v>
      </c>
      <c r="D7" s="19">
        <v>40948</v>
      </c>
      <c r="E7" s="13" t="s">
        <v>578</v>
      </c>
      <c r="F7" s="13" t="s">
        <v>283</v>
      </c>
      <c r="G7" s="13" t="s">
        <v>396</v>
      </c>
      <c r="H7" s="13" t="s">
        <v>415</v>
      </c>
      <c r="I7" s="13" t="s">
        <v>452</v>
      </c>
      <c r="J7" s="13" t="s">
        <v>444</v>
      </c>
      <c r="K7" s="22">
        <v>800000</v>
      </c>
      <c r="L7" s="11"/>
    </row>
    <row r="8" spans="1:12" x14ac:dyDescent="0.2">
      <c r="A8" s="13" t="s">
        <v>229</v>
      </c>
      <c r="B8" s="13" t="s">
        <v>608</v>
      </c>
      <c r="C8" s="13" t="s">
        <v>479</v>
      </c>
      <c r="D8" s="13" t="s">
        <v>479</v>
      </c>
      <c r="E8" s="13" t="s">
        <v>479</v>
      </c>
      <c r="F8" s="13" t="s">
        <v>479</v>
      </c>
      <c r="G8" s="13" t="s">
        <v>479</v>
      </c>
      <c r="H8" s="13" t="s">
        <v>396</v>
      </c>
      <c r="I8" s="13" t="s">
        <v>479</v>
      </c>
      <c r="J8" s="13" t="s">
        <v>315</v>
      </c>
      <c r="K8" s="13">
        <v>2000</v>
      </c>
      <c r="L8" s="11"/>
    </row>
    <row r="9" spans="1:12" x14ac:dyDescent="0.2">
      <c r="A9" s="13" t="s">
        <v>371</v>
      </c>
      <c r="B9" s="13" t="s">
        <v>608</v>
      </c>
      <c r="C9" s="13" t="s">
        <v>479</v>
      </c>
      <c r="D9" s="13" t="s">
        <v>479</v>
      </c>
      <c r="E9" s="13" t="s">
        <v>479</v>
      </c>
      <c r="F9" s="13" t="s">
        <v>479</v>
      </c>
      <c r="G9" s="13" t="s">
        <v>479</v>
      </c>
      <c r="H9" s="13" t="s">
        <v>296</v>
      </c>
      <c r="I9" s="13" t="s">
        <v>479</v>
      </c>
      <c r="J9" s="13" t="s">
        <v>365</v>
      </c>
      <c r="K9" s="13">
        <v>4798</v>
      </c>
      <c r="L9" s="11"/>
    </row>
    <row r="10" spans="1:12" x14ac:dyDescent="0.2">
      <c r="A10" s="13" t="s">
        <v>449</v>
      </c>
      <c r="B10" s="13" t="s">
        <v>608</v>
      </c>
      <c r="C10" s="13" t="s">
        <v>479</v>
      </c>
      <c r="D10" s="13" t="s">
        <v>479</v>
      </c>
      <c r="E10" s="13" t="s">
        <v>479</v>
      </c>
      <c r="F10" s="13" t="s">
        <v>479</v>
      </c>
      <c r="G10" s="13" t="s">
        <v>479</v>
      </c>
      <c r="H10" s="13" t="s">
        <v>378</v>
      </c>
      <c r="I10" s="13" t="s">
        <v>479</v>
      </c>
      <c r="J10" s="13" t="s">
        <v>492</v>
      </c>
      <c r="K10" s="13">
        <v>17850</v>
      </c>
      <c r="L10" s="11"/>
    </row>
    <row r="11" spans="1:12" x14ac:dyDescent="0.2">
      <c r="A11" s="13" t="s">
        <v>362</v>
      </c>
      <c r="B11" s="13" t="s">
        <v>608</v>
      </c>
      <c r="C11" s="13" t="s">
        <v>479</v>
      </c>
      <c r="D11" s="13" t="s">
        <v>479</v>
      </c>
      <c r="E11" s="13" t="s">
        <v>479</v>
      </c>
      <c r="F11" s="13" t="s">
        <v>479</v>
      </c>
      <c r="G11" s="13" t="s">
        <v>479</v>
      </c>
      <c r="H11" s="13" t="s">
        <v>454</v>
      </c>
      <c r="I11" s="13" t="s">
        <v>479</v>
      </c>
      <c r="J11" s="13" t="s">
        <v>492</v>
      </c>
      <c r="K11" s="13">
        <v>18960</v>
      </c>
      <c r="L11" s="11"/>
    </row>
    <row r="12" spans="1:12" x14ac:dyDescent="0.2">
      <c r="A12" s="13" t="s">
        <v>449</v>
      </c>
      <c r="B12" s="13" t="s">
        <v>608</v>
      </c>
      <c r="C12" s="13" t="s">
        <v>479</v>
      </c>
      <c r="D12" s="13" t="s">
        <v>479</v>
      </c>
      <c r="E12" s="13" t="s">
        <v>479</v>
      </c>
      <c r="F12" s="13" t="s">
        <v>479</v>
      </c>
      <c r="G12" s="13" t="s">
        <v>479</v>
      </c>
      <c r="H12" s="13" t="s">
        <v>238</v>
      </c>
      <c r="I12" s="13" t="s">
        <v>479</v>
      </c>
      <c r="J12" s="13" t="s">
        <v>492</v>
      </c>
      <c r="K12" s="13">
        <v>1800</v>
      </c>
      <c r="L12" s="11"/>
    </row>
    <row r="13" spans="1:12" x14ac:dyDescent="0.2">
      <c r="A13" s="13" t="s">
        <v>618</v>
      </c>
      <c r="B13" s="13" t="s">
        <v>548</v>
      </c>
      <c r="C13" s="13" t="s">
        <v>522</v>
      </c>
      <c r="D13" s="19">
        <v>40956</v>
      </c>
      <c r="E13" s="13" t="s">
        <v>614</v>
      </c>
      <c r="F13" s="13" t="s">
        <v>479</v>
      </c>
      <c r="G13" s="13" t="s">
        <v>605</v>
      </c>
      <c r="H13" s="13" t="s">
        <v>295</v>
      </c>
      <c r="I13" s="13" t="s">
        <v>230</v>
      </c>
      <c r="J13" s="13" t="s">
        <v>779</v>
      </c>
      <c r="K13" s="13">
        <v>100976</v>
      </c>
      <c r="L13" s="11"/>
    </row>
    <row r="14" spans="1:12" ht="25.5" x14ac:dyDescent="0.2">
      <c r="A14" s="12" t="s">
        <v>447</v>
      </c>
      <c r="B14" s="13" t="s">
        <v>580</v>
      </c>
      <c r="C14" s="13" t="s">
        <v>223</v>
      </c>
      <c r="D14" s="19">
        <v>40966</v>
      </c>
      <c r="E14" s="13" t="s">
        <v>483</v>
      </c>
      <c r="F14" s="13" t="s">
        <v>521</v>
      </c>
      <c r="G14" s="13" t="s">
        <v>358</v>
      </c>
      <c r="H14" s="13" t="s">
        <v>265</v>
      </c>
      <c r="I14" s="13" t="s">
        <v>222</v>
      </c>
      <c r="J14" s="13" t="s">
        <v>265</v>
      </c>
      <c r="K14" s="13">
        <v>0</v>
      </c>
      <c r="L14" s="13" t="s">
        <v>265</v>
      </c>
    </row>
    <row r="15" spans="1:12" x14ac:dyDescent="0.2">
      <c r="A15" s="13" t="s">
        <v>371</v>
      </c>
      <c r="B15" s="13" t="s">
        <v>608</v>
      </c>
      <c r="C15" s="13" t="s">
        <v>479</v>
      </c>
      <c r="D15" s="13" t="s">
        <v>479</v>
      </c>
      <c r="E15" s="13" t="s">
        <v>479</v>
      </c>
      <c r="F15" s="13" t="s">
        <v>479</v>
      </c>
      <c r="G15" s="13" t="s">
        <v>479</v>
      </c>
      <c r="H15" s="13" t="s">
        <v>620</v>
      </c>
      <c r="I15" s="13" t="s">
        <v>479</v>
      </c>
      <c r="J15" s="13" t="s">
        <v>552</v>
      </c>
      <c r="K15" s="13">
        <v>3009</v>
      </c>
      <c r="L15" s="11"/>
    </row>
    <row r="16" spans="1:12" x14ac:dyDescent="0.2">
      <c r="A16" s="13" t="s">
        <v>367</v>
      </c>
      <c r="B16" s="13" t="s">
        <v>608</v>
      </c>
      <c r="C16" s="13" t="s">
        <v>479</v>
      </c>
      <c r="D16" s="13" t="s">
        <v>479</v>
      </c>
      <c r="E16" s="13" t="s">
        <v>479</v>
      </c>
      <c r="F16" s="13" t="s">
        <v>479</v>
      </c>
      <c r="G16" s="13" t="s">
        <v>479</v>
      </c>
      <c r="H16" s="13" t="s">
        <v>567</v>
      </c>
      <c r="I16" s="13" t="s">
        <v>479</v>
      </c>
      <c r="J16" s="13" t="s">
        <v>566</v>
      </c>
      <c r="K16" s="13">
        <v>0</v>
      </c>
      <c r="L16" s="13" t="s">
        <v>780</v>
      </c>
    </row>
    <row r="17" spans="1:12" ht="25.5" x14ac:dyDescent="0.2">
      <c r="A17" s="12" t="s">
        <v>499</v>
      </c>
      <c r="B17" s="13" t="s">
        <v>548</v>
      </c>
      <c r="C17" s="13" t="s">
        <v>477</v>
      </c>
      <c r="D17" s="19">
        <v>40991</v>
      </c>
      <c r="E17" s="13" t="s">
        <v>276</v>
      </c>
      <c r="F17" s="13" t="s">
        <v>479</v>
      </c>
      <c r="G17" s="13" t="s">
        <v>524</v>
      </c>
      <c r="H17" s="13" t="s">
        <v>603</v>
      </c>
      <c r="I17" s="13" t="s">
        <v>331</v>
      </c>
      <c r="J17" s="13" t="s">
        <v>330</v>
      </c>
      <c r="K17" s="13">
        <v>200000</v>
      </c>
      <c r="L17" s="11"/>
    </row>
    <row r="18" spans="1:12" ht="25.5" x14ac:dyDescent="0.2">
      <c r="A18" s="12" t="s">
        <v>447</v>
      </c>
      <c r="B18" s="13" t="s">
        <v>580</v>
      </c>
      <c r="C18" s="13" t="s">
        <v>280</v>
      </c>
      <c r="D18" s="19">
        <v>40996</v>
      </c>
      <c r="E18" s="13" t="s">
        <v>276</v>
      </c>
      <c r="F18" s="13" t="s">
        <v>408</v>
      </c>
      <c r="G18" s="13" t="s">
        <v>493</v>
      </c>
      <c r="H18" s="13" t="s">
        <v>550</v>
      </c>
      <c r="I18" s="13" t="s">
        <v>532</v>
      </c>
      <c r="J18" s="13" t="s">
        <v>268</v>
      </c>
      <c r="K18" s="13">
        <v>295000</v>
      </c>
      <c r="L18" s="11"/>
    </row>
    <row r="19" spans="1:12" x14ac:dyDescent="0.2">
      <c r="A19" s="12" t="s">
        <v>371</v>
      </c>
      <c r="B19" s="13" t="s">
        <v>608</v>
      </c>
      <c r="C19" s="13" t="s">
        <v>479</v>
      </c>
      <c r="D19" s="13" t="s">
        <v>479</v>
      </c>
      <c r="E19" s="13" t="s">
        <v>479</v>
      </c>
      <c r="F19" s="13" t="s">
        <v>479</v>
      </c>
      <c r="G19" s="13" t="s">
        <v>479</v>
      </c>
      <c r="H19" s="13" t="s">
        <v>617</v>
      </c>
      <c r="I19" s="11"/>
      <c r="J19" s="13" t="s">
        <v>407</v>
      </c>
      <c r="K19" s="13">
        <v>8601.32</v>
      </c>
      <c r="L19" s="11"/>
    </row>
    <row r="20" spans="1:12" x14ac:dyDescent="0.2">
      <c r="A20" s="12" t="s">
        <v>371</v>
      </c>
      <c r="B20" s="13" t="s">
        <v>608</v>
      </c>
      <c r="C20" s="13" t="s">
        <v>479</v>
      </c>
      <c r="D20" s="13" t="s">
        <v>479</v>
      </c>
      <c r="E20" s="13" t="s">
        <v>479</v>
      </c>
      <c r="F20" s="13" t="s">
        <v>479</v>
      </c>
      <c r="G20" s="13" t="s">
        <v>479</v>
      </c>
      <c r="H20" s="13" t="s">
        <v>239</v>
      </c>
      <c r="I20" s="13" t="s">
        <v>479</v>
      </c>
      <c r="J20" s="13" t="s">
        <v>490</v>
      </c>
      <c r="K20" s="13">
        <v>7518</v>
      </c>
      <c r="L20" s="11"/>
    </row>
    <row r="21" spans="1:12" x14ac:dyDescent="0.2">
      <c r="A21" s="12" t="s">
        <v>388</v>
      </c>
      <c r="B21" s="13" t="s">
        <v>294</v>
      </c>
      <c r="C21" s="13" t="s">
        <v>479</v>
      </c>
      <c r="D21" s="13" t="s">
        <v>479</v>
      </c>
      <c r="E21" s="13" t="s">
        <v>479</v>
      </c>
      <c r="F21" s="13" t="s">
        <v>479</v>
      </c>
      <c r="G21" s="13" t="s">
        <v>479</v>
      </c>
      <c r="H21" s="13" t="s">
        <v>237</v>
      </c>
      <c r="I21" s="13" t="s">
        <v>479</v>
      </c>
      <c r="J21" s="13" t="s">
        <v>352</v>
      </c>
      <c r="K21" s="13">
        <v>750000</v>
      </c>
      <c r="L21" s="11"/>
    </row>
    <row r="22" spans="1:12" x14ac:dyDescent="0.2">
      <c r="A22" s="12" t="s">
        <v>418</v>
      </c>
      <c r="B22" s="13" t="s">
        <v>608</v>
      </c>
      <c r="C22" s="13" t="s">
        <v>479</v>
      </c>
      <c r="D22" s="13" t="s">
        <v>479</v>
      </c>
      <c r="E22" s="13" t="s">
        <v>479</v>
      </c>
      <c r="F22" s="13" t="s">
        <v>479</v>
      </c>
      <c r="G22" s="13" t="s">
        <v>479</v>
      </c>
      <c r="H22" s="13" t="s">
        <v>251</v>
      </c>
      <c r="I22" s="13" t="s">
        <v>479</v>
      </c>
      <c r="J22" s="13" t="s">
        <v>401</v>
      </c>
      <c r="K22" s="13">
        <v>75000</v>
      </c>
      <c r="L22" s="11"/>
    </row>
    <row r="23" spans="1:12" x14ac:dyDescent="0.2">
      <c r="A23" s="12" t="s">
        <v>242</v>
      </c>
      <c r="B23" s="13" t="s">
        <v>294</v>
      </c>
      <c r="C23" s="13" t="s">
        <v>479</v>
      </c>
      <c r="D23" s="13" t="s">
        <v>479</v>
      </c>
      <c r="E23" s="13" t="s">
        <v>479</v>
      </c>
      <c r="F23" s="13" t="s">
        <v>479</v>
      </c>
      <c r="G23" s="13" t="s">
        <v>479</v>
      </c>
      <c r="H23" s="13" t="s">
        <v>430</v>
      </c>
      <c r="I23" s="13" t="s">
        <v>479</v>
      </c>
      <c r="J23" s="13" t="s">
        <v>270</v>
      </c>
      <c r="K23" s="13">
        <v>150000</v>
      </c>
      <c r="L23" s="11"/>
    </row>
    <row r="24" spans="1:12" x14ac:dyDescent="0.2">
      <c r="A24" s="12" t="s">
        <v>290</v>
      </c>
      <c r="B24" s="13" t="s">
        <v>294</v>
      </c>
      <c r="C24" s="13" t="s">
        <v>479</v>
      </c>
      <c r="D24" s="13" t="s">
        <v>479</v>
      </c>
      <c r="E24" s="13" t="s">
        <v>479</v>
      </c>
      <c r="F24" s="13" t="s">
        <v>479</v>
      </c>
      <c r="G24" s="13" t="s">
        <v>479</v>
      </c>
      <c r="H24" s="13" t="s">
        <v>297</v>
      </c>
      <c r="I24" s="13" t="s">
        <v>479</v>
      </c>
      <c r="J24" s="13" t="s">
        <v>507</v>
      </c>
      <c r="K24" s="13">
        <v>8388497</v>
      </c>
      <c r="L24" s="11"/>
    </row>
    <row r="25" spans="1:12" x14ac:dyDescent="0.2">
      <c r="A25" s="12" t="s">
        <v>244</v>
      </c>
      <c r="B25" s="13" t="s">
        <v>608</v>
      </c>
      <c r="C25" s="13" t="s">
        <v>479</v>
      </c>
      <c r="D25" s="13" t="s">
        <v>479</v>
      </c>
      <c r="E25" s="13" t="s">
        <v>479</v>
      </c>
      <c r="F25" s="13" t="s">
        <v>479</v>
      </c>
      <c r="G25" s="13" t="s">
        <v>479</v>
      </c>
      <c r="H25" s="13" t="s">
        <v>594</v>
      </c>
      <c r="I25" s="13" t="s">
        <v>479</v>
      </c>
      <c r="J25" s="13" t="s">
        <v>778</v>
      </c>
      <c r="K25" s="13">
        <v>12168.4</v>
      </c>
      <c r="L25" s="11"/>
    </row>
    <row r="26" spans="1:12" x14ac:dyDescent="0.2">
      <c r="A26" s="12" t="s">
        <v>371</v>
      </c>
      <c r="B26" s="13" t="s">
        <v>608</v>
      </c>
      <c r="C26" s="13" t="s">
        <v>479</v>
      </c>
      <c r="D26" s="13" t="s">
        <v>479</v>
      </c>
      <c r="E26" s="13" t="s">
        <v>479</v>
      </c>
      <c r="F26" s="13" t="s">
        <v>479</v>
      </c>
      <c r="G26" s="13" t="s">
        <v>479</v>
      </c>
      <c r="H26" s="13" t="s">
        <v>455</v>
      </c>
      <c r="I26" s="13" t="s">
        <v>479</v>
      </c>
      <c r="J26" s="13" t="s">
        <v>490</v>
      </c>
      <c r="K26" s="13">
        <v>4084</v>
      </c>
      <c r="L26" s="11"/>
    </row>
    <row r="27" spans="1:12" x14ac:dyDescent="0.2">
      <c r="A27" s="12" t="s">
        <v>371</v>
      </c>
      <c r="B27" s="13" t="s">
        <v>548</v>
      </c>
      <c r="C27" s="13" t="s">
        <v>325</v>
      </c>
      <c r="D27" s="19">
        <v>41018</v>
      </c>
      <c r="E27" s="13" t="s">
        <v>479</v>
      </c>
      <c r="F27" s="13" t="s">
        <v>479</v>
      </c>
      <c r="G27" s="13" t="s">
        <v>224</v>
      </c>
      <c r="H27" s="13" t="s">
        <v>575</v>
      </c>
      <c r="I27" s="13" t="s">
        <v>384</v>
      </c>
      <c r="J27" s="13" t="s">
        <v>581</v>
      </c>
      <c r="K27" s="13">
        <v>27184</v>
      </c>
      <c r="L27" s="11"/>
    </row>
    <row r="28" spans="1:12" x14ac:dyDescent="0.2">
      <c r="A28" s="12" t="s">
        <v>606</v>
      </c>
      <c r="B28" s="13" t="s">
        <v>294</v>
      </c>
      <c r="C28" s="13" t="s">
        <v>479</v>
      </c>
      <c r="D28" s="13" t="s">
        <v>479</v>
      </c>
      <c r="E28" s="13" t="s">
        <v>479</v>
      </c>
      <c r="F28" s="13" t="s">
        <v>479</v>
      </c>
      <c r="G28" s="13" t="s">
        <v>602</v>
      </c>
      <c r="H28" s="13" t="s">
        <v>546</v>
      </c>
      <c r="I28" s="13" t="s">
        <v>432</v>
      </c>
      <c r="J28" s="13" t="s">
        <v>562</v>
      </c>
      <c r="K28" s="13">
        <v>49735</v>
      </c>
      <c r="L28" s="11" t="s">
        <v>781</v>
      </c>
    </row>
    <row r="29" spans="1:12" x14ac:dyDescent="0.2">
      <c r="A29" s="12" t="s">
        <v>371</v>
      </c>
      <c r="B29" s="13" t="s">
        <v>608</v>
      </c>
      <c r="C29" s="13" t="s">
        <v>479</v>
      </c>
      <c r="D29" s="13" t="s">
        <v>479</v>
      </c>
      <c r="E29" s="13" t="s">
        <v>479</v>
      </c>
      <c r="F29" s="13" t="s">
        <v>479</v>
      </c>
      <c r="G29" s="13" t="s">
        <v>479</v>
      </c>
      <c r="H29" s="13" t="s">
        <v>373</v>
      </c>
      <c r="I29" s="13" t="s">
        <v>479</v>
      </c>
      <c r="J29" s="13" t="s">
        <v>478</v>
      </c>
      <c r="K29" s="13">
        <v>24876</v>
      </c>
      <c r="L29" s="11"/>
    </row>
    <row r="30" spans="1:12" x14ac:dyDescent="0.2">
      <c r="A30" s="12" t="s">
        <v>606</v>
      </c>
      <c r="B30" s="13" t="s">
        <v>294</v>
      </c>
      <c r="C30" s="13" t="s">
        <v>479</v>
      </c>
      <c r="D30" s="13" t="s">
        <v>479</v>
      </c>
      <c r="E30" s="13" t="s">
        <v>479</v>
      </c>
      <c r="F30" s="13" t="s">
        <v>479</v>
      </c>
      <c r="G30" s="13" t="s">
        <v>259</v>
      </c>
      <c r="H30" s="13" t="s">
        <v>479</v>
      </c>
      <c r="I30" s="13" t="s">
        <v>460</v>
      </c>
      <c r="J30" s="11"/>
      <c r="K30" s="11"/>
      <c r="L30" s="11"/>
    </row>
    <row r="31" spans="1:12" x14ac:dyDescent="0.2">
      <c r="A31" s="12" t="s">
        <v>371</v>
      </c>
      <c r="B31" s="13" t="s">
        <v>608</v>
      </c>
      <c r="C31" s="13" t="s">
        <v>479</v>
      </c>
      <c r="D31" s="13" t="s">
        <v>479</v>
      </c>
      <c r="E31" s="13" t="s">
        <v>479</v>
      </c>
      <c r="F31" s="13" t="s">
        <v>479</v>
      </c>
      <c r="G31" s="13" t="s">
        <v>479</v>
      </c>
      <c r="H31" s="13" t="s">
        <v>381</v>
      </c>
      <c r="I31" s="13" t="s">
        <v>479</v>
      </c>
      <c r="J31" s="13" t="s">
        <v>490</v>
      </c>
      <c r="K31" s="11"/>
      <c r="L31" s="11"/>
    </row>
    <row r="32" spans="1:12" x14ac:dyDescent="0.2">
      <c r="A32" s="12" t="s">
        <v>873</v>
      </c>
      <c r="B32" s="13" t="s">
        <v>871</v>
      </c>
      <c r="C32" s="13" t="s">
        <v>479</v>
      </c>
      <c r="D32" s="13" t="s">
        <v>479</v>
      </c>
      <c r="E32" s="13" t="s">
        <v>479</v>
      </c>
      <c r="F32" s="13" t="s">
        <v>479</v>
      </c>
      <c r="G32" s="13" t="s">
        <v>479</v>
      </c>
      <c r="H32" s="13" t="s">
        <v>870</v>
      </c>
      <c r="I32" s="13" t="s">
        <v>479</v>
      </c>
      <c r="J32" s="13" t="s">
        <v>872</v>
      </c>
      <c r="K32" s="13">
        <v>376445.49</v>
      </c>
      <c r="L32" s="11"/>
    </row>
    <row r="33" spans="1:12" x14ac:dyDescent="0.2">
      <c r="A33" s="12" t="s">
        <v>371</v>
      </c>
      <c r="B33" s="13" t="s">
        <v>608</v>
      </c>
      <c r="C33" s="13" t="s">
        <v>479</v>
      </c>
      <c r="D33" s="13" t="s">
        <v>479</v>
      </c>
      <c r="E33" s="13" t="s">
        <v>479</v>
      </c>
      <c r="F33" s="13" t="s">
        <v>479</v>
      </c>
      <c r="G33" s="13" t="s">
        <v>479</v>
      </c>
      <c r="H33" s="13" t="s">
        <v>491</v>
      </c>
      <c r="I33" s="13" t="s">
        <v>479</v>
      </c>
      <c r="J33" s="13" t="s">
        <v>513</v>
      </c>
      <c r="K33" s="11"/>
      <c r="L33" s="11"/>
    </row>
    <row r="34" spans="1:12" x14ac:dyDescent="0.2">
      <c r="A34" s="12" t="s">
        <v>601</v>
      </c>
      <c r="B34" s="13" t="s">
        <v>608</v>
      </c>
      <c r="C34" s="13" t="s">
        <v>479</v>
      </c>
      <c r="D34" s="13" t="s">
        <v>479</v>
      </c>
      <c r="E34" s="13" t="s">
        <v>479</v>
      </c>
      <c r="F34" s="13" t="s">
        <v>479</v>
      </c>
      <c r="G34" s="13" t="s">
        <v>479</v>
      </c>
      <c r="H34" s="13" t="s">
        <v>565</v>
      </c>
      <c r="I34" s="13" t="s">
        <v>479</v>
      </c>
      <c r="J34" s="13" t="s">
        <v>487</v>
      </c>
      <c r="K34" s="16">
        <v>8782</v>
      </c>
      <c r="L34" s="11"/>
    </row>
    <row r="35" spans="1:12" x14ac:dyDescent="0.2">
      <c r="A35" s="12" t="s">
        <v>371</v>
      </c>
      <c r="B35" s="13" t="s">
        <v>608</v>
      </c>
      <c r="C35" s="13" t="s">
        <v>479</v>
      </c>
      <c r="D35" s="13" t="s">
        <v>479</v>
      </c>
      <c r="E35" s="13" t="s">
        <v>479</v>
      </c>
      <c r="F35" s="13" t="s">
        <v>479</v>
      </c>
      <c r="G35" s="13" t="s">
        <v>479</v>
      </c>
      <c r="H35" s="13" t="s">
        <v>512</v>
      </c>
      <c r="I35" s="11"/>
      <c r="J35" s="11"/>
      <c r="K35" s="11"/>
      <c r="L35" s="11"/>
    </row>
    <row r="36" spans="1:12" x14ac:dyDescent="0.2">
      <c r="A36" s="13" t="s">
        <v>570</v>
      </c>
      <c r="B36" s="13" t="s">
        <v>608</v>
      </c>
      <c r="C36" s="13" t="s">
        <v>479</v>
      </c>
      <c r="D36" s="13" t="s">
        <v>479</v>
      </c>
      <c r="E36" s="13" t="s">
        <v>479</v>
      </c>
      <c r="F36" s="13" t="s">
        <v>479</v>
      </c>
      <c r="G36" s="13" t="s">
        <v>479</v>
      </c>
      <c r="H36" s="13" t="s">
        <v>416</v>
      </c>
      <c r="I36" s="11"/>
      <c r="J36" s="11"/>
      <c r="K36" s="11"/>
      <c r="L36" s="11"/>
    </row>
    <row r="37" spans="1:12" x14ac:dyDescent="0.2">
      <c r="A37" s="12" t="s">
        <v>590</v>
      </c>
      <c r="B37" s="13" t="s">
        <v>608</v>
      </c>
      <c r="C37" s="13" t="s">
        <v>479</v>
      </c>
      <c r="D37" s="13" t="s">
        <v>479</v>
      </c>
      <c r="E37" s="13" t="s">
        <v>479</v>
      </c>
      <c r="F37" s="13" t="s">
        <v>479</v>
      </c>
      <c r="G37" s="13" t="s">
        <v>479</v>
      </c>
      <c r="H37" s="13" t="s">
        <v>363</v>
      </c>
      <c r="I37" s="11"/>
      <c r="J37" s="13" t="s">
        <v>467</v>
      </c>
      <c r="K37" s="13" t="s">
        <v>383</v>
      </c>
      <c r="L37" s="11"/>
    </row>
    <row r="38" spans="1:12" x14ac:dyDescent="0.2">
      <c r="A38" s="12" t="s">
        <v>253</v>
      </c>
      <c r="B38" s="13" t="s">
        <v>608</v>
      </c>
      <c r="C38" s="13" t="s">
        <v>479</v>
      </c>
      <c r="D38" s="13" t="s">
        <v>479</v>
      </c>
      <c r="E38" s="13" t="s">
        <v>479</v>
      </c>
      <c r="F38" s="13" t="s">
        <v>479</v>
      </c>
      <c r="G38" s="13" t="s">
        <v>479</v>
      </c>
      <c r="H38" s="13" t="s">
        <v>508</v>
      </c>
      <c r="I38" s="13" t="s">
        <v>479</v>
      </c>
      <c r="J38" s="13" t="s">
        <v>428</v>
      </c>
      <c r="K38" s="13" t="s">
        <v>349</v>
      </c>
      <c r="L38" s="11"/>
    </row>
    <row r="39" spans="1:12" x14ac:dyDescent="0.2">
      <c r="A39" s="12" t="s">
        <v>485</v>
      </c>
      <c r="B39" s="13" t="s">
        <v>608</v>
      </c>
      <c r="C39" s="13" t="s">
        <v>479</v>
      </c>
      <c r="D39" s="13" t="s">
        <v>479</v>
      </c>
      <c r="E39" s="13" t="s">
        <v>479</v>
      </c>
      <c r="F39" s="13" t="s">
        <v>479</v>
      </c>
      <c r="G39" s="13" t="s">
        <v>479</v>
      </c>
      <c r="H39" s="13" t="s">
        <v>463</v>
      </c>
      <c r="I39" s="13" t="s">
        <v>479</v>
      </c>
      <c r="J39" s="13" t="s">
        <v>348</v>
      </c>
      <c r="K39" s="11">
        <v>23565.9</v>
      </c>
      <c r="L39" s="11"/>
    </row>
    <row r="40" spans="1:12" x14ac:dyDescent="0.2">
      <c r="A40" s="12" t="s">
        <v>371</v>
      </c>
      <c r="B40" s="13" t="s">
        <v>608</v>
      </c>
      <c r="C40" s="13" t="s">
        <v>479</v>
      </c>
      <c r="D40" s="13" t="s">
        <v>479</v>
      </c>
      <c r="E40" s="13" t="s">
        <v>479</v>
      </c>
      <c r="F40" s="13" t="s">
        <v>479</v>
      </c>
      <c r="G40" s="13" t="s">
        <v>479</v>
      </c>
      <c r="H40" s="13" t="s">
        <v>484</v>
      </c>
      <c r="I40" s="13" t="s">
        <v>479</v>
      </c>
      <c r="J40" s="13" t="s">
        <v>351</v>
      </c>
      <c r="K40" s="13">
        <v>4850</v>
      </c>
      <c r="L40" s="11"/>
    </row>
    <row r="41" spans="1:12" x14ac:dyDescent="0.2">
      <c r="A41" s="12" t="s">
        <v>449</v>
      </c>
      <c r="B41" s="13" t="s">
        <v>548</v>
      </c>
      <c r="C41" s="13" t="s">
        <v>625</v>
      </c>
      <c r="D41" s="13" t="s">
        <v>479</v>
      </c>
      <c r="E41" s="13" t="s">
        <v>479</v>
      </c>
      <c r="F41" s="13" t="s">
        <v>479</v>
      </c>
      <c r="G41" s="13" t="s">
        <v>626</v>
      </c>
      <c r="H41" s="13" t="s">
        <v>627</v>
      </c>
      <c r="I41" s="13" t="s">
        <v>628</v>
      </c>
      <c r="J41" s="13" t="s">
        <v>629</v>
      </c>
      <c r="K41" s="13">
        <v>48960</v>
      </c>
      <c r="L41" s="11"/>
    </row>
    <row r="42" spans="1:12" x14ac:dyDescent="0.2">
      <c r="A42" s="12" t="s">
        <v>600</v>
      </c>
      <c r="B42" s="13" t="s">
        <v>608</v>
      </c>
      <c r="C42" s="13" t="s">
        <v>479</v>
      </c>
      <c r="D42" s="13" t="s">
        <v>479</v>
      </c>
      <c r="E42" s="13" t="s">
        <v>479</v>
      </c>
      <c r="F42" s="13" t="s">
        <v>479</v>
      </c>
      <c r="G42" s="13" t="s">
        <v>479</v>
      </c>
      <c r="H42" s="13" t="s">
        <v>538</v>
      </c>
      <c r="I42" s="11"/>
      <c r="J42" s="11"/>
      <c r="K42" s="11"/>
      <c r="L42" s="11"/>
    </row>
    <row r="43" spans="1:12" x14ac:dyDescent="0.2">
      <c r="A43" s="12" t="s">
        <v>371</v>
      </c>
      <c r="B43" s="13" t="s">
        <v>608</v>
      </c>
      <c r="C43" s="13" t="s">
        <v>479</v>
      </c>
      <c r="D43" s="13" t="s">
        <v>479</v>
      </c>
      <c r="E43" s="13" t="s">
        <v>479</v>
      </c>
      <c r="F43" s="13" t="s">
        <v>479</v>
      </c>
      <c r="G43" s="13" t="s">
        <v>479</v>
      </c>
      <c r="H43" s="13" t="s">
        <v>534</v>
      </c>
      <c r="I43" s="13" t="s">
        <v>479</v>
      </c>
      <c r="J43" s="13" t="s">
        <v>541</v>
      </c>
      <c r="K43" s="16">
        <v>13977</v>
      </c>
      <c r="L43" s="11"/>
    </row>
    <row r="44" spans="1:12" x14ac:dyDescent="0.2">
      <c r="A44" s="12" t="s">
        <v>371</v>
      </c>
      <c r="B44" s="13" t="s">
        <v>608</v>
      </c>
      <c r="C44" s="13" t="s">
        <v>479</v>
      </c>
      <c r="D44" s="13" t="s">
        <v>479</v>
      </c>
      <c r="E44" s="13" t="s">
        <v>479</v>
      </c>
      <c r="F44" s="13" t="s">
        <v>479</v>
      </c>
      <c r="G44" s="13" t="s">
        <v>479</v>
      </c>
      <c r="H44" s="13" t="s">
        <v>291</v>
      </c>
      <c r="I44" s="13" t="s">
        <v>479</v>
      </c>
      <c r="J44" s="13" t="s">
        <v>526</v>
      </c>
      <c r="K44" s="16"/>
      <c r="L44" s="11"/>
    </row>
    <row r="45" spans="1:12" ht="25.5" x14ac:dyDescent="0.2">
      <c r="A45" s="12" t="s">
        <v>630</v>
      </c>
      <c r="B45" s="13" t="s">
        <v>580</v>
      </c>
      <c r="C45" s="13" t="s">
        <v>631</v>
      </c>
      <c r="D45" s="23">
        <v>41066</v>
      </c>
      <c r="E45" s="13" t="s">
        <v>632</v>
      </c>
      <c r="F45" s="13" t="s">
        <v>633</v>
      </c>
      <c r="G45" s="13" t="s">
        <v>634</v>
      </c>
      <c r="H45" s="13" t="s">
        <v>637</v>
      </c>
      <c r="I45" s="13" t="s">
        <v>635</v>
      </c>
      <c r="J45" s="13" t="s">
        <v>636</v>
      </c>
      <c r="K45" s="16"/>
      <c r="L45" s="11"/>
    </row>
    <row r="46" spans="1:12" x14ac:dyDescent="0.2">
      <c r="A46" s="12" t="s">
        <v>371</v>
      </c>
      <c r="B46" s="13" t="s">
        <v>608</v>
      </c>
      <c r="C46" s="13" t="s">
        <v>479</v>
      </c>
      <c r="D46" s="13" t="s">
        <v>479</v>
      </c>
      <c r="E46" s="13" t="s">
        <v>479</v>
      </c>
      <c r="F46" s="13" t="s">
        <v>479</v>
      </c>
      <c r="G46" s="13" t="s">
        <v>479</v>
      </c>
      <c r="H46" s="13" t="s">
        <v>638</v>
      </c>
      <c r="I46" s="13" t="s">
        <v>479</v>
      </c>
      <c r="J46" s="13" t="s">
        <v>513</v>
      </c>
      <c r="K46" s="16">
        <v>19483</v>
      </c>
      <c r="L46" s="11"/>
    </row>
    <row r="47" spans="1:12" x14ac:dyDescent="0.2">
      <c r="A47" s="12" t="s">
        <v>371</v>
      </c>
      <c r="B47" s="13" t="s">
        <v>608</v>
      </c>
      <c r="C47" s="13" t="s">
        <v>479</v>
      </c>
      <c r="D47" s="13" t="s">
        <v>479</v>
      </c>
      <c r="E47" s="13" t="s">
        <v>479</v>
      </c>
      <c r="F47" s="13" t="s">
        <v>479</v>
      </c>
      <c r="G47" s="13" t="s">
        <v>479</v>
      </c>
      <c r="H47" s="13" t="s">
        <v>639</v>
      </c>
      <c r="I47" s="13" t="s">
        <v>479</v>
      </c>
      <c r="J47" s="13" t="s">
        <v>252</v>
      </c>
      <c r="K47" s="16">
        <v>15646.29</v>
      </c>
      <c r="L47" s="11"/>
    </row>
    <row r="48" spans="1:12" x14ac:dyDescent="0.2">
      <c r="A48" s="12" t="s">
        <v>371</v>
      </c>
      <c r="B48" s="13" t="s">
        <v>608</v>
      </c>
      <c r="C48" s="13" t="s">
        <v>479</v>
      </c>
      <c r="D48" s="13" t="s">
        <v>479</v>
      </c>
      <c r="E48" s="13" t="s">
        <v>479</v>
      </c>
      <c r="F48" s="13" t="s">
        <v>479</v>
      </c>
      <c r="G48" s="13" t="s">
        <v>479</v>
      </c>
      <c r="H48" s="13" t="s">
        <v>640</v>
      </c>
      <c r="I48" s="13" t="s">
        <v>479</v>
      </c>
      <c r="J48" s="13"/>
      <c r="K48" s="16"/>
      <c r="L48" s="11"/>
    </row>
    <row r="49" spans="1:12" x14ac:dyDescent="0.2">
      <c r="A49" s="12" t="s">
        <v>371</v>
      </c>
      <c r="B49" s="13" t="s">
        <v>608</v>
      </c>
      <c r="C49" s="13" t="s">
        <v>479</v>
      </c>
      <c r="D49" s="13" t="s">
        <v>479</v>
      </c>
      <c r="E49" s="13" t="s">
        <v>479</v>
      </c>
      <c r="F49" s="13" t="s">
        <v>479</v>
      </c>
      <c r="G49" s="13" t="s">
        <v>479</v>
      </c>
      <c r="H49" s="13" t="s">
        <v>641</v>
      </c>
      <c r="I49" s="13" t="s">
        <v>479</v>
      </c>
      <c r="J49" s="13" t="s">
        <v>642</v>
      </c>
      <c r="K49" s="16">
        <v>11938</v>
      </c>
      <c r="L49" s="11"/>
    </row>
    <row r="50" spans="1:12" x14ac:dyDescent="0.2">
      <c r="A50" s="12" t="s">
        <v>371</v>
      </c>
      <c r="B50" s="13" t="s">
        <v>608</v>
      </c>
      <c r="C50" s="13" t="s">
        <v>479</v>
      </c>
      <c r="D50" s="13" t="s">
        <v>479</v>
      </c>
      <c r="E50" s="13" t="s">
        <v>479</v>
      </c>
      <c r="F50" s="13" t="s">
        <v>479</v>
      </c>
      <c r="G50" s="13" t="s">
        <v>479</v>
      </c>
      <c r="H50" s="13" t="s">
        <v>643</v>
      </c>
      <c r="I50" s="13" t="s">
        <v>479</v>
      </c>
      <c r="J50" s="13" t="s">
        <v>642</v>
      </c>
      <c r="K50" s="16">
        <v>10302</v>
      </c>
      <c r="L50" s="11"/>
    </row>
    <row r="51" spans="1:12" x14ac:dyDescent="0.2">
      <c r="A51" s="12" t="s">
        <v>644</v>
      </c>
      <c r="B51" s="13" t="s">
        <v>608</v>
      </c>
      <c r="C51" s="13" t="s">
        <v>479</v>
      </c>
      <c r="D51" s="13" t="s">
        <v>479</v>
      </c>
      <c r="E51" s="13" t="s">
        <v>479</v>
      </c>
      <c r="F51" s="13" t="s">
        <v>479</v>
      </c>
      <c r="G51" s="13" t="s">
        <v>479</v>
      </c>
      <c r="H51" s="13" t="s">
        <v>645</v>
      </c>
      <c r="I51" s="13" t="s">
        <v>479</v>
      </c>
      <c r="J51" s="13" t="s">
        <v>646</v>
      </c>
      <c r="K51" s="16">
        <v>6776.75</v>
      </c>
      <c r="L51" s="11"/>
    </row>
    <row r="52" spans="1:12" x14ac:dyDescent="0.2">
      <c r="A52" s="12" t="s">
        <v>644</v>
      </c>
      <c r="B52" s="13" t="s">
        <v>608</v>
      </c>
      <c r="C52" s="13" t="s">
        <v>479</v>
      </c>
      <c r="D52" s="13" t="s">
        <v>479</v>
      </c>
      <c r="E52" s="13" t="s">
        <v>479</v>
      </c>
      <c r="F52" s="13" t="s">
        <v>479</v>
      </c>
      <c r="G52" s="13" t="s">
        <v>479</v>
      </c>
      <c r="H52" s="13" t="s">
        <v>647</v>
      </c>
      <c r="I52" s="13" t="s">
        <v>479</v>
      </c>
      <c r="J52" s="13" t="s">
        <v>648</v>
      </c>
      <c r="K52" s="16">
        <v>5369.42</v>
      </c>
      <c r="L52" s="11"/>
    </row>
    <row r="53" spans="1:12" x14ac:dyDescent="0.2">
      <c r="A53" s="12" t="s">
        <v>649</v>
      </c>
      <c r="B53" s="13" t="s">
        <v>608</v>
      </c>
      <c r="C53" s="13" t="s">
        <v>479</v>
      </c>
      <c r="D53" s="13" t="s">
        <v>479</v>
      </c>
      <c r="E53" s="13" t="s">
        <v>479</v>
      </c>
      <c r="F53" s="13" t="s">
        <v>479</v>
      </c>
      <c r="G53" s="13" t="s">
        <v>479</v>
      </c>
      <c r="H53" s="13" t="s">
        <v>650</v>
      </c>
      <c r="I53" s="13" t="s">
        <v>479</v>
      </c>
      <c r="J53" s="13"/>
      <c r="K53" s="16"/>
      <c r="L53" s="11"/>
    </row>
    <row r="54" spans="1:12" x14ac:dyDescent="0.2">
      <c r="A54" s="12" t="s">
        <v>371</v>
      </c>
      <c r="B54" s="13" t="s">
        <v>608</v>
      </c>
      <c r="C54" s="13" t="s">
        <v>479</v>
      </c>
      <c r="D54" s="13" t="s">
        <v>479</v>
      </c>
      <c r="E54" s="13" t="s">
        <v>479</v>
      </c>
      <c r="F54" s="13" t="s">
        <v>479</v>
      </c>
      <c r="G54" s="13" t="s">
        <v>479</v>
      </c>
      <c r="H54" s="13" t="s">
        <v>651</v>
      </c>
      <c r="I54" s="13" t="s">
        <v>479</v>
      </c>
      <c r="J54" s="13" t="s">
        <v>642</v>
      </c>
      <c r="K54" s="16">
        <v>11796.55</v>
      </c>
      <c r="L54" s="11"/>
    </row>
    <row r="55" spans="1:12" x14ac:dyDescent="0.2">
      <c r="A55" s="12" t="s">
        <v>652</v>
      </c>
      <c r="B55" s="13" t="s">
        <v>608</v>
      </c>
      <c r="C55" s="13" t="s">
        <v>479</v>
      </c>
      <c r="D55" s="13" t="s">
        <v>479</v>
      </c>
      <c r="E55" s="13" t="s">
        <v>479</v>
      </c>
      <c r="F55" s="13" t="s">
        <v>479</v>
      </c>
      <c r="G55" s="13" t="s">
        <v>479</v>
      </c>
      <c r="H55" s="13" t="s">
        <v>653</v>
      </c>
      <c r="I55" s="13" t="s">
        <v>479</v>
      </c>
      <c r="J55" s="13" t="s">
        <v>654</v>
      </c>
      <c r="K55" s="16">
        <v>630</v>
      </c>
      <c r="L55" s="11"/>
    </row>
    <row r="56" spans="1:12" x14ac:dyDescent="0.2">
      <c r="A56" s="12" t="s">
        <v>655</v>
      </c>
      <c r="B56" s="13" t="s">
        <v>580</v>
      </c>
      <c r="C56" s="13" t="s">
        <v>656</v>
      </c>
      <c r="D56" s="15">
        <v>41106</v>
      </c>
      <c r="E56" s="13" t="s">
        <v>657</v>
      </c>
      <c r="F56" s="13" t="s">
        <v>658</v>
      </c>
      <c r="G56" s="13" t="s">
        <v>662</v>
      </c>
      <c r="H56" s="13" t="s">
        <v>661</v>
      </c>
      <c r="I56" s="13" t="s">
        <v>663</v>
      </c>
      <c r="J56" s="13"/>
      <c r="K56" s="16"/>
      <c r="L56" s="11"/>
    </row>
    <row r="57" spans="1:12" x14ac:dyDescent="0.2">
      <c r="A57" s="12" t="s">
        <v>371</v>
      </c>
      <c r="B57" s="13" t="s">
        <v>608</v>
      </c>
      <c r="C57" s="13" t="s">
        <v>479</v>
      </c>
      <c r="D57" s="13" t="s">
        <v>479</v>
      </c>
      <c r="E57" s="13" t="s">
        <v>479</v>
      </c>
      <c r="F57" s="13" t="s">
        <v>479</v>
      </c>
      <c r="G57" s="13" t="s">
        <v>479</v>
      </c>
      <c r="H57" s="13" t="s">
        <v>659</v>
      </c>
      <c r="I57" s="13" t="s">
        <v>479</v>
      </c>
      <c r="J57" s="13" t="s">
        <v>660</v>
      </c>
      <c r="K57" s="16">
        <v>16598</v>
      </c>
      <c r="L57" s="11"/>
    </row>
    <row r="58" spans="1:12" x14ac:dyDescent="0.2">
      <c r="A58" s="12" t="s">
        <v>371</v>
      </c>
      <c r="B58" s="13" t="s">
        <v>608</v>
      </c>
      <c r="C58" s="13" t="s">
        <v>479</v>
      </c>
      <c r="D58" s="13" t="s">
        <v>479</v>
      </c>
      <c r="E58" s="13" t="s">
        <v>479</v>
      </c>
      <c r="F58" s="13" t="s">
        <v>479</v>
      </c>
      <c r="G58" s="13" t="s">
        <v>479</v>
      </c>
      <c r="H58" s="13" t="s">
        <v>664</v>
      </c>
      <c r="I58" s="13"/>
      <c r="J58" s="13" t="s">
        <v>513</v>
      </c>
      <c r="K58" s="16">
        <v>19509</v>
      </c>
      <c r="L58" s="11"/>
    </row>
    <row r="59" spans="1:12" x14ac:dyDescent="0.2">
      <c r="A59" s="12" t="s">
        <v>665</v>
      </c>
      <c r="B59" s="13" t="s">
        <v>548</v>
      </c>
      <c r="C59" s="13" t="s">
        <v>749</v>
      </c>
      <c r="D59" s="15">
        <v>41113</v>
      </c>
      <c r="E59" s="13" t="s">
        <v>669</v>
      </c>
      <c r="F59" s="13" t="s">
        <v>479</v>
      </c>
      <c r="G59" s="13" t="s">
        <v>666</v>
      </c>
      <c r="H59" s="13" t="s">
        <v>668</v>
      </c>
      <c r="I59" s="13" t="s">
        <v>667</v>
      </c>
      <c r="J59" s="13" t="s">
        <v>670</v>
      </c>
      <c r="K59" s="16">
        <v>23994</v>
      </c>
      <c r="L59" s="11"/>
    </row>
    <row r="60" spans="1:12" x14ac:dyDescent="0.2">
      <c r="A60" s="12" t="s">
        <v>671</v>
      </c>
      <c r="B60" s="13" t="s">
        <v>608</v>
      </c>
      <c r="C60" s="13" t="s">
        <v>479</v>
      </c>
      <c r="D60" s="13" t="s">
        <v>479</v>
      </c>
      <c r="E60" s="13" t="s">
        <v>479</v>
      </c>
      <c r="F60" s="13" t="s">
        <v>479</v>
      </c>
      <c r="G60" s="13" t="s">
        <v>479</v>
      </c>
      <c r="H60" s="13" t="s">
        <v>672</v>
      </c>
      <c r="I60" s="13"/>
      <c r="J60" s="13"/>
      <c r="K60" s="16"/>
      <c r="L60" s="11"/>
    </row>
    <row r="61" spans="1:12" x14ac:dyDescent="0.2">
      <c r="A61" s="12" t="s">
        <v>671</v>
      </c>
      <c r="B61" s="13" t="s">
        <v>608</v>
      </c>
      <c r="C61" s="13" t="s">
        <v>479</v>
      </c>
      <c r="D61" s="13" t="s">
        <v>479</v>
      </c>
      <c r="E61" s="13" t="s">
        <v>479</v>
      </c>
      <c r="F61" s="13" t="s">
        <v>479</v>
      </c>
      <c r="G61" s="13" t="s">
        <v>479</v>
      </c>
      <c r="H61" s="13" t="s">
        <v>673</v>
      </c>
      <c r="I61" s="13" t="s">
        <v>479</v>
      </c>
      <c r="J61" s="13"/>
      <c r="K61" s="16"/>
      <c r="L61" s="11"/>
    </row>
    <row r="62" spans="1:12" x14ac:dyDescent="0.2">
      <c r="A62" s="12" t="s">
        <v>674</v>
      </c>
      <c r="B62" s="13" t="s">
        <v>580</v>
      </c>
      <c r="C62" s="13" t="s">
        <v>675</v>
      </c>
      <c r="D62" s="15">
        <v>41127</v>
      </c>
      <c r="E62" s="13" t="s">
        <v>676</v>
      </c>
      <c r="F62" s="13" t="s">
        <v>677</v>
      </c>
      <c r="G62" s="13" t="s">
        <v>686</v>
      </c>
      <c r="H62" s="17" t="s">
        <v>687</v>
      </c>
      <c r="I62" s="13" t="s">
        <v>688</v>
      </c>
      <c r="J62" s="13"/>
      <c r="K62" s="16"/>
      <c r="L62" s="11"/>
    </row>
    <row r="63" spans="1:12" x14ac:dyDescent="0.2">
      <c r="A63" s="12" t="s">
        <v>371</v>
      </c>
      <c r="B63" s="13" t="s">
        <v>608</v>
      </c>
      <c r="C63" s="13" t="s">
        <v>479</v>
      </c>
      <c r="D63" s="13" t="s">
        <v>479</v>
      </c>
      <c r="E63" s="13" t="s">
        <v>479</v>
      </c>
      <c r="F63" s="13" t="s">
        <v>479</v>
      </c>
      <c r="G63" s="13" t="s">
        <v>479</v>
      </c>
      <c r="H63" s="13" t="s">
        <v>678</v>
      </c>
      <c r="I63" s="13"/>
      <c r="J63" s="13"/>
      <c r="K63" s="16"/>
      <c r="L63" s="11"/>
    </row>
    <row r="64" spans="1:12" ht="12.75" customHeight="1" x14ac:dyDescent="0.2">
      <c r="A64" s="12" t="s">
        <v>371</v>
      </c>
      <c r="B64" s="13" t="s">
        <v>608</v>
      </c>
      <c r="C64" s="13" t="s">
        <v>479</v>
      </c>
      <c r="D64" s="13" t="s">
        <v>479</v>
      </c>
      <c r="E64" s="13" t="s">
        <v>479</v>
      </c>
      <c r="F64" s="13" t="s">
        <v>479</v>
      </c>
      <c r="G64" s="13" t="s">
        <v>479</v>
      </c>
      <c r="H64" s="13" t="s">
        <v>679</v>
      </c>
      <c r="I64" s="13" t="s">
        <v>479</v>
      </c>
      <c r="J64" s="13" t="s">
        <v>680</v>
      </c>
      <c r="K64" s="11">
        <v>11124</v>
      </c>
      <c r="L64" s="11"/>
    </row>
    <row r="65" spans="1:12" ht="12.75" customHeight="1" x14ac:dyDescent="0.2">
      <c r="A65" s="12" t="s">
        <v>681</v>
      </c>
      <c r="B65" s="13" t="s">
        <v>608</v>
      </c>
      <c r="C65" s="13" t="s">
        <v>479</v>
      </c>
      <c r="D65" s="13" t="s">
        <v>479</v>
      </c>
      <c r="E65" s="13" t="s">
        <v>479</v>
      </c>
      <c r="F65" s="13" t="s">
        <v>479</v>
      </c>
      <c r="G65" s="13" t="s">
        <v>479</v>
      </c>
      <c r="H65" s="13" t="s">
        <v>682</v>
      </c>
      <c r="I65" s="13" t="s">
        <v>479</v>
      </c>
      <c r="J65" s="13" t="s">
        <v>683</v>
      </c>
      <c r="K65" s="11">
        <v>4000</v>
      </c>
      <c r="L65" s="11"/>
    </row>
    <row r="66" spans="1:12" ht="12.75" customHeight="1" x14ac:dyDescent="0.2">
      <c r="A66" s="12" t="s">
        <v>665</v>
      </c>
      <c r="B66" s="13" t="s">
        <v>608</v>
      </c>
      <c r="C66" s="13" t="s">
        <v>479</v>
      </c>
      <c r="D66" s="13" t="s">
        <v>479</v>
      </c>
      <c r="E66" s="13" t="s">
        <v>479</v>
      </c>
      <c r="F66" s="13" t="s">
        <v>479</v>
      </c>
      <c r="G66" s="13" t="s">
        <v>479</v>
      </c>
      <c r="H66" s="13" t="s">
        <v>684</v>
      </c>
      <c r="I66" s="13" t="s">
        <v>479</v>
      </c>
      <c r="J66" s="13" t="s">
        <v>685</v>
      </c>
      <c r="K66" s="11">
        <v>18200</v>
      </c>
      <c r="L66" s="11"/>
    </row>
    <row r="67" spans="1:12" ht="12.75" customHeight="1" x14ac:dyDescent="0.2">
      <c r="A67" s="12" t="s">
        <v>606</v>
      </c>
      <c r="B67" s="13" t="s">
        <v>294</v>
      </c>
      <c r="C67" s="13" t="s">
        <v>479</v>
      </c>
      <c r="D67" s="13" t="s">
        <v>479</v>
      </c>
      <c r="E67" s="13" t="s">
        <v>479</v>
      </c>
      <c r="F67" s="13" t="s">
        <v>479</v>
      </c>
      <c r="G67" s="13" t="s">
        <v>690</v>
      </c>
      <c r="H67" s="13" t="s">
        <v>689</v>
      </c>
      <c r="I67" s="13" t="s">
        <v>691</v>
      </c>
      <c r="J67" s="11"/>
      <c r="K67" s="11"/>
      <c r="L67" s="11"/>
    </row>
    <row r="68" spans="1:12" ht="12.75" customHeight="1" x14ac:dyDescent="0.2">
      <c r="A68" s="12" t="s">
        <v>371</v>
      </c>
      <c r="B68" s="13" t="s">
        <v>608</v>
      </c>
      <c r="C68" s="13" t="s">
        <v>479</v>
      </c>
      <c r="D68" s="13" t="s">
        <v>479</v>
      </c>
      <c r="E68" s="13" t="s">
        <v>479</v>
      </c>
      <c r="F68" s="13" t="s">
        <v>479</v>
      </c>
      <c r="G68" s="13" t="s">
        <v>479</v>
      </c>
      <c r="H68" s="13" t="s">
        <v>692</v>
      </c>
      <c r="I68" s="13" t="s">
        <v>479</v>
      </c>
      <c r="J68" s="11"/>
      <c r="K68" s="11"/>
      <c r="L68" s="11"/>
    </row>
    <row r="69" spans="1:12" ht="12.75" customHeight="1" x14ac:dyDescent="0.2">
      <c r="A69" s="12" t="s">
        <v>371</v>
      </c>
      <c r="B69" s="13" t="s">
        <v>608</v>
      </c>
      <c r="C69" s="13" t="s">
        <v>479</v>
      </c>
      <c r="D69" s="13" t="s">
        <v>479</v>
      </c>
      <c r="E69" s="13" t="s">
        <v>479</v>
      </c>
      <c r="F69" s="13" t="s">
        <v>479</v>
      </c>
      <c r="G69" s="13" t="s">
        <v>479</v>
      </c>
      <c r="H69" s="13" t="s">
        <v>693</v>
      </c>
      <c r="I69" s="13" t="s">
        <v>479</v>
      </c>
      <c r="J69" s="13" t="s">
        <v>513</v>
      </c>
      <c r="K69" s="11">
        <v>7636</v>
      </c>
      <c r="L69" s="11"/>
    </row>
    <row r="70" spans="1:12" ht="12.75" customHeight="1" x14ac:dyDescent="0.2">
      <c r="A70" s="12" t="s">
        <v>371</v>
      </c>
      <c r="B70" s="13" t="s">
        <v>608</v>
      </c>
      <c r="C70" s="13" t="s">
        <v>479</v>
      </c>
      <c r="D70" s="13" t="s">
        <v>479</v>
      </c>
      <c r="E70" s="13" t="s">
        <v>479</v>
      </c>
      <c r="F70" s="13" t="s">
        <v>479</v>
      </c>
      <c r="G70" s="13" t="s">
        <v>479</v>
      </c>
      <c r="H70" s="13" t="s">
        <v>694</v>
      </c>
      <c r="I70" s="13" t="s">
        <v>479</v>
      </c>
      <c r="J70" s="13" t="s">
        <v>695</v>
      </c>
      <c r="K70" s="11">
        <v>14341.63</v>
      </c>
      <c r="L70" s="11"/>
    </row>
    <row r="71" spans="1:12" ht="12.75" customHeight="1" x14ac:dyDescent="0.2">
      <c r="A71" s="12" t="s">
        <v>371</v>
      </c>
      <c r="B71" s="13" t="s">
        <v>608</v>
      </c>
      <c r="C71" s="13" t="s">
        <v>479</v>
      </c>
      <c r="D71" s="13" t="s">
        <v>479</v>
      </c>
      <c r="E71" s="13" t="s">
        <v>479</v>
      </c>
      <c r="F71" s="13" t="s">
        <v>479</v>
      </c>
      <c r="G71" s="13" t="s">
        <v>479</v>
      </c>
      <c r="H71" s="13" t="s">
        <v>696</v>
      </c>
      <c r="I71" s="13" t="s">
        <v>479</v>
      </c>
      <c r="J71" s="13" t="s">
        <v>513</v>
      </c>
      <c r="K71" s="11">
        <v>28020</v>
      </c>
      <c r="L71" s="11"/>
    </row>
    <row r="72" spans="1:12" ht="12.75" customHeight="1" x14ac:dyDescent="0.2">
      <c r="A72" s="12" t="s">
        <v>371</v>
      </c>
      <c r="B72" s="13" t="s">
        <v>608</v>
      </c>
      <c r="C72" s="13" t="s">
        <v>479</v>
      </c>
      <c r="D72" s="13" t="s">
        <v>479</v>
      </c>
      <c r="E72" s="13" t="s">
        <v>479</v>
      </c>
      <c r="F72" s="13" t="s">
        <v>479</v>
      </c>
      <c r="G72" s="13" t="s">
        <v>479</v>
      </c>
      <c r="H72" s="13" t="s">
        <v>697</v>
      </c>
      <c r="I72" s="13" t="s">
        <v>479</v>
      </c>
      <c r="J72" s="13" t="s">
        <v>541</v>
      </c>
      <c r="K72" s="11">
        <v>10932</v>
      </c>
      <c r="L72" s="11"/>
    </row>
    <row r="73" spans="1:12" ht="12.75" customHeight="1" x14ac:dyDescent="0.2">
      <c r="A73" s="13" t="s">
        <v>607</v>
      </c>
      <c r="B73" s="13" t="s">
        <v>294</v>
      </c>
      <c r="C73" s="13" t="s">
        <v>479</v>
      </c>
      <c r="D73" s="13" t="s">
        <v>479</v>
      </c>
      <c r="E73" s="13" t="s">
        <v>479</v>
      </c>
      <c r="F73" s="13" t="s">
        <v>479</v>
      </c>
      <c r="G73" s="13" t="s">
        <v>698</v>
      </c>
      <c r="H73" s="13" t="s">
        <v>699</v>
      </c>
      <c r="I73" s="13" t="s">
        <v>700</v>
      </c>
      <c r="J73" s="13" t="s">
        <v>702</v>
      </c>
      <c r="K73" s="11">
        <v>199861.32</v>
      </c>
      <c r="L73" s="11"/>
    </row>
    <row r="74" spans="1:12" ht="12.75" customHeight="1" x14ac:dyDescent="0.2">
      <c r="A74" s="12" t="s">
        <v>665</v>
      </c>
      <c r="B74" s="13" t="s">
        <v>608</v>
      </c>
      <c r="C74" s="13" t="s">
        <v>479</v>
      </c>
      <c r="D74" s="13" t="s">
        <v>479</v>
      </c>
      <c r="E74" s="13" t="s">
        <v>479</v>
      </c>
      <c r="F74" s="13" t="s">
        <v>479</v>
      </c>
      <c r="G74" s="13" t="s">
        <v>479</v>
      </c>
      <c r="H74" s="13" t="s">
        <v>701</v>
      </c>
      <c r="I74" s="13" t="s">
        <v>479</v>
      </c>
      <c r="J74" s="11"/>
      <c r="K74" s="11"/>
      <c r="L74" s="11"/>
    </row>
    <row r="75" spans="1:12" ht="12.75" customHeight="1" x14ac:dyDescent="0.2">
      <c r="A75" s="12" t="s">
        <v>371</v>
      </c>
      <c r="B75" s="13" t="s">
        <v>608</v>
      </c>
      <c r="C75" s="13" t="s">
        <v>479</v>
      </c>
      <c r="D75" s="13" t="s">
        <v>479</v>
      </c>
      <c r="E75" s="13" t="s">
        <v>479</v>
      </c>
      <c r="F75" s="13" t="s">
        <v>479</v>
      </c>
      <c r="G75" s="13" t="s">
        <v>479</v>
      </c>
      <c r="H75" s="13" t="s">
        <v>703</v>
      </c>
      <c r="I75" s="11"/>
      <c r="J75" s="11"/>
      <c r="K75" s="11"/>
      <c r="L75" s="11"/>
    </row>
    <row r="76" spans="1:12" ht="12.75" customHeight="1" x14ac:dyDescent="0.2">
      <c r="A76" s="12" t="s">
        <v>371</v>
      </c>
      <c r="B76" s="13" t="s">
        <v>608</v>
      </c>
      <c r="C76" s="13" t="s">
        <v>479</v>
      </c>
      <c r="D76" s="13" t="s">
        <v>479</v>
      </c>
      <c r="E76" s="13" t="s">
        <v>479</v>
      </c>
      <c r="F76" s="13" t="s">
        <v>479</v>
      </c>
      <c r="G76" s="13" t="s">
        <v>479</v>
      </c>
      <c r="H76" s="13" t="s">
        <v>704</v>
      </c>
      <c r="I76" s="13" t="s">
        <v>479</v>
      </c>
      <c r="J76" s="13" t="s">
        <v>705</v>
      </c>
      <c r="K76" s="18" t="s">
        <v>706</v>
      </c>
      <c r="L76" s="11"/>
    </row>
    <row r="77" spans="1:12" ht="12.75" customHeight="1" x14ac:dyDescent="0.2">
      <c r="A77" s="12" t="s">
        <v>707</v>
      </c>
      <c r="B77" s="13" t="s">
        <v>608</v>
      </c>
      <c r="C77" s="13" t="s">
        <v>479</v>
      </c>
      <c r="D77" s="13" t="s">
        <v>479</v>
      </c>
      <c r="E77" s="13" t="s">
        <v>479</v>
      </c>
      <c r="F77" s="13" t="s">
        <v>479</v>
      </c>
      <c r="G77" s="13" t="s">
        <v>479</v>
      </c>
      <c r="H77" s="13" t="s">
        <v>708</v>
      </c>
      <c r="I77" s="11"/>
      <c r="J77" s="11"/>
      <c r="K77" s="11"/>
      <c r="L77" s="11"/>
    </row>
    <row r="78" spans="1:12" ht="12.75" customHeight="1" x14ac:dyDescent="0.2">
      <c r="A78" s="13" t="s">
        <v>436</v>
      </c>
      <c r="B78" s="13" t="s">
        <v>608</v>
      </c>
      <c r="C78" s="13" t="s">
        <v>479</v>
      </c>
      <c r="D78" s="13" t="s">
        <v>479</v>
      </c>
      <c r="E78" s="13" t="s">
        <v>479</v>
      </c>
      <c r="F78" s="13" t="s">
        <v>479</v>
      </c>
      <c r="G78" s="13" t="s">
        <v>479</v>
      </c>
      <c r="H78" s="13" t="s">
        <v>709</v>
      </c>
      <c r="I78" s="13" t="s">
        <v>479</v>
      </c>
      <c r="J78" s="13" t="s">
        <v>458</v>
      </c>
      <c r="K78" s="11">
        <v>6800</v>
      </c>
      <c r="L78" s="11"/>
    </row>
    <row r="79" spans="1:12" ht="12.75" customHeight="1" x14ac:dyDescent="0.2">
      <c r="A79" s="12" t="s">
        <v>665</v>
      </c>
      <c r="B79" s="13" t="s">
        <v>608</v>
      </c>
      <c r="C79" s="13" t="s">
        <v>479</v>
      </c>
      <c r="D79" s="13" t="s">
        <v>479</v>
      </c>
      <c r="E79" s="13" t="s">
        <v>479</v>
      </c>
      <c r="F79" s="13" t="s">
        <v>479</v>
      </c>
      <c r="G79" s="13" t="s">
        <v>479</v>
      </c>
      <c r="H79" s="13" t="s">
        <v>710</v>
      </c>
      <c r="I79" s="13" t="s">
        <v>479</v>
      </c>
      <c r="J79" s="13" t="s">
        <v>711</v>
      </c>
      <c r="K79" s="11">
        <v>26000</v>
      </c>
      <c r="L79" s="11"/>
    </row>
    <row r="80" spans="1:12" ht="12.75" customHeight="1" x14ac:dyDescent="0.2">
      <c r="A80" s="13" t="s">
        <v>312</v>
      </c>
      <c r="B80" s="13" t="s">
        <v>580</v>
      </c>
      <c r="C80" s="13" t="s">
        <v>403</v>
      </c>
      <c r="D80" s="19">
        <v>40948</v>
      </c>
      <c r="E80" s="13" t="s">
        <v>578</v>
      </c>
      <c r="F80" s="13" t="s">
        <v>479</v>
      </c>
      <c r="G80" s="13" t="s">
        <v>712</v>
      </c>
      <c r="H80" s="13" t="s">
        <v>714</v>
      </c>
      <c r="I80" s="13" t="s">
        <v>713</v>
      </c>
      <c r="J80" s="13" t="s">
        <v>444</v>
      </c>
      <c r="K80" s="11"/>
      <c r="L80" s="11"/>
    </row>
    <row r="81" spans="1:12" ht="12.75" customHeight="1" x14ac:dyDescent="0.2">
      <c r="A81" s="12" t="s">
        <v>618</v>
      </c>
      <c r="B81" s="13" t="s">
        <v>608</v>
      </c>
      <c r="C81" s="13" t="s">
        <v>479</v>
      </c>
      <c r="D81" s="13" t="s">
        <v>479</v>
      </c>
      <c r="E81" s="13" t="s">
        <v>479</v>
      </c>
      <c r="F81" s="13" t="s">
        <v>479</v>
      </c>
      <c r="G81" s="13" t="s">
        <v>479</v>
      </c>
      <c r="H81" s="13" t="s">
        <v>717</v>
      </c>
      <c r="I81" s="13" t="s">
        <v>479</v>
      </c>
      <c r="J81" s="13" t="s">
        <v>790</v>
      </c>
      <c r="K81" s="11">
        <v>39200</v>
      </c>
      <c r="L81" s="11"/>
    </row>
    <row r="82" spans="1:12" ht="12.75" customHeight="1" x14ac:dyDescent="0.2">
      <c r="A82" s="13" t="s">
        <v>715</v>
      </c>
      <c r="B82" s="13" t="s">
        <v>608</v>
      </c>
      <c r="C82" s="13" t="s">
        <v>479</v>
      </c>
      <c r="D82" s="13" t="s">
        <v>479</v>
      </c>
      <c r="E82" s="13" t="s">
        <v>479</v>
      </c>
      <c r="F82" s="13" t="s">
        <v>479</v>
      </c>
      <c r="G82" s="13" t="s">
        <v>479</v>
      </c>
      <c r="H82" s="13" t="s">
        <v>718</v>
      </c>
      <c r="I82" s="13" t="s">
        <v>479</v>
      </c>
      <c r="J82" s="13" t="s">
        <v>716</v>
      </c>
      <c r="K82" s="11">
        <v>2500</v>
      </c>
      <c r="L82" s="11"/>
    </row>
    <row r="83" spans="1:12" ht="12.75" customHeight="1" x14ac:dyDescent="0.2">
      <c r="A83" s="12" t="s">
        <v>787</v>
      </c>
      <c r="B83" s="13" t="s">
        <v>294</v>
      </c>
      <c r="C83" s="13" t="s">
        <v>479</v>
      </c>
      <c r="D83" s="13" t="s">
        <v>479</v>
      </c>
      <c r="E83" s="13" t="s">
        <v>479</v>
      </c>
      <c r="F83" s="13" t="s">
        <v>479</v>
      </c>
      <c r="G83" s="13" t="s">
        <v>719</v>
      </c>
      <c r="H83" s="13" t="s">
        <v>730</v>
      </c>
      <c r="I83" s="13" t="s">
        <v>720</v>
      </c>
      <c r="J83" s="13" t="s">
        <v>721</v>
      </c>
      <c r="K83" s="11"/>
      <c r="L83" s="11"/>
    </row>
    <row r="84" spans="1:12" ht="12.75" customHeight="1" x14ac:dyDescent="0.2">
      <c r="A84" s="12" t="s">
        <v>371</v>
      </c>
      <c r="B84" s="13" t="s">
        <v>608</v>
      </c>
      <c r="C84" s="13" t="s">
        <v>479</v>
      </c>
      <c r="D84" s="13" t="s">
        <v>479</v>
      </c>
      <c r="E84" s="13" t="s">
        <v>479</v>
      </c>
      <c r="F84" s="13" t="s">
        <v>479</v>
      </c>
      <c r="G84" s="13" t="s">
        <v>479</v>
      </c>
      <c r="H84" s="13" t="s">
        <v>722</v>
      </c>
      <c r="I84" s="13" t="s">
        <v>479</v>
      </c>
      <c r="J84" s="11"/>
      <c r="K84" s="11"/>
      <c r="L84" s="11"/>
    </row>
    <row r="85" spans="1:12" ht="12.75" customHeight="1" x14ac:dyDescent="0.2">
      <c r="A85" s="13" t="s">
        <v>619</v>
      </c>
      <c r="B85" s="13" t="s">
        <v>294</v>
      </c>
      <c r="C85" s="13" t="s">
        <v>479</v>
      </c>
      <c r="D85" s="13" t="s">
        <v>479</v>
      </c>
      <c r="E85" s="13" t="s">
        <v>479</v>
      </c>
      <c r="F85" s="13" t="s">
        <v>479</v>
      </c>
      <c r="G85" s="13" t="s">
        <v>742</v>
      </c>
      <c r="H85" s="13" t="s">
        <v>743</v>
      </c>
      <c r="I85" s="13" t="s">
        <v>744</v>
      </c>
      <c r="J85" s="11"/>
      <c r="K85" s="11"/>
      <c r="L85" s="11"/>
    </row>
    <row r="86" spans="1:12" ht="12.75" customHeight="1" x14ac:dyDescent="0.2">
      <c r="A86" s="12" t="s">
        <v>371</v>
      </c>
      <c r="B86" s="13" t="s">
        <v>608</v>
      </c>
      <c r="C86" s="13" t="s">
        <v>479</v>
      </c>
      <c r="D86" s="13" t="s">
        <v>479</v>
      </c>
      <c r="E86" s="13" t="s">
        <v>479</v>
      </c>
      <c r="F86" s="13" t="s">
        <v>479</v>
      </c>
      <c r="G86" s="13" t="s">
        <v>479</v>
      </c>
      <c r="H86" s="13" t="s">
        <v>723</v>
      </c>
      <c r="I86" s="13" t="s">
        <v>479</v>
      </c>
      <c r="J86" s="13" t="s">
        <v>724</v>
      </c>
      <c r="K86" s="11"/>
      <c r="L86" s="11"/>
    </row>
    <row r="87" spans="1:12" ht="12.75" customHeight="1" x14ac:dyDescent="0.2">
      <c r="A87" s="12" t="s">
        <v>371</v>
      </c>
      <c r="B87" s="13" t="s">
        <v>608</v>
      </c>
      <c r="C87" s="13" t="s">
        <v>479</v>
      </c>
      <c r="D87" s="13" t="s">
        <v>479</v>
      </c>
      <c r="E87" s="13" t="s">
        <v>479</v>
      </c>
      <c r="F87" s="13" t="s">
        <v>479</v>
      </c>
      <c r="G87" s="13" t="s">
        <v>479</v>
      </c>
      <c r="H87" s="13" t="s">
        <v>725</v>
      </c>
      <c r="I87" s="13" t="s">
        <v>479</v>
      </c>
      <c r="J87" s="11"/>
      <c r="K87" s="11"/>
      <c r="L87" s="11"/>
    </row>
    <row r="88" spans="1:12" ht="12.75" customHeight="1" x14ac:dyDescent="0.2">
      <c r="A88" s="12" t="s">
        <v>371</v>
      </c>
      <c r="B88" s="13" t="s">
        <v>608</v>
      </c>
      <c r="C88" s="13" t="s">
        <v>479</v>
      </c>
      <c r="D88" s="13" t="s">
        <v>479</v>
      </c>
      <c r="E88" s="13" t="s">
        <v>479</v>
      </c>
      <c r="F88" s="13" t="s">
        <v>479</v>
      </c>
      <c r="G88" s="13" t="s">
        <v>479</v>
      </c>
      <c r="H88" s="13" t="s">
        <v>726</v>
      </c>
      <c r="I88" s="13" t="s">
        <v>479</v>
      </c>
      <c r="J88" s="11"/>
      <c r="K88" s="11"/>
      <c r="L88" s="11"/>
    </row>
    <row r="89" spans="1:12" ht="12.75" customHeight="1" x14ac:dyDescent="0.2">
      <c r="A89" s="12" t="s">
        <v>732</v>
      </c>
      <c r="B89" s="13" t="s">
        <v>608</v>
      </c>
      <c r="C89" s="13" t="s">
        <v>479</v>
      </c>
      <c r="D89" s="13" t="s">
        <v>479</v>
      </c>
      <c r="E89" s="13" t="s">
        <v>479</v>
      </c>
      <c r="F89" s="13" t="s">
        <v>479</v>
      </c>
      <c r="G89" s="13" t="s">
        <v>479</v>
      </c>
      <c r="H89" s="13" t="s">
        <v>727</v>
      </c>
      <c r="I89" s="13" t="s">
        <v>479</v>
      </c>
      <c r="J89" s="11"/>
      <c r="K89" s="11"/>
      <c r="L89" s="11"/>
    </row>
    <row r="90" spans="1:12" ht="12.75" customHeight="1" x14ac:dyDescent="0.2">
      <c r="A90" s="12" t="s">
        <v>728</v>
      </c>
      <c r="B90" s="13" t="s">
        <v>608</v>
      </c>
      <c r="C90" s="13" t="s">
        <v>479</v>
      </c>
      <c r="D90" s="13" t="s">
        <v>479</v>
      </c>
      <c r="E90" s="13" t="s">
        <v>479</v>
      </c>
      <c r="F90" s="13" t="s">
        <v>479</v>
      </c>
      <c r="G90" s="13" t="s">
        <v>479</v>
      </c>
      <c r="H90" s="13" t="s">
        <v>729</v>
      </c>
      <c r="I90" s="13" t="s">
        <v>479</v>
      </c>
      <c r="J90" s="11"/>
      <c r="K90" s="11"/>
      <c r="L90" s="11"/>
    </row>
    <row r="91" spans="1:12" ht="12.75" customHeight="1" x14ac:dyDescent="0.2">
      <c r="A91" s="12" t="s">
        <v>735</v>
      </c>
      <c r="B91" s="13" t="s">
        <v>608</v>
      </c>
      <c r="C91" s="13" t="s">
        <v>479</v>
      </c>
      <c r="D91" s="13" t="s">
        <v>479</v>
      </c>
      <c r="E91" s="13" t="s">
        <v>479</v>
      </c>
      <c r="F91" s="13" t="s">
        <v>479</v>
      </c>
      <c r="G91" s="13" t="s">
        <v>479</v>
      </c>
      <c r="H91" s="13" t="s">
        <v>731</v>
      </c>
      <c r="I91" s="13" t="s">
        <v>479</v>
      </c>
      <c r="J91" s="11"/>
      <c r="K91" s="11"/>
      <c r="L91" s="11"/>
    </row>
    <row r="92" spans="1:12" ht="12.75" customHeight="1" x14ac:dyDescent="0.2">
      <c r="A92" s="12" t="s">
        <v>733</v>
      </c>
      <c r="B92" s="13" t="s">
        <v>608</v>
      </c>
      <c r="C92" s="13" t="s">
        <v>479</v>
      </c>
      <c r="D92" s="13" t="s">
        <v>479</v>
      </c>
      <c r="E92" s="13" t="s">
        <v>479</v>
      </c>
      <c r="F92" s="13" t="s">
        <v>479</v>
      </c>
      <c r="G92" s="13" t="s">
        <v>479</v>
      </c>
      <c r="H92" s="13" t="s">
        <v>734</v>
      </c>
      <c r="I92" s="13" t="s">
        <v>479</v>
      </c>
      <c r="J92" s="11"/>
      <c r="K92" s="11"/>
      <c r="L92" s="11"/>
    </row>
    <row r="93" spans="1:12" ht="12.75" customHeight="1" x14ac:dyDescent="0.2">
      <c r="A93" s="12" t="s">
        <v>371</v>
      </c>
      <c r="B93" s="13" t="s">
        <v>608</v>
      </c>
      <c r="C93" s="13" t="s">
        <v>479</v>
      </c>
      <c r="D93" s="13" t="s">
        <v>479</v>
      </c>
      <c r="E93" s="13" t="s">
        <v>479</v>
      </c>
      <c r="F93" s="13" t="s">
        <v>479</v>
      </c>
      <c r="G93" s="13" t="s">
        <v>479</v>
      </c>
      <c r="H93" s="13" t="s">
        <v>736</v>
      </c>
      <c r="I93" s="13" t="s">
        <v>479</v>
      </c>
      <c r="J93" s="13" t="s">
        <v>724</v>
      </c>
      <c r="K93" s="11"/>
      <c r="L93" s="11"/>
    </row>
    <row r="94" spans="1:12" ht="12.75" customHeight="1" x14ac:dyDescent="0.2">
      <c r="A94" s="12" t="s">
        <v>821</v>
      </c>
      <c r="B94" s="13" t="s">
        <v>822</v>
      </c>
      <c r="C94" s="13" t="s">
        <v>479</v>
      </c>
      <c r="D94" s="13" t="s">
        <v>479</v>
      </c>
      <c r="E94" s="13" t="s">
        <v>479</v>
      </c>
      <c r="F94" s="13" t="s">
        <v>479</v>
      </c>
      <c r="G94" s="13" t="s">
        <v>823</v>
      </c>
      <c r="H94" s="13" t="s">
        <v>824</v>
      </c>
      <c r="I94" s="13" t="s">
        <v>479</v>
      </c>
      <c r="J94" s="13" t="s">
        <v>825</v>
      </c>
      <c r="K94" s="11">
        <v>1100000</v>
      </c>
      <c r="L94" s="11"/>
    </row>
    <row r="95" spans="1:12" ht="12.75" customHeight="1" x14ac:dyDescent="0.2">
      <c r="A95" s="12" t="s">
        <v>343</v>
      </c>
      <c r="B95" s="13" t="s">
        <v>608</v>
      </c>
      <c r="C95" s="13" t="s">
        <v>479</v>
      </c>
      <c r="D95" s="13" t="s">
        <v>479</v>
      </c>
      <c r="E95" s="13" t="s">
        <v>479</v>
      </c>
      <c r="F95" s="13" t="s">
        <v>479</v>
      </c>
      <c r="G95" s="13" t="s">
        <v>479</v>
      </c>
      <c r="H95" s="13" t="s">
        <v>745</v>
      </c>
      <c r="I95" s="13" t="s">
        <v>479</v>
      </c>
      <c r="J95" s="11"/>
      <c r="K95" s="11"/>
      <c r="L95" s="11"/>
    </row>
    <row r="96" spans="1:12" ht="12.75" customHeight="1" x14ac:dyDescent="0.2">
      <c r="A96" s="12" t="s">
        <v>737</v>
      </c>
      <c r="B96" s="13" t="s">
        <v>608</v>
      </c>
      <c r="C96" s="13" t="s">
        <v>479</v>
      </c>
      <c r="D96" s="13" t="s">
        <v>479</v>
      </c>
      <c r="E96" s="13" t="s">
        <v>479</v>
      </c>
      <c r="F96" s="13" t="s">
        <v>479</v>
      </c>
      <c r="G96" s="13" t="s">
        <v>479</v>
      </c>
      <c r="H96" s="13" t="s">
        <v>738</v>
      </c>
      <c r="I96" s="13" t="s">
        <v>479</v>
      </c>
      <c r="J96" s="11"/>
      <c r="K96" s="11"/>
      <c r="L96" s="11"/>
    </row>
    <row r="97" spans="1:12" ht="12.75" customHeight="1" x14ac:dyDescent="0.2">
      <c r="A97" s="12" t="s">
        <v>371</v>
      </c>
      <c r="B97" s="13" t="s">
        <v>608</v>
      </c>
      <c r="C97" s="13" t="s">
        <v>479</v>
      </c>
      <c r="D97" s="13" t="s">
        <v>479</v>
      </c>
      <c r="E97" s="13" t="s">
        <v>479</v>
      </c>
      <c r="F97" s="13" t="s">
        <v>479</v>
      </c>
      <c r="G97" s="13" t="s">
        <v>479</v>
      </c>
      <c r="H97" s="13" t="s">
        <v>739</v>
      </c>
      <c r="I97" s="13" t="s">
        <v>479</v>
      </c>
      <c r="J97" s="13" t="s">
        <v>705</v>
      </c>
      <c r="K97" s="11">
        <v>18735.29</v>
      </c>
      <c r="L97" s="11"/>
    </row>
    <row r="98" spans="1:12" ht="12.75" customHeight="1" x14ac:dyDescent="0.2">
      <c r="A98" s="12" t="s">
        <v>371</v>
      </c>
      <c r="B98" s="13" t="s">
        <v>608</v>
      </c>
      <c r="C98" s="13" t="s">
        <v>479</v>
      </c>
      <c r="D98" s="13" t="s">
        <v>479</v>
      </c>
      <c r="E98" s="13" t="s">
        <v>479</v>
      </c>
      <c r="F98" s="13" t="s">
        <v>479</v>
      </c>
      <c r="G98" s="13" t="s">
        <v>479</v>
      </c>
      <c r="H98" s="13" t="s">
        <v>740</v>
      </c>
      <c r="I98" s="13" t="s">
        <v>479</v>
      </c>
      <c r="J98" s="11" t="s">
        <v>741</v>
      </c>
      <c r="K98" s="11">
        <v>20863</v>
      </c>
      <c r="L98" s="11"/>
    </row>
    <row r="99" spans="1:12" ht="12.75" customHeight="1" x14ac:dyDescent="0.2">
      <c r="A99" s="12" t="s">
        <v>747</v>
      </c>
      <c r="B99" s="13" t="s">
        <v>608</v>
      </c>
      <c r="C99" s="13" t="s">
        <v>479</v>
      </c>
      <c r="D99" s="13" t="s">
        <v>479</v>
      </c>
      <c r="E99" s="13" t="s">
        <v>479</v>
      </c>
      <c r="F99" s="13" t="s">
        <v>479</v>
      </c>
      <c r="G99" s="13" t="s">
        <v>479</v>
      </c>
      <c r="H99" s="13" t="s">
        <v>746</v>
      </c>
      <c r="I99" s="13" t="s">
        <v>479</v>
      </c>
      <c r="J99" s="13" t="s">
        <v>748</v>
      </c>
      <c r="K99" s="11">
        <v>16177.2</v>
      </c>
      <c r="L99" s="11"/>
    </row>
    <row r="100" spans="1:12" ht="12.75" customHeight="1" x14ac:dyDescent="0.2">
      <c r="A100" s="12" t="s">
        <v>759</v>
      </c>
      <c r="B100" s="13" t="s">
        <v>608</v>
      </c>
      <c r="C100" s="13" t="s">
        <v>479</v>
      </c>
      <c r="D100" s="13" t="s">
        <v>479</v>
      </c>
      <c r="E100" s="13" t="s">
        <v>479</v>
      </c>
      <c r="F100" s="13" t="s">
        <v>479</v>
      </c>
      <c r="G100" s="13" t="s">
        <v>782</v>
      </c>
      <c r="H100" s="13" t="s">
        <v>772</v>
      </c>
      <c r="I100" s="13" t="s">
        <v>785</v>
      </c>
      <c r="J100" s="13" t="s">
        <v>760</v>
      </c>
      <c r="K100" s="13">
        <v>218.2</v>
      </c>
      <c r="L100" s="13" t="s">
        <v>762</v>
      </c>
    </row>
    <row r="101" spans="1:12" ht="12.75" customHeight="1" x14ac:dyDescent="0.2">
      <c r="A101" s="12" t="s">
        <v>761</v>
      </c>
      <c r="B101" s="13" t="s">
        <v>608</v>
      </c>
      <c r="C101" s="13" t="s">
        <v>479</v>
      </c>
      <c r="D101" s="13" t="s">
        <v>479</v>
      </c>
      <c r="E101" s="13" t="s">
        <v>479</v>
      </c>
      <c r="F101" s="13" t="s">
        <v>479</v>
      </c>
      <c r="G101" s="13" t="s">
        <v>783</v>
      </c>
      <c r="H101" s="13" t="s">
        <v>784</v>
      </c>
      <c r="I101" s="13" t="s">
        <v>786</v>
      </c>
      <c r="J101" s="13" t="s">
        <v>760</v>
      </c>
      <c r="K101" s="13">
        <v>184.8</v>
      </c>
      <c r="L101" s="13" t="s">
        <v>762</v>
      </c>
    </row>
    <row r="102" spans="1:12" ht="12.75" customHeight="1" x14ac:dyDescent="0.2">
      <c r="A102" s="12" t="s">
        <v>755</v>
      </c>
      <c r="B102" s="13" t="s">
        <v>608</v>
      </c>
      <c r="C102" s="13" t="s">
        <v>479</v>
      </c>
      <c r="D102" s="13" t="s">
        <v>479</v>
      </c>
      <c r="E102" s="13" t="s">
        <v>479</v>
      </c>
      <c r="F102" s="13" t="s">
        <v>479</v>
      </c>
      <c r="G102" s="13" t="s">
        <v>479</v>
      </c>
      <c r="H102" s="13" t="s">
        <v>753</v>
      </c>
      <c r="I102" s="13" t="s">
        <v>479</v>
      </c>
      <c r="J102" s="13" t="s">
        <v>754</v>
      </c>
      <c r="K102" s="11">
        <v>19588</v>
      </c>
      <c r="L102" s="11"/>
    </row>
    <row r="103" spans="1:12" ht="12.75" customHeight="1" x14ac:dyDescent="0.2">
      <c r="A103" s="12" t="s">
        <v>756</v>
      </c>
      <c r="B103" s="13" t="s">
        <v>608</v>
      </c>
      <c r="C103" s="13" t="s">
        <v>479</v>
      </c>
      <c r="D103" s="13" t="s">
        <v>479</v>
      </c>
      <c r="E103" s="13" t="s">
        <v>479</v>
      </c>
      <c r="F103" s="13" t="s">
        <v>479</v>
      </c>
      <c r="G103" s="13" t="s">
        <v>479</v>
      </c>
      <c r="H103" s="13" t="s">
        <v>757</v>
      </c>
      <c r="I103" s="13" t="s">
        <v>479</v>
      </c>
      <c r="J103" s="13" t="s">
        <v>758</v>
      </c>
      <c r="K103" s="11">
        <v>5588</v>
      </c>
      <c r="L103" s="11"/>
    </row>
    <row r="104" spans="1:12" ht="12.75" customHeight="1" x14ac:dyDescent="0.2">
      <c r="A104" s="12" t="s">
        <v>371</v>
      </c>
      <c r="B104" s="13" t="s">
        <v>608</v>
      </c>
      <c r="C104" s="13" t="s">
        <v>479</v>
      </c>
      <c r="D104" s="13" t="s">
        <v>479</v>
      </c>
      <c r="E104" s="13" t="s">
        <v>479</v>
      </c>
      <c r="F104" s="13" t="s">
        <v>479</v>
      </c>
      <c r="G104" s="13" t="s">
        <v>479</v>
      </c>
      <c r="H104" s="13" t="s">
        <v>763</v>
      </c>
      <c r="I104" s="13" t="s">
        <v>479</v>
      </c>
      <c r="J104" s="13" t="s">
        <v>705</v>
      </c>
      <c r="K104" s="11">
        <v>9790</v>
      </c>
      <c r="L104" s="11"/>
    </row>
    <row r="105" spans="1:12" ht="12.75" customHeight="1" x14ac:dyDescent="0.2">
      <c r="A105" s="12" t="s">
        <v>764</v>
      </c>
      <c r="B105" s="13" t="s">
        <v>608</v>
      </c>
      <c r="C105" s="13" t="s">
        <v>479</v>
      </c>
      <c r="D105" s="13" t="s">
        <v>479</v>
      </c>
      <c r="E105" s="13" t="s">
        <v>479</v>
      </c>
      <c r="F105" s="13" t="s">
        <v>479</v>
      </c>
      <c r="G105" s="13" t="s">
        <v>479</v>
      </c>
      <c r="H105" s="13" t="s">
        <v>765</v>
      </c>
      <c r="I105" s="13" t="s">
        <v>479</v>
      </c>
      <c r="J105" s="13" t="s">
        <v>766</v>
      </c>
      <c r="K105" s="11"/>
      <c r="L105" s="11"/>
    </row>
    <row r="106" spans="1:12" ht="25.5" x14ac:dyDescent="0.2">
      <c r="A106" s="12" t="s">
        <v>767</v>
      </c>
      <c r="B106" s="13" t="s">
        <v>294</v>
      </c>
      <c r="C106" s="13" t="s">
        <v>479</v>
      </c>
      <c r="D106" s="13" t="s">
        <v>479</v>
      </c>
      <c r="E106" s="13" t="s">
        <v>479</v>
      </c>
      <c r="F106" s="13" t="s">
        <v>479</v>
      </c>
      <c r="G106" s="13" t="s">
        <v>768</v>
      </c>
      <c r="H106" s="13" t="s">
        <v>769</v>
      </c>
      <c r="I106" s="13" t="s">
        <v>770</v>
      </c>
      <c r="J106" s="13" t="s">
        <v>393</v>
      </c>
      <c r="K106" s="11">
        <v>161868.1</v>
      </c>
      <c r="L106" s="11"/>
    </row>
    <row r="107" spans="1:12" ht="12.75" customHeight="1" x14ac:dyDescent="0.2">
      <c r="A107" s="12" t="s">
        <v>371</v>
      </c>
      <c r="B107" s="13" t="s">
        <v>608</v>
      </c>
      <c r="C107" s="13" t="s">
        <v>479</v>
      </c>
      <c r="D107" s="13" t="s">
        <v>479</v>
      </c>
      <c r="E107" s="13" t="s">
        <v>479</v>
      </c>
      <c r="F107" s="13" t="s">
        <v>479</v>
      </c>
      <c r="G107" s="13" t="s">
        <v>479</v>
      </c>
      <c r="H107" s="13" t="s">
        <v>771</v>
      </c>
      <c r="I107" s="11"/>
      <c r="J107" s="11"/>
      <c r="K107" s="11"/>
      <c r="L107" s="11"/>
    </row>
    <row r="108" spans="1:12" ht="12.75" customHeight="1" x14ac:dyDescent="0.2">
      <c r="A108" s="12" t="s">
        <v>371</v>
      </c>
      <c r="B108" s="13" t="s">
        <v>608</v>
      </c>
      <c r="C108" s="13" t="s">
        <v>479</v>
      </c>
      <c r="D108" s="13" t="s">
        <v>479</v>
      </c>
      <c r="E108" s="13" t="s">
        <v>479</v>
      </c>
      <c r="F108" s="13" t="s">
        <v>479</v>
      </c>
      <c r="G108" s="13" t="s">
        <v>479</v>
      </c>
      <c r="H108" s="13" t="s">
        <v>774</v>
      </c>
      <c r="I108" s="11"/>
      <c r="J108" s="11"/>
      <c r="K108" s="11"/>
      <c r="L108" s="11"/>
    </row>
    <row r="109" spans="1:12" ht="12.75" customHeight="1" x14ac:dyDescent="0.2">
      <c r="A109" s="12" t="s">
        <v>371</v>
      </c>
      <c r="B109" s="13" t="s">
        <v>608</v>
      </c>
      <c r="C109" s="13" t="s">
        <v>479</v>
      </c>
      <c r="D109" s="13" t="s">
        <v>479</v>
      </c>
      <c r="E109" s="13" t="s">
        <v>479</v>
      </c>
      <c r="F109" s="13" t="s">
        <v>479</v>
      </c>
      <c r="G109" s="13" t="s">
        <v>479</v>
      </c>
      <c r="H109" s="13" t="s">
        <v>773</v>
      </c>
      <c r="I109" s="13" t="s">
        <v>479</v>
      </c>
      <c r="J109" s="13" t="s">
        <v>705</v>
      </c>
      <c r="K109" s="11">
        <v>9094.92</v>
      </c>
      <c r="L109" s="11"/>
    </row>
    <row r="110" spans="1:12" ht="12.75" customHeight="1" x14ac:dyDescent="0.2">
      <c r="A110" s="12" t="s">
        <v>665</v>
      </c>
      <c r="B110" s="13" t="s">
        <v>608</v>
      </c>
      <c r="C110" s="13" t="s">
        <v>479</v>
      </c>
      <c r="D110" s="13" t="s">
        <v>479</v>
      </c>
      <c r="E110" s="13" t="s">
        <v>479</v>
      </c>
      <c r="F110" s="13" t="s">
        <v>479</v>
      </c>
      <c r="G110" s="13" t="s">
        <v>479</v>
      </c>
      <c r="H110" s="13" t="s">
        <v>775</v>
      </c>
      <c r="I110" s="13" t="s">
        <v>479</v>
      </c>
      <c r="J110" s="13" t="s">
        <v>777</v>
      </c>
      <c r="K110" s="13">
        <v>47217</v>
      </c>
      <c r="L110" s="11"/>
    </row>
    <row r="111" spans="1:12" ht="12.75" customHeight="1" x14ac:dyDescent="0.2">
      <c r="A111" s="12" t="s">
        <v>665</v>
      </c>
      <c r="B111" s="13" t="s">
        <v>608</v>
      </c>
      <c r="C111" s="13" t="s">
        <v>479</v>
      </c>
      <c r="D111" s="13" t="s">
        <v>479</v>
      </c>
      <c r="E111" s="13" t="s">
        <v>479</v>
      </c>
      <c r="F111" s="13" t="s">
        <v>479</v>
      </c>
      <c r="G111" s="13" t="s">
        <v>479</v>
      </c>
      <c r="H111" s="13" t="s">
        <v>776</v>
      </c>
      <c r="I111" s="13" t="s">
        <v>479</v>
      </c>
      <c r="J111" s="13" t="s">
        <v>777</v>
      </c>
      <c r="K111" s="13">
        <v>48000</v>
      </c>
      <c r="L111" s="11"/>
    </row>
    <row r="112" spans="1:12" ht="12.75" customHeight="1" x14ac:dyDescent="0.2">
      <c r="A112" s="12" t="s">
        <v>747</v>
      </c>
      <c r="B112" s="13" t="s">
        <v>608</v>
      </c>
      <c r="C112" s="13" t="s">
        <v>479</v>
      </c>
      <c r="D112" s="13" t="s">
        <v>479</v>
      </c>
      <c r="E112" s="13" t="s">
        <v>479</v>
      </c>
      <c r="F112" s="13" t="s">
        <v>479</v>
      </c>
      <c r="G112" s="13" t="s">
        <v>479</v>
      </c>
      <c r="H112" s="13" t="s">
        <v>788</v>
      </c>
      <c r="I112" s="13" t="s">
        <v>479</v>
      </c>
      <c r="J112" s="11" t="s">
        <v>789</v>
      </c>
      <c r="K112" s="11">
        <v>12000</v>
      </c>
      <c r="L112" s="11"/>
    </row>
    <row r="113" spans="1:12" ht="12.75" customHeight="1" x14ac:dyDescent="0.2">
      <c r="A113" s="12" t="s">
        <v>371</v>
      </c>
      <c r="B113" s="13" t="s">
        <v>608</v>
      </c>
      <c r="C113" s="13" t="s">
        <v>479</v>
      </c>
      <c r="D113" s="13" t="s">
        <v>479</v>
      </c>
      <c r="E113" s="13" t="s">
        <v>479</v>
      </c>
      <c r="F113" s="13" t="s">
        <v>479</v>
      </c>
      <c r="G113" s="13" t="s">
        <v>479</v>
      </c>
      <c r="H113" s="13" t="s">
        <v>791</v>
      </c>
      <c r="I113" s="13" t="s">
        <v>479</v>
      </c>
      <c r="J113" s="13" t="s">
        <v>705</v>
      </c>
      <c r="K113" s="11">
        <v>11344</v>
      </c>
      <c r="L113" s="11"/>
    </row>
    <row r="114" spans="1:12" ht="12.75" customHeight="1" x14ac:dyDescent="0.2">
      <c r="A114" s="12" t="s">
        <v>371</v>
      </c>
      <c r="B114" s="13" t="s">
        <v>608</v>
      </c>
      <c r="C114" s="13" t="s">
        <v>479</v>
      </c>
      <c r="D114" s="13" t="s">
        <v>479</v>
      </c>
      <c r="E114" s="13" t="s">
        <v>479</v>
      </c>
      <c r="F114" s="13" t="s">
        <v>479</v>
      </c>
      <c r="G114" s="13" t="s">
        <v>479</v>
      </c>
      <c r="H114" s="13" t="s">
        <v>792</v>
      </c>
      <c r="I114" s="13" t="s">
        <v>479</v>
      </c>
      <c r="J114" s="11" t="s">
        <v>741</v>
      </c>
      <c r="K114" s="11">
        <v>3469</v>
      </c>
      <c r="L114" s="11"/>
    </row>
    <row r="115" spans="1:12" ht="12.75" customHeight="1" x14ac:dyDescent="0.2">
      <c r="A115" s="12" t="s">
        <v>371</v>
      </c>
      <c r="B115" s="13" t="s">
        <v>608</v>
      </c>
      <c r="C115" s="13" t="s">
        <v>479</v>
      </c>
      <c r="D115" s="13" t="s">
        <v>479</v>
      </c>
      <c r="E115" s="13" t="s">
        <v>479</v>
      </c>
      <c r="F115" s="13" t="s">
        <v>479</v>
      </c>
      <c r="G115" s="13" t="s">
        <v>479</v>
      </c>
      <c r="H115" s="13" t="s">
        <v>793</v>
      </c>
      <c r="I115" s="13" t="s">
        <v>479</v>
      </c>
      <c r="J115" s="13" t="s">
        <v>705</v>
      </c>
      <c r="K115" s="11">
        <v>37322</v>
      </c>
      <c r="L115" s="11"/>
    </row>
    <row r="116" spans="1:12" ht="12.75" customHeight="1" x14ac:dyDescent="0.2">
      <c r="A116" s="12" t="s">
        <v>371</v>
      </c>
      <c r="B116" s="13" t="s">
        <v>608</v>
      </c>
      <c r="C116" s="13" t="s">
        <v>479</v>
      </c>
      <c r="D116" s="13" t="s">
        <v>479</v>
      </c>
      <c r="E116" s="13" t="s">
        <v>479</v>
      </c>
      <c r="F116" s="13" t="s">
        <v>479</v>
      </c>
      <c r="G116" s="13" t="s">
        <v>479</v>
      </c>
      <c r="H116" s="13" t="s">
        <v>794</v>
      </c>
      <c r="I116" s="13" t="s">
        <v>479</v>
      </c>
      <c r="J116" s="13" t="s">
        <v>705</v>
      </c>
      <c r="K116" s="11">
        <v>23350</v>
      </c>
      <c r="L116" s="11"/>
    </row>
    <row r="117" spans="1:12" ht="12.75" customHeight="1" x14ac:dyDescent="0.2">
      <c r="A117" s="12" t="s">
        <v>618</v>
      </c>
      <c r="B117" s="13" t="s">
        <v>548</v>
      </c>
      <c r="C117" s="13" t="s">
        <v>795</v>
      </c>
      <c r="D117" s="14">
        <v>41250</v>
      </c>
      <c r="E117" s="13" t="s">
        <v>796</v>
      </c>
      <c r="F117" s="13" t="s">
        <v>479</v>
      </c>
      <c r="G117" s="13" t="s">
        <v>797</v>
      </c>
      <c r="H117" s="13" t="s">
        <v>798</v>
      </c>
      <c r="I117" s="13" t="s">
        <v>887</v>
      </c>
      <c r="J117" s="13" t="s">
        <v>888</v>
      </c>
      <c r="K117" s="11">
        <v>61225</v>
      </c>
      <c r="L117" s="11"/>
    </row>
    <row r="118" spans="1:12" ht="12.75" customHeight="1" x14ac:dyDescent="0.2">
      <c r="A118" s="12" t="s">
        <v>371</v>
      </c>
      <c r="B118" s="13" t="s">
        <v>608</v>
      </c>
      <c r="C118" s="13" t="s">
        <v>479</v>
      </c>
      <c r="D118" s="13" t="s">
        <v>479</v>
      </c>
      <c r="E118" s="13" t="s">
        <v>479</v>
      </c>
      <c r="F118" s="13" t="s">
        <v>479</v>
      </c>
      <c r="G118" s="13" t="s">
        <v>479</v>
      </c>
      <c r="H118" s="13" t="s">
        <v>799</v>
      </c>
      <c r="I118" s="13" t="s">
        <v>479</v>
      </c>
      <c r="J118" s="13" t="s">
        <v>705</v>
      </c>
      <c r="K118" s="11">
        <v>6875</v>
      </c>
      <c r="L118" s="11"/>
    </row>
    <row r="119" spans="1:12" ht="12.75" customHeight="1" x14ac:dyDescent="0.2">
      <c r="A119" s="12" t="s">
        <v>618</v>
      </c>
      <c r="B119" s="13" t="s">
        <v>548</v>
      </c>
      <c r="C119" s="13" t="s">
        <v>479</v>
      </c>
      <c r="D119" s="13" t="s">
        <v>479</v>
      </c>
      <c r="E119" s="13" t="s">
        <v>479</v>
      </c>
      <c r="F119" s="13" t="s">
        <v>479</v>
      </c>
      <c r="G119" s="13" t="s">
        <v>808</v>
      </c>
      <c r="H119" s="13" t="s">
        <v>809</v>
      </c>
      <c r="I119" s="13" t="s">
        <v>810</v>
      </c>
      <c r="J119" s="13"/>
      <c r="K119" s="11"/>
      <c r="L119" s="11"/>
    </row>
    <row r="120" spans="1:12" ht="12.75" customHeight="1" x14ac:dyDescent="0.2">
      <c r="A120" s="12" t="s">
        <v>665</v>
      </c>
      <c r="B120" s="13" t="s">
        <v>608</v>
      </c>
      <c r="C120" s="13" t="s">
        <v>479</v>
      </c>
      <c r="D120" s="13" t="s">
        <v>479</v>
      </c>
      <c r="E120" s="13" t="s">
        <v>479</v>
      </c>
      <c r="F120" s="13" t="s">
        <v>479</v>
      </c>
      <c r="G120" s="13" t="s">
        <v>479</v>
      </c>
      <c r="H120" s="13" t="s">
        <v>800</v>
      </c>
      <c r="I120" s="13" t="s">
        <v>479</v>
      </c>
      <c r="J120" s="13" t="s">
        <v>801</v>
      </c>
      <c r="K120" s="11">
        <v>33315</v>
      </c>
      <c r="L120" s="11"/>
    </row>
    <row r="121" spans="1:12" ht="12.75" customHeight="1" x14ac:dyDescent="0.2">
      <c r="A121" s="12" t="s">
        <v>802</v>
      </c>
      <c r="B121" s="13" t="s">
        <v>608</v>
      </c>
      <c r="C121" s="13" t="s">
        <v>479</v>
      </c>
      <c r="D121" s="13" t="s">
        <v>479</v>
      </c>
      <c r="E121" s="13" t="s">
        <v>479</v>
      </c>
      <c r="F121" s="13" t="s">
        <v>479</v>
      </c>
      <c r="G121" s="13" t="s">
        <v>479</v>
      </c>
      <c r="H121" s="13" t="s">
        <v>803</v>
      </c>
      <c r="I121" s="13" t="s">
        <v>479</v>
      </c>
      <c r="J121" s="13" t="s">
        <v>804</v>
      </c>
      <c r="K121" s="11">
        <v>2130.7600000000002</v>
      </c>
      <c r="L121" s="11"/>
    </row>
    <row r="122" spans="1:12" ht="12.75" customHeight="1" x14ac:dyDescent="0.2">
      <c r="A122" s="11"/>
      <c r="B122" s="11"/>
      <c r="C122" s="11"/>
      <c r="D122" s="11"/>
      <c r="E122" s="11"/>
      <c r="F122" s="11"/>
      <c r="G122" s="11"/>
      <c r="H122" s="13" t="s">
        <v>805</v>
      </c>
      <c r="I122" s="11"/>
      <c r="J122" s="13" t="s">
        <v>806</v>
      </c>
      <c r="K122" s="11"/>
      <c r="L122" s="11"/>
    </row>
    <row r="123" spans="1:12" ht="12.75" customHeight="1" x14ac:dyDescent="0.2">
      <c r="A123" s="11"/>
      <c r="B123" s="11"/>
      <c r="C123" s="11"/>
      <c r="D123" s="11"/>
      <c r="E123" s="11"/>
      <c r="F123" s="11"/>
      <c r="G123" s="11"/>
      <c r="H123" s="13" t="s">
        <v>807</v>
      </c>
      <c r="I123" s="11"/>
      <c r="J123" s="11"/>
      <c r="K123" s="11"/>
      <c r="L123" s="11"/>
    </row>
    <row r="124" spans="1:12" ht="12.75" customHeight="1" x14ac:dyDescent="0.2">
      <c r="A124" s="12" t="s">
        <v>674</v>
      </c>
      <c r="B124" s="13" t="s">
        <v>580</v>
      </c>
      <c r="C124" s="13" t="s">
        <v>675</v>
      </c>
      <c r="D124" s="15">
        <v>41127</v>
      </c>
      <c r="E124" s="13" t="s">
        <v>676</v>
      </c>
      <c r="F124" s="13" t="s">
        <v>479</v>
      </c>
      <c r="G124" s="13" t="s">
        <v>816</v>
      </c>
      <c r="H124" s="13" t="s">
        <v>813</v>
      </c>
      <c r="I124" s="13" t="s">
        <v>814</v>
      </c>
      <c r="J124" s="13" t="s">
        <v>815</v>
      </c>
      <c r="K124" s="11"/>
      <c r="L124" s="11"/>
    </row>
    <row r="125" spans="1:12" ht="12.75" customHeight="1" x14ac:dyDescent="0.2">
      <c r="A125" s="12" t="s">
        <v>821</v>
      </c>
      <c r="B125" s="13" t="s">
        <v>822</v>
      </c>
      <c r="C125" s="13" t="s">
        <v>479</v>
      </c>
      <c r="D125" s="13" t="s">
        <v>479</v>
      </c>
      <c r="E125" s="13" t="s">
        <v>479</v>
      </c>
      <c r="F125" s="13" t="s">
        <v>479</v>
      </c>
      <c r="G125" s="13" t="s">
        <v>479</v>
      </c>
      <c r="H125" s="13" t="s">
        <v>826</v>
      </c>
      <c r="I125" s="13" t="s">
        <v>479</v>
      </c>
      <c r="J125" s="13" t="s">
        <v>825</v>
      </c>
      <c r="K125" s="24">
        <v>500000</v>
      </c>
      <c r="L125" s="11"/>
    </row>
    <row r="126" spans="1:12" ht="12.75" customHeight="1" x14ac:dyDescent="0.2">
      <c r="A126" s="12" t="s">
        <v>817</v>
      </c>
      <c r="B126" s="13" t="s">
        <v>608</v>
      </c>
      <c r="C126" s="13" t="s">
        <v>479</v>
      </c>
      <c r="D126" s="13" t="s">
        <v>479</v>
      </c>
      <c r="E126" s="13" t="s">
        <v>479</v>
      </c>
      <c r="F126" s="13" t="s">
        <v>479</v>
      </c>
      <c r="G126" s="13" t="s">
        <v>479</v>
      </c>
      <c r="H126" s="13" t="s">
        <v>818</v>
      </c>
      <c r="I126" s="13" t="s">
        <v>479</v>
      </c>
      <c r="J126" s="13" t="s">
        <v>819</v>
      </c>
      <c r="K126" s="11">
        <v>9828</v>
      </c>
      <c r="L126" s="11"/>
    </row>
  </sheetData>
  <autoFilter ref="A1:L126"/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zoomScaleNormal="100" workbookViewId="0">
      <pane xSplit="1" ySplit="1" topLeftCell="D20" activePane="bottomRight" state="frozen"/>
      <selection activeCell="I79" sqref="I79"/>
      <selection pane="topRight" activeCell="I79" sqref="I79"/>
      <selection pane="bottomLeft" activeCell="I79" sqref="I79"/>
      <selection pane="bottomRight" activeCell="H35" sqref="H35"/>
    </sheetView>
  </sheetViews>
  <sheetFormatPr defaultRowHeight="12.75" customHeight="1" x14ac:dyDescent="0.2"/>
  <cols>
    <col min="1" max="1" width="73.85546875" style="11" customWidth="1"/>
    <col min="2" max="2" width="26.42578125" style="11" customWidth="1"/>
    <col min="3" max="3" width="24.5703125" style="11" customWidth="1"/>
    <col min="4" max="4" width="17" style="11" customWidth="1"/>
    <col min="5" max="5" width="19" style="11" customWidth="1"/>
    <col min="6" max="6" width="18" style="11" customWidth="1"/>
    <col min="7" max="7" width="19.28515625" style="11" customWidth="1"/>
    <col min="8" max="8" width="27.42578125" style="11" customWidth="1"/>
    <col min="9" max="9" width="20.42578125" style="11" customWidth="1"/>
    <col min="10" max="10" width="54.140625" style="11" customWidth="1"/>
    <col min="11" max="11" width="18.28515625" style="11" customWidth="1"/>
    <col min="12" max="16384" width="9.140625" style="11"/>
  </cols>
  <sheetData>
    <row r="1" spans="1:12" x14ac:dyDescent="0.2">
      <c r="A1" s="10" t="s">
        <v>540</v>
      </c>
      <c r="B1" s="10" t="s">
        <v>420</v>
      </c>
      <c r="C1" s="10" t="s">
        <v>426</v>
      </c>
      <c r="D1" s="10" t="s">
        <v>440</v>
      </c>
      <c r="E1" s="10" t="s">
        <v>425</v>
      </c>
      <c r="F1" s="10" t="s">
        <v>448</v>
      </c>
      <c r="G1" s="10" t="s">
        <v>584</v>
      </c>
      <c r="H1" s="10" t="s">
        <v>559</v>
      </c>
      <c r="I1" s="10" t="s">
        <v>323</v>
      </c>
      <c r="J1" s="10" t="s">
        <v>368</v>
      </c>
      <c r="K1" s="10" t="s">
        <v>481</v>
      </c>
    </row>
    <row r="2" spans="1:12" ht="12.75" customHeight="1" x14ac:dyDescent="0.2">
      <c r="A2" s="12" t="s">
        <v>665</v>
      </c>
      <c r="B2" s="13" t="s">
        <v>548</v>
      </c>
      <c r="C2" s="13" t="s">
        <v>811</v>
      </c>
      <c r="D2" s="14">
        <v>41267</v>
      </c>
      <c r="E2" s="13" t="s">
        <v>812</v>
      </c>
      <c r="F2" s="13" t="s">
        <v>479</v>
      </c>
      <c r="G2" s="13" t="s">
        <v>820</v>
      </c>
      <c r="H2" s="13" t="s">
        <v>820</v>
      </c>
      <c r="I2" s="13" t="s">
        <v>820</v>
      </c>
      <c r="J2" s="13" t="s">
        <v>827</v>
      </c>
      <c r="K2" s="11">
        <v>125450</v>
      </c>
    </row>
    <row r="3" spans="1:12" ht="12.75" customHeight="1" x14ac:dyDescent="0.2">
      <c r="A3" s="12" t="s">
        <v>371</v>
      </c>
      <c r="B3" s="13" t="s">
        <v>608</v>
      </c>
      <c r="C3" s="13" t="s">
        <v>479</v>
      </c>
      <c r="D3" s="13" t="s">
        <v>479</v>
      </c>
      <c r="E3" s="13" t="s">
        <v>479</v>
      </c>
      <c r="F3" s="13" t="s">
        <v>479</v>
      </c>
      <c r="G3" s="13" t="s">
        <v>479</v>
      </c>
      <c r="H3" s="13" t="s">
        <v>829</v>
      </c>
      <c r="I3" s="13"/>
      <c r="J3" s="13"/>
    </row>
    <row r="4" spans="1:12" x14ac:dyDescent="0.2">
      <c r="A4" s="12" t="s">
        <v>828</v>
      </c>
      <c r="B4" s="13" t="s">
        <v>608</v>
      </c>
      <c r="C4" s="13" t="s">
        <v>479</v>
      </c>
      <c r="D4" s="13" t="s">
        <v>479</v>
      </c>
      <c r="E4" s="13" t="s">
        <v>479</v>
      </c>
      <c r="F4" s="13" t="s">
        <v>479</v>
      </c>
      <c r="G4" s="13" t="s">
        <v>479</v>
      </c>
      <c r="H4" s="13" t="s">
        <v>830</v>
      </c>
      <c r="I4" s="13" t="s">
        <v>479</v>
      </c>
      <c r="J4" s="12" t="s">
        <v>831</v>
      </c>
      <c r="K4" s="13">
        <v>3456</v>
      </c>
    </row>
    <row r="5" spans="1:12" x14ac:dyDescent="0.2">
      <c r="A5" s="12" t="s">
        <v>842</v>
      </c>
      <c r="B5" s="13" t="s">
        <v>608</v>
      </c>
      <c r="C5" s="13" t="s">
        <v>479</v>
      </c>
      <c r="D5" s="13" t="s">
        <v>479</v>
      </c>
      <c r="E5" s="13" t="s">
        <v>479</v>
      </c>
      <c r="F5" s="13" t="s">
        <v>479</v>
      </c>
      <c r="G5" s="13" t="s">
        <v>479</v>
      </c>
      <c r="H5" s="13" t="s">
        <v>844</v>
      </c>
      <c r="I5" s="13" t="s">
        <v>479</v>
      </c>
      <c r="J5" s="12" t="s">
        <v>843</v>
      </c>
      <c r="K5" s="13">
        <v>27150</v>
      </c>
    </row>
    <row r="6" spans="1:12" x14ac:dyDescent="0.2">
      <c r="A6" s="12" t="s">
        <v>832</v>
      </c>
      <c r="B6" s="13" t="s">
        <v>608</v>
      </c>
      <c r="C6" s="13" t="s">
        <v>479</v>
      </c>
      <c r="D6" s="13" t="s">
        <v>479</v>
      </c>
      <c r="E6" s="13" t="s">
        <v>479</v>
      </c>
      <c r="F6" s="13" t="s">
        <v>479</v>
      </c>
      <c r="G6" s="13" t="s">
        <v>479</v>
      </c>
      <c r="H6" s="13" t="s">
        <v>833</v>
      </c>
      <c r="I6" s="13" t="s">
        <v>479</v>
      </c>
      <c r="J6" s="12" t="s">
        <v>834</v>
      </c>
      <c r="K6" s="13">
        <v>20000</v>
      </c>
    </row>
    <row r="7" spans="1:12" x14ac:dyDescent="0.2">
      <c r="A7" s="13" t="s">
        <v>835</v>
      </c>
      <c r="B7" s="13" t="s">
        <v>836</v>
      </c>
      <c r="C7" s="13" t="s">
        <v>479</v>
      </c>
      <c r="D7" s="13" t="s">
        <v>479</v>
      </c>
      <c r="E7" s="13" t="s">
        <v>479</v>
      </c>
      <c r="F7" s="13" t="s">
        <v>479</v>
      </c>
      <c r="G7" s="13" t="s">
        <v>837</v>
      </c>
      <c r="H7" s="13" t="s">
        <v>838</v>
      </c>
      <c r="I7" s="13" t="s">
        <v>839</v>
      </c>
      <c r="J7" s="13" t="s">
        <v>840</v>
      </c>
      <c r="K7" s="13">
        <v>57213500</v>
      </c>
    </row>
    <row r="8" spans="1:12" x14ac:dyDescent="0.2">
      <c r="A8" s="13" t="s">
        <v>841</v>
      </c>
      <c r="B8" s="13" t="s">
        <v>608</v>
      </c>
      <c r="C8" s="13" t="s">
        <v>479</v>
      </c>
      <c r="D8" s="13" t="s">
        <v>479</v>
      </c>
      <c r="E8" s="13" t="s">
        <v>479</v>
      </c>
      <c r="F8" s="13" t="s">
        <v>479</v>
      </c>
      <c r="G8" s="13" t="s">
        <v>479</v>
      </c>
      <c r="H8" s="13" t="s">
        <v>850</v>
      </c>
      <c r="I8" s="13" t="s">
        <v>479</v>
      </c>
      <c r="J8" s="13" t="s">
        <v>466</v>
      </c>
      <c r="K8" s="13">
        <v>3000</v>
      </c>
      <c r="L8" s="13"/>
    </row>
    <row r="9" spans="1:12" x14ac:dyDescent="0.2">
      <c r="A9" s="13" t="s">
        <v>835</v>
      </c>
      <c r="B9" s="13" t="s">
        <v>836</v>
      </c>
      <c r="C9" s="13" t="s">
        <v>479</v>
      </c>
      <c r="D9" s="13" t="s">
        <v>479</v>
      </c>
      <c r="E9" s="13" t="s">
        <v>479</v>
      </c>
      <c r="F9" s="13" t="s">
        <v>479</v>
      </c>
      <c r="G9" s="13" t="s">
        <v>845</v>
      </c>
      <c r="H9" s="13" t="s">
        <v>846</v>
      </c>
      <c r="I9" s="13" t="s">
        <v>847</v>
      </c>
      <c r="J9" s="13" t="s">
        <v>840</v>
      </c>
      <c r="K9" s="13">
        <v>52810100</v>
      </c>
    </row>
    <row r="10" spans="1:12" x14ac:dyDescent="0.2">
      <c r="A10" s="13" t="s">
        <v>848</v>
      </c>
      <c r="B10" s="13" t="s">
        <v>608</v>
      </c>
      <c r="C10" s="13" t="s">
        <v>479</v>
      </c>
      <c r="D10" s="13" t="s">
        <v>479</v>
      </c>
      <c r="E10" s="13" t="s">
        <v>479</v>
      </c>
      <c r="F10" s="13" t="s">
        <v>479</v>
      </c>
      <c r="G10" s="13" t="s">
        <v>479</v>
      </c>
      <c r="H10" s="13" t="s">
        <v>849</v>
      </c>
      <c r="I10" s="13" t="s">
        <v>479</v>
      </c>
      <c r="J10" s="13" t="s">
        <v>458</v>
      </c>
      <c r="K10" s="13">
        <v>28000</v>
      </c>
    </row>
    <row r="11" spans="1:12" x14ac:dyDescent="0.2">
      <c r="A11" s="13" t="s">
        <v>618</v>
      </c>
      <c r="B11" s="13" t="s">
        <v>548</v>
      </c>
      <c r="C11" s="13" t="s">
        <v>865</v>
      </c>
      <c r="D11" s="15">
        <v>41320</v>
      </c>
      <c r="E11" s="13" t="s">
        <v>479</v>
      </c>
      <c r="F11" s="13" t="s">
        <v>479</v>
      </c>
      <c r="G11" s="13" t="s">
        <v>866</v>
      </c>
      <c r="H11" s="13" t="s">
        <v>867</v>
      </c>
      <c r="I11" s="13" t="s">
        <v>868</v>
      </c>
      <c r="J11" s="11" t="s">
        <v>947</v>
      </c>
      <c r="K11" s="11">
        <v>58500</v>
      </c>
    </row>
    <row r="12" spans="1:12" x14ac:dyDescent="0.2">
      <c r="A12" s="12" t="s">
        <v>371</v>
      </c>
      <c r="B12" s="13" t="s">
        <v>608</v>
      </c>
      <c r="C12" s="13" t="s">
        <v>479</v>
      </c>
      <c r="D12" s="13" t="s">
        <v>479</v>
      </c>
      <c r="E12" s="13" t="s">
        <v>479</v>
      </c>
      <c r="F12" s="13" t="s">
        <v>479</v>
      </c>
      <c r="G12" s="13" t="s">
        <v>479</v>
      </c>
      <c r="H12" s="13" t="s">
        <v>851</v>
      </c>
      <c r="I12" s="13" t="s">
        <v>479</v>
      </c>
      <c r="J12" s="13" t="s">
        <v>852</v>
      </c>
      <c r="K12" s="13">
        <v>11217</v>
      </c>
    </row>
    <row r="13" spans="1:12" x14ac:dyDescent="0.2">
      <c r="A13" s="13" t="s">
        <v>853</v>
      </c>
      <c r="B13" s="13" t="s">
        <v>608</v>
      </c>
      <c r="C13" s="13" t="s">
        <v>479</v>
      </c>
      <c r="D13" s="13" t="s">
        <v>479</v>
      </c>
      <c r="E13" s="13" t="s">
        <v>479</v>
      </c>
      <c r="F13" s="13" t="s">
        <v>479</v>
      </c>
      <c r="G13" s="13" t="s">
        <v>479</v>
      </c>
      <c r="H13" s="13" t="s">
        <v>854</v>
      </c>
      <c r="I13" s="13" t="s">
        <v>479</v>
      </c>
      <c r="J13" s="13" t="s">
        <v>754</v>
      </c>
      <c r="K13" s="13">
        <v>4500</v>
      </c>
    </row>
    <row r="14" spans="1:12" x14ac:dyDescent="0.2">
      <c r="A14" s="13" t="s">
        <v>855</v>
      </c>
      <c r="B14" s="13" t="s">
        <v>608</v>
      </c>
      <c r="C14" s="13" t="s">
        <v>479</v>
      </c>
      <c r="D14" s="13" t="s">
        <v>479</v>
      </c>
      <c r="E14" s="13" t="s">
        <v>479</v>
      </c>
      <c r="F14" s="13" t="s">
        <v>479</v>
      </c>
      <c r="G14" s="13" t="s">
        <v>479</v>
      </c>
      <c r="H14" s="13" t="s">
        <v>856</v>
      </c>
      <c r="I14" s="13" t="s">
        <v>479</v>
      </c>
      <c r="J14" s="13" t="s">
        <v>857</v>
      </c>
      <c r="K14" s="13">
        <v>11000</v>
      </c>
    </row>
    <row r="15" spans="1:12" x14ac:dyDescent="0.2">
      <c r="A15" s="12" t="s">
        <v>371</v>
      </c>
      <c r="B15" s="13" t="s">
        <v>608</v>
      </c>
      <c r="C15" s="13" t="s">
        <v>479</v>
      </c>
      <c r="D15" s="13" t="s">
        <v>479</v>
      </c>
      <c r="E15" s="13" t="s">
        <v>479</v>
      </c>
      <c r="F15" s="13" t="s">
        <v>479</v>
      </c>
      <c r="G15" s="13" t="s">
        <v>479</v>
      </c>
      <c r="H15" s="13" t="s">
        <v>858</v>
      </c>
      <c r="I15" s="13" t="s">
        <v>479</v>
      </c>
      <c r="J15" s="13" t="s">
        <v>859</v>
      </c>
      <c r="K15" s="13">
        <v>13528</v>
      </c>
    </row>
    <row r="16" spans="1:12" x14ac:dyDescent="0.2">
      <c r="A16" s="13" t="s">
        <v>863</v>
      </c>
      <c r="B16" s="13" t="s">
        <v>836</v>
      </c>
      <c r="C16" s="13" t="s">
        <v>479</v>
      </c>
      <c r="D16" s="13" t="s">
        <v>479</v>
      </c>
      <c r="E16" s="13" t="s">
        <v>479</v>
      </c>
      <c r="F16" s="13" t="s">
        <v>479</v>
      </c>
      <c r="G16" s="13" t="s">
        <v>479</v>
      </c>
      <c r="H16" s="13" t="s">
        <v>864</v>
      </c>
      <c r="I16" s="13" t="s">
        <v>479</v>
      </c>
      <c r="J16" s="13" t="s">
        <v>840</v>
      </c>
      <c r="K16" s="13">
        <v>403400</v>
      </c>
    </row>
    <row r="17" spans="1:14" x14ac:dyDescent="0.2">
      <c r="A17" s="13" t="s">
        <v>874</v>
      </c>
      <c r="B17" s="13" t="s">
        <v>608</v>
      </c>
      <c r="C17" s="13" t="s">
        <v>479</v>
      </c>
      <c r="D17" s="13" t="s">
        <v>479</v>
      </c>
      <c r="E17" s="13" t="s">
        <v>479</v>
      </c>
      <c r="F17" s="13" t="s">
        <v>479</v>
      </c>
      <c r="G17" s="13" t="s">
        <v>479</v>
      </c>
      <c r="H17" s="13" t="s">
        <v>880</v>
      </c>
      <c r="I17" s="13" t="s">
        <v>479</v>
      </c>
      <c r="J17" s="13" t="s">
        <v>875</v>
      </c>
      <c r="K17" s="13">
        <v>19600</v>
      </c>
      <c r="L17" s="13"/>
    </row>
    <row r="18" spans="1:14" x14ac:dyDescent="0.2">
      <c r="A18" s="12" t="s">
        <v>371</v>
      </c>
      <c r="B18" s="13" t="s">
        <v>608</v>
      </c>
      <c r="C18" s="13" t="s">
        <v>479</v>
      </c>
      <c r="D18" s="13" t="s">
        <v>479</v>
      </c>
      <c r="E18" s="13" t="s">
        <v>479</v>
      </c>
      <c r="F18" s="13" t="s">
        <v>479</v>
      </c>
      <c r="G18" s="13" t="s">
        <v>479</v>
      </c>
      <c r="H18" s="13" t="s">
        <v>877</v>
      </c>
      <c r="I18" s="13" t="s">
        <v>479</v>
      </c>
      <c r="J18" s="13" t="s">
        <v>876</v>
      </c>
      <c r="K18" s="13">
        <v>21588.6</v>
      </c>
      <c r="L18" s="13"/>
      <c r="N18" s="13">
        <v>3000</v>
      </c>
    </row>
    <row r="19" spans="1:14" x14ac:dyDescent="0.2">
      <c r="A19" s="12" t="s">
        <v>371</v>
      </c>
      <c r="B19" s="13" t="s">
        <v>608</v>
      </c>
      <c r="C19" s="13" t="s">
        <v>479</v>
      </c>
      <c r="D19" s="13" t="s">
        <v>479</v>
      </c>
      <c r="E19" s="13" t="s">
        <v>479</v>
      </c>
      <c r="F19" s="13" t="s">
        <v>479</v>
      </c>
      <c r="G19" s="13" t="s">
        <v>479</v>
      </c>
      <c r="H19" s="13" t="s">
        <v>878</v>
      </c>
      <c r="I19" s="13" t="s">
        <v>479</v>
      </c>
      <c r="J19" s="13" t="s">
        <v>879</v>
      </c>
      <c r="K19" s="13">
        <v>7135</v>
      </c>
      <c r="L19" s="13"/>
      <c r="N19" s="13">
        <v>6400</v>
      </c>
    </row>
    <row r="20" spans="1:14" x14ac:dyDescent="0.2">
      <c r="A20" s="12" t="s">
        <v>860</v>
      </c>
      <c r="B20" s="13" t="s">
        <v>580</v>
      </c>
      <c r="C20" s="13" t="s">
        <v>861</v>
      </c>
      <c r="D20" s="15">
        <v>41318</v>
      </c>
      <c r="E20" s="13" t="s">
        <v>928</v>
      </c>
      <c r="F20" s="13" t="s">
        <v>862</v>
      </c>
      <c r="G20" s="13" t="s">
        <v>869</v>
      </c>
      <c r="H20" s="13" t="s">
        <v>479</v>
      </c>
      <c r="I20" s="13" t="s">
        <v>479</v>
      </c>
      <c r="J20" s="13" t="s">
        <v>265</v>
      </c>
      <c r="K20" s="13">
        <v>0</v>
      </c>
      <c r="N20" s="11">
        <v>3600</v>
      </c>
    </row>
    <row r="21" spans="1:14" x14ac:dyDescent="0.2">
      <c r="A21" s="12" t="s">
        <v>881</v>
      </c>
      <c r="B21" s="13" t="s">
        <v>580</v>
      </c>
      <c r="C21" s="13" t="s">
        <v>882</v>
      </c>
      <c r="D21" s="15">
        <v>41339</v>
      </c>
      <c r="E21" s="13" t="s">
        <v>883</v>
      </c>
      <c r="F21" s="13" t="s">
        <v>884</v>
      </c>
      <c r="G21" s="13" t="s">
        <v>885</v>
      </c>
      <c r="H21" s="13" t="s">
        <v>886</v>
      </c>
      <c r="I21" s="11" t="s">
        <v>945</v>
      </c>
      <c r="J21" s="13" t="s">
        <v>946</v>
      </c>
      <c r="K21" s="13">
        <v>800000</v>
      </c>
      <c r="N21" s="16">
        <v>3600</v>
      </c>
    </row>
    <row r="22" spans="1:14" x14ac:dyDescent="0.2">
      <c r="A22" s="12" t="s">
        <v>889</v>
      </c>
      <c r="B22" s="13" t="s">
        <v>608</v>
      </c>
      <c r="C22" s="13" t="s">
        <v>479</v>
      </c>
      <c r="D22" s="13" t="s">
        <v>479</v>
      </c>
      <c r="E22" s="13" t="s">
        <v>479</v>
      </c>
      <c r="F22" s="13" t="s">
        <v>479</v>
      </c>
      <c r="G22" s="13" t="s">
        <v>479</v>
      </c>
      <c r="H22" s="13" t="s">
        <v>890</v>
      </c>
      <c r="I22" s="13" t="s">
        <v>479</v>
      </c>
      <c r="J22" s="13" t="s">
        <v>921</v>
      </c>
      <c r="K22" s="13">
        <v>3000</v>
      </c>
      <c r="N22" s="11">
        <v>6400</v>
      </c>
    </row>
    <row r="23" spans="1:14" x14ac:dyDescent="0.2">
      <c r="A23" s="12" t="s">
        <v>371</v>
      </c>
      <c r="B23" s="13" t="s">
        <v>608</v>
      </c>
      <c r="C23" s="13" t="s">
        <v>479</v>
      </c>
      <c r="D23" s="13" t="s">
        <v>479</v>
      </c>
      <c r="E23" s="13" t="s">
        <v>479</v>
      </c>
      <c r="F23" s="13" t="s">
        <v>479</v>
      </c>
      <c r="G23" s="13" t="s">
        <v>479</v>
      </c>
      <c r="H23" s="13" t="s">
        <v>891</v>
      </c>
      <c r="I23" s="13" t="s">
        <v>479</v>
      </c>
      <c r="J23" s="13" t="s">
        <v>741</v>
      </c>
      <c r="K23" s="13">
        <v>4838</v>
      </c>
    </row>
    <row r="24" spans="1:14" x14ac:dyDescent="0.2">
      <c r="A24" s="12" t="s">
        <v>893</v>
      </c>
      <c r="B24" s="13" t="s">
        <v>871</v>
      </c>
      <c r="C24" s="13" t="s">
        <v>479</v>
      </c>
      <c r="D24" s="13" t="s">
        <v>479</v>
      </c>
      <c r="E24" s="13" t="s">
        <v>479</v>
      </c>
      <c r="F24" s="13" t="s">
        <v>479</v>
      </c>
      <c r="G24" s="13" t="s">
        <v>869</v>
      </c>
      <c r="H24" s="13" t="s">
        <v>892</v>
      </c>
      <c r="I24" s="13" t="s">
        <v>479</v>
      </c>
      <c r="J24" s="13" t="s">
        <v>894</v>
      </c>
      <c r="K24" s="13">
        <v>153200</v>
      </c>
    </row>
    <row r="25" spans="1:14" x14ac:dyDescent="0.2">
      <c r="A25" s="12" t="s">
        <v>895</v>
      </c>
      <c r="B25" s="13" t="s">
        <v>871</v>
      </c>
      <c r="C25" s="13" t="s">
        <v>479</v>
      </c>
      <c r="D25" s="13" t="s">
        <v>479</v>
      </c>
      <c r="E25" s="13" t="s">
        <v>479</v>
      </c>
      <c r="F25" s="13" t="s">
        <v>479</v>
      </c>
      <c r="G25" s="13" t="s">
        <v>896</v>
      </c>
      <c r="H25" s="13" t="s">
        <v>909</v>
      </c>
      <c r="I25" s="13" t="s">
        <v>479</v>
      </c>
      <c r="J25" s="13" t="s">
        <v>897</v>
      </c>
      <c r="K25" s="13">
        <v>75000</v>
      </c>
    </row>
    <row r="26" spans="1:14" x14ac:dyDescent="0.2">
      <c r="A26" s="12" t="s">
        <v>900</v>
      </c>
      <c r="B26" s="13" t="s">
        <v>871</v>
      </c>
      <c r="C26" s="13" t="s">
        <v>479</v>
      </c>
      <c r="D26" s="13" t="s">
        <v>479</v>
      </c>
      <c r="E26" s="13" t="s">
        <v>479</v>
      </c>
      <c r="F26" s="13" t="s">
        <v>479</v>
      </c>
      <c r="G26" s="13" t="s">
        <v>896</v>
      </c>
      <c r="H26" s="13" t="s">
        <v>910</v>
      </c>
      <c r="I26" s="13" t="s">
        <v>479</v>
      </c>
      <c r="J26" s="13" t="s">
        <v>898</v>
      </c>
      <c r="K26" s="13">
        <v>1438700</v>
      </c>
    </row>
    <row r="27" spans="1:14" x14ac:dyDescent="0.2">
      <c r="A27" s="12" t="s">
        <v>901</v>
      </c>
      <c r="B27" s="13" t="s">
        <v>871</v>
      </c>
      <c r="C27" s="13" t="s">
        <v>479</v>
      </c>
      <c r="D27" s="13" t="s">
        <v>479</v>
      </c>
      <c r="E27" s="13" t="s">
        <v>479</v>
      </c>
      <c r="F27" s="13" t="s">
        <v>479</v>
      </c>
      <c r="G27" s="13" t="s">
        <v>896</v>
      </c>
      <c r="H27" s="13" t="s">
        <v>911</v>
      </c>
      <c r="I27" s="13" t="s">
        <v>479</v>
      </c>
      <c r="J27" s="13" t="s">
        <v>899</v>
      </c>
      <c r="K27" s="13">
        <v>300000</v>
      </c>
    </row>
    <row r="28" spans="1:14" x14ac:dyDescent="0.2">
      <c r="A28" s="12" t="s">
        <v>902</v>
      </c>
      <c r="B28" s="13" t="s">
        <v>871</v>
      </c>
      <c r="C28" s="13" t="s">
        <v>479</v>
      </c>
      <c r="D28" s="13" t="s">
        <v>479</v>
      </c>
      <c r="E28" s="13" t="s">
        <v>479</v>
      </c>
      <c r="F28" s="13" t="s">
        <v>479</v>
      </c>
      <c r="G28" s="13" t="s">
        <v>896</v>
      </c>
      <c r="H28" s="13" t="s">
        <v>912</v>
      </c>
      <c r="I28" s="13" t="s">
        <v>479</v>
      </c>
      <c r="J28" s="13" t="s">
        <v>903</v>
      </c>
      <c r="K28" s="13">
        <v>750000</v>
      </c>
    </row>
    <row r="29" spans="1:14" x14ac:dyDescent="0.2">
      <c r="A29" s="12" t="s">
        <v>904</v>
      </c>
      <c r="B29" s="13" t="s">
        <v>871</v>
      </c>
      <c r="C29" s="13" t="s">
        <v>479</v>
      </c>
      <c r="D29" s="13" t="s">
        <v>479</v>
      </c>
      <c r="E29" s="13" t="s">
        <v>479</v>
      </c>
      <c r="F29" s="13" t="s">
        <v>479</v>
      </c>
      <c r="G29" s="13" t="s">
        <v>896</v>
      </c>
      <c r="H29" s="13" t="s">
        <v>913</v>
      </c>
      <c r="I29" s="13" t="s">
        <v>479</v>
      </c>
      <c r="J29" s="13" t="s">
        <v>905</v>
      </c>
      <c r="K29" s="13">
        <v>526800</v>
      </c>
    </row>
    <row r="30" spans="1:14" x14ac:dyDescent="0.2">
      <c r="A30" s="12" t="s">
        <v>907</v>
      </c>
      <c r="B30" s="13" t="s">
        <v>871</v>
      </c>
      <c r="C30" s="13" t="s">
        <v>479</v>
      </c>
      <c r="D30" s="13" t="s">
        <v>479</v>
      </c>
      <c r="E30" s="13" t="s">
        <v>479</v>
      </c>
      <c r="F30" s="13" t="s">
        <v>479</v>
      </c>
      <c r="G30" s="13" t="s">
        <v>896</v>
      </c>
      <c r="H30" s="13" t="s">
        <v>914</v>
      </c>
      <c r="I30" s="13" t="s">
        <v>479</v>
      </c>
      <c r="J30" s="13" t="s">
        <v>916</v>
      </c>
      <c r="K30" s="13">
        <v>8654385</v>
      </c>
    </row>
    <row r="31" spans="1:14" x14ac:dyDescent="0.2">
      <c r="A31" s="12" t="s">
        <v>906</v>
      </c>
      <c r="B31" s="13" t="s">
        <v>915</v>
      </c>
      <c r="C31" s="13" t="s">
        <v>479</v>
      </c>
      <c r="D31" s="13" t="s">
        <v>479</v>
      </c>
      <c r="E31" s="13" t="s">
        <v>479</v>
      </c>
      <c r="F31" s="13" t="s">
        <v>479</v>
      </c>
      <c r="G31" s="13" t="s">
        <v>479</v>
      </c>
      <c r="H31" s="13" t="s">
        <v>908</v>
      </c>
      <c r="I31" s="13" t="s">
        <v>479</v>
      </c>
      <c r="J31" s="13" t="s">
        <v>917</v>
      </c>
      <c r="K31" s="13">
        <v>129637.5</v>
      </c>
    </row>
    <row r="32" spans="1:14" x14ac:dyDescent="0.2">
      <c r="A32" s="13" t="s">
        <v>835</v>
      </c>
      <c r="B32" s="13" t="s">
        <v>836</v>
      </c>
      <c r="C32" s="13" t="s">
        <v>479</v>
      </c>
      <c r="D32" s="13" t="s">
        <v>479</v>
      </c>
      <c r="E32" s="13" t="s">
        <v>479</v>
      </c>
      <c r="F32" s="13" t="s">
        <v>479</v>
      </c>
      <c r="G32" s="13" t="s">
        <v>918</v>
      </c>
      <c r="H32" s="13" t="s">
        <v>922</v>
      </c>
      <c r="I32" s="13" t="s">
        <v>923</v>
      </c>
      <c r="J32" s="13" t="s">
        <v>840</v>
      </c>
      <c r="K32" s="13">
        <v>52072000</v>
      </c>
    </row>
    <row r="33" spans="1:13" x14ac:dyDescent="0.2">
      <c r="A33" s="12" t="s">
        <v>958</v>
      </c>
      <c r="B33" s="13" t="s">
        <v>608</v>
      </c>
      <c r="C33" s="13" t="s">
        <v>479</v>
      </c>
      <c r="D33" s="13" t="s">
        <v>479</v>
      </c>
      <c r="E33" s="13" t="s">
        <v>479</v>
      </c>
      <c r="F33" s="13" t="s">
        <v>479</v>
      </c>
      <c r="G33" s="13" t="s">
        <v>479</v>
      </c>
      <c r="H33" s="13" t="s">
        <v>919</v>
      </c>
      <c r="I33" s="13" t="s">
        <v>479</v>
      </c>
      <c r="J33" s="13" t="s">
        <v>920</v>
      </c>
      <c r="K33" s="13">
        <v>6400</v>
      </c>
    </row>
    <row r="34" spans="1:13" x14ac:dyDescent="0.2">
      <c r="A34" s="13" t="s">
        <v>835</v>
      </c>
      <c r="B34" s="13" t="s">
        <v>836</v>
      </c>
      <c r="C34" s="13" t="s">
        <v>479</v>
      </c>
      <c r="D34" s="13" t="s">
        <v>479</v>
      </c>
      <c r="E34" s="13" t="s">
        <v>479</v>
      </c>
      <c r="F34" s="13" t="s">
        <v>479</v>
      </c>
      <c r="G34" s="13" t="s">
        <v>925</v>
      </c>
      <c r="H34" s="13" t="s">
        <v>924</v>
      </c>
      <c r="I34" s="13" t="s">
        <v>936</v>
      </c>
      <c r="J34" s="13" t="s">
        <v>926</v>
      </c>
      <c r="K34" s="13">
        <v>55300</v>
      </c>
    </row>
    <row r="35" spans="1:13" x14ac:dyDescent="0.2">
      <c r="A35" s="12" t="s">
        <v>860</v>
      </c>
      <c r="B35" s="13" t="s">
        <v>580</v>
      </c>
      <c r="C35" s="13" t="s">
        <v>927</v>
      </c>
      <c r="D35" s="15">
        <v>41386</v>
      </c>
      <c r="E35" s="13" t="s">
        <v>929</v>
      </c>
      <c r="F35" s="13" t="s">
        <v>930</v>
      </c>
      <c r="G35" s="13" t="s">
        <v>931</v>
      </c>
      <c r="H35" s="13" t="s">
        <v>935</v>
      </c>
      <c r="I35" s="13" t="s">
        <v>943</v>
      </c>
      <c r="J35" s="13" t="s">
        <v>944</v>
      </c>
      <c r="K35" s="16">
        <v>14000000</v>
      </c>
    </row>
    <row r="36" spans="1:13" x14ac:dyDescent="0.2">
      <c r="A36" s="12" t="s">
        <v>932</v>
      </c>
      <c r="B36" s="13" t="s">
        <v>608</v>
      </c>
      <c r="C36" s="13" t="s">
        <v>479</v>
      </c>
      <c r="D36" s="13" t="s">
        <v>479</v>
      </c>
      <c r="E36" s="13" t="s">
        <v>479</v>
      </c>
      <c r="F36" s="13" t="s">
        <v>479</v>
      </c>
      <c r="G36" s="13" t="s">
        <v>479</v>
      </c>
      <c r="H36" s="13" t="s">
        <v>934</v>
      </c>
      <c r="I36" s="13" t="s">
        <v>479</v>
      </c>
      <c r="J36" s="13" t="s">
        <v>933</v>
      </c>
      <c r="K36" s="13">
        <v>5754</v>
      </c>
    </row>
    <row r="37" spans="1:13" x14ac:dyDescent="0.2">
      <c r="A37" s="13" t="s">
        <v>674</v>
      </c>
      <c r="B37" s="13" t="s">
        <v>548</v>
      </c>
      <c r="C37" s="13" t="s">
        <v>937</v>
      </c>
      <c r="D37" s="15">
        <v>41408</v>
      </c>
      <c r="E37" s="13" t="s">
        <v>938</v>
      </c>
      <c r="F37" s="13" t="s">
        <v>939</v>
      </c>
      <c r="G37" s="13" t="s">
        <v>940</v>
      </c>
      <c r="H37" s="13" t="s">
        <v>941</v>
      </c>
      <c r="I37" s="11" t="s">
        <v>980</v>
      </c>
      <c r="J37" s="11" t="s">
        <v>981</v>
      </c>
      <c r="K37" s="13">
        <v>89250</v>
      </c>
      <c r="M37" s="13"/>
    </row>
    <row r="38" spans="1:13" x14ac:dyDescent="0.2">
      <c r="A38" s="13" t="s">
        <v>674</v>
      </c>
      <c r="B38" s="13" t="s">
        <v>548</v>
      </c>
      <c r="C38" s="13" t="s">
        <v>937</v>
      </c>
      <c r="D38" s="15">
        <v>41408</v>
      </c>
      <c r="E38" s="13" t="s">
        <v>938</v>
      </c>
      <c r="F38" s="13" t="s">
        <v>939</v>
      </c>
      <c r="G38" s="13" t="s">
        <v>940</v>
      </c>
      <c r="H38" s="13" t="s">
        <v>942</v>
      </c>
      <c r="I38" s="11" t="s">
        <v>982</v>
      </c>
      <c r="J38" s="13" t="s">
        <v>971</v>
      </c>
      <c r="K38" s="13">
        <v>7990</v>
      </c>
      <c r="M38" s="13"/>
    </row>
    <row r="39" spans="1:13" x14ac:dyDescent="0.2">
      <c r="A39" s="13" t="s">
        <v>953</v>
      </c>
      <c r="B39" s="13" t="s">
        <v>608</v>
      </c>
      <c r="C39" s="13" t="s">
        <v>479</v>
      </c>
      <c r="D39" s="13" t="s">
        <v>479</v>
      </c>
      <c r="E39" s="13" t="s">
        <v>479</v>
      </c>
      <c r="F39" s="13" t="s">
        <v>479</v>
      </c>
      <c r="G39" s="13" t="s">
        <v>479</v>
      </c>
      <c r="H39" s="13" t="s">
        <v>954</v>
      </c>
      <c r="I39" s="20"/>
      <c r="J39" s="17"/>
      <c r="K39" s="17"/>
    </row>
    <row r="40" spans="1:13" x14ac:dyDescent="0.2">
      <c r="A40" s="12" t="s">
        <v>948</v>
      </c>
      <c r="B40" s="13" t="s">
        <v>608</v>
      </c>
      <c r="C40" s="13" t="s">
        <v>479</v>
      </c>
      <c r="D40" s="13" t="s">
        <v>479</v>
      </c>
      <c r="E40" s="13" t="s">
        <v>479</v>
      </c>
      <c r="F40" s="13" t="s">
        <v>479</v>
      </c>
      <c r="G40" s="13" t="s">
        <v>479</v>
      </c>
      <c r="H40" s="13" t="s">
        <v>968</v>
      </c>
      <c r="I40" s="13" t="s">
        <v>479</v>
      </c>
      <c r="J40" s="13" t="s">
        <v>949</v>
      </c>
      <c r="K40" s="13">
        <v>9600</v>
      </c>
    </row>
    <row r="41" spans="1:13" x14ac:dyDescent="0.2">
      <c r="A41" s="12" t="s">
        <v>950</v>
      </c>
      <c r="B41" s="13" t="s">
        <v>608</v>
      </c>
      <c r="C41" s="13" t="s">
        <v>479</v>
      </c>
      <c r="D41" s="13" t="s">
        <v>479</v>
      </c>
      <c r="E41" s="13" t="s">
        <v>479</v>
      </c>
      <c r="F41" s="13" t="s">
        <v>479</v>
      </c>
      <c r="G41" s="13" t="s">
        <v>479</v>
      </c>
      <c r="H41" s="13" t="s">
        <v>951</v>
      </c>
      <c r="I41" s="13" t="s">
        <v>479</v>
      </c>
      <c r="J41" s="13" t="s">
        <v>952</v>
      </c>
      <c r="K41" s="11">
        <v>13086.8</v>
      </c>
    </row>
    <row r="42" spans="1:13" x14ac:dyDescent="0.2">
      <c r="A42" s="12" t="s">
        <v>958</v>
      </c>
      <c r="B42" s="13" t="s">
        <v>608</v>
      </c>
      <c r="C42" s="13" t="s">
        <v>479</v>
      </c>
      <c r="D42" s="13" t="s">
        <v>479</v>
      </c>
      <c r="E42" s="13" t="s">
        <v>479</v>
      </c>
      <c r="F42" s="13" t="s">
        <v>479</v>
      </c>
      <c r="G42" s="13" t="s">
        <v>479</v>
      </c>
      <c r="H42" s="13" t="s">
        <v>959</v>
      </c>
      <c r="I42" s="13" t="s">
        <v>479</v>
      </c>
      <c r="J42" s="13" t="s">
        <v>920</v>
      </c>
      <c r="K42" s="11">
        <v>3600</v>
      </c>
    </row>
    <row r="43" spans="1:13" x14ac:dyDescent="0.2">
      <c r="A43" s="12" t="s">
        <v>665</v>
      </c>
      <c r="B43" s="13" t="s">
        <v>580</v>
      </c>
      <c r="C43" s="13" t="s">
        <v>955</v>
      </c>
      <c r="D43" s="15">
        <v>41421</v>
      </c>
      <c r="E43" s="13" t="s">
        <v>956</v>
      </c>
      <c r="F43" s="13" t="s">
        <v>957</v>
      </c>
      <c r="G43" s="13" t="s">
        <v>972</v>
      </c>
      <c r="H43" s="13" t="s">
        <v>973</v>
      </c>
      <c r="I43" s="13"/>
      <c r="J43" s="13" t="s">
        <v>974</v>
      </c>
      <c r="K43" s="13">
        <v>275136</v>
      </c>
    </row>
    <row r="44" spans="1:13" x14ac:dyDescent="0.2">
      <c r="A44" s="12" t="s">
        <v>665</v>
      </c>
      <c r="B44" s="13" t="s">
        <v>580</v>
      </c>
      <c r="C44" s="13" t="s">
        <v>955</v>
      </c>
      <c r="D44" s="15">
        <v>41421</v>
      </c>
      <c r="E44" s="13" t="s">
        <v>956</v>
      </c>
      <c r="F44" s="13" t="s">
        <v>957</v>
      </c>
      <c r="G44" s="13" t="s">
        <v>972</v>
      </c>
      <c r="H44" s="13" t="s">
        <v>975</v>
      </c>
      <c r="I44" s="13" t="s">
        <v>479</v>
      </c>
      <c r="J44" s="13" t="s">
        <v>976</v>
      </c>
      <c r="K44" s="13">
        <v>53988.4</v>
      </c>
    </row>
    <row r="45" spans="1:13" x14ac:dyDescent="0.2">
      <c r="A45" s="12" t="s">
        <v>665</v>
      </c>
      <c r="B45" s="13" t="s">
        <v>580</v>
      </c>
      <c r="C45" s="13" t="s">
        <v>955</v>
      </c>
      <c r="D45" s="15">
        <v>41421</v>
      </c>
      <c r="E45" s="13" t="s">
        <v>956</v>
      </c>
      <c r="F45" s="13" t="s">
        <v>957</v>
      </c>
      <c r="G45" s="13" t="s">
        <v>972</v>
      </c>
      <c r="H45" s="13" t="s">
        <v>977</v>
      </c>
      <c r="I45" s="13" t="s">
        <v>479</v>
      </c>
      <c r="J45" s="13" t="s">
        <v>978</v>
      </c>
      <c r="K45" s="13">
        <v>31222</v>
      </c>
    </row>
    <row r="46" spans="1:13" x14ac:dyDescent="0.2">
      <c r="A46" s="12" t="s">
        <v>960</v>
      </c>
      <c r="B46" s="13" t="s">
        <v>580</v>
      </c>
      <c r="C46" s="13" t="s">
        <v>961</v>
      </c>
      <c r="D46" s="15">
        <v>41425</v>
      </c>
      <c r="E46" s="13" t="s">
        <v>962</v>
      </c>
      <c r="F46" s="13" t="s">
        <v>963</v>
      </c>
      <c r="G46" s="13" t="s">
        <v>966</v>
      </c>
      <c r="H46" s="13" t="s">
        <v>983</v>
      </c>
      <c r="I46" s="13"/>
      <c r="J46" s="13"/>
      <c r="K46" s="13"/>
    </row>
    <row r="47" spans="1:13" x14ac:dyDescent="0.2">
      <c r="A47" s="12" t="s">
        <v>371</v>
      </c>
      <c r="B47" s="13" t="s">
        <v>608</v>
      </c>
      <c r="C47" s="13" t="s">
        <v>479</v>
      </c>
      <c r="D47" s="13" t="s">
        <v>479</v>
      </c>
      <c r="E47" s="13" t="s">
        <v>479</v>
      </c>
      <c r="F47" s="13" t="s">
        <v>479</v>
      </c>
      <c r="G47" s="13" t="s">
        <v>479</v>
      </c>
      <c r="H47" s="13" t="s">
        <v>964</v>
      </c>
      <c r="I47" s="11" t="s">
        <v>479</v>
      </c>
      <c r="J47" s="13" t="s">
        <v>965</v>
      </c>
      <c r="K47" s="11">
        <v>2088</v>
      </c>
    </row>
    <row r="48" spans="1:13" x14ac:dyDescent="0.2">
      <c r="A48" s="12" t="s">
        <v>665</v>
      </c>
      <c r="B48" s="13" t="s">
        <v>580</v>
      </c>
      <c r="C48" s="13" t="s">
        <v>811</v>
      </c>
      <c r="D48" s="14">
        <v>41267</v>
      </c>
      <c r="E48" s="13" t="s">
        <v>812</v>
      </c>
      <c r="F48" s="13" t="s">
        <v>479</v>
      </c>
      <c r="G48" s="13" t="s">
        <v>967</v>
      </c>
      <c r="H48" s="13"/>
      <c r="I48" s="13"/>
      <c r="J48" s="13"/>
      <c r="K48" s="16"/>
    </row>
    <row r="49" spans="1:11" x14ac:dyDescent="0.2">
      <c r="A49" s="12" t="s">
        <v>969</v>
      </c>
      <c r="B49" s="13" t="s">
        <v>608</v>
      </c>
      <c r="C49" s="13" t="s">
        <v>479</v>
      </c>
      <c r="D49" s="13" t="s">
        <v>479</v>
      </c>
      <c r="E49" s="13" t="s">
        <v>479</v>
      </c>
      <c r="F49" s="13" t="s">
        <v>479</v>
      </c>
      <c r="G49" s="13" t="s">
        <v>479</v>
      </c>
      <c r="H49" s="13" t="s">
        <v>970</v>
      </c>
      <c r="I49" s="13"/>
      <c r="J49" s="13" t="s">
        <v>971</v>
      </c>
      <c r="K49" s="16">
        <v>600</v>
      </c>
    </row>
    <row r="50" spans="1:11" x14ac:dyDescent="0.2">
      <c r="A50" s="12" t="s">
        <v>969</v>
      </c>
      <c r="B50" s="13" t="s">
        <v>608</v>
      </c>
      <c r="C50" s="13" t="s">
        <v>479</v>
      </c>
      <c r="D50" s="13" t="s">
        <v>479</v>
      </c>
      <c r="E50" s="13" t="s">
        <v>479</v>
      </c>
      <c r="F50" s="13" t="s">
        <v>479</v>
      </c>
      <c r="G50" s="13" t="s">
        <v>479</v>
      </c>
      <c r="H50" s="13" t="s">
        <v>979</v>
      </c>
      <c r="I50" s="13" t="s">
        <v>479</v>
      </c>
      <c r="J50" s="11" t="s">
        <v>981</v>
      </c>
      <c r="K50" s="16"/>
    </row>
    <row r="51" spans="1:11" x14ac:dyDescent="0.2">
      <c r="A51" s="12" t="s">
        <v>984</v>
      </c>
      <c r="B51" s="13" t="s">
        <v>608</v>
      </c>
      <c r="C51" s="13" t="s">
        <v>479</v>
      </c>
      <c r="D51" s="13" t="s">
        <v>479</v>
      </c>
      <c r="E51" s="13" t="s">
        <v>479</v>
      </c>
      <c r="F51" s="13" t="s">
        <v>479</v>
      </c>
      <c r="G51" s="13" t="s">
        <v>479</v>
      </c>
      <c r="H51" s="13" t="s">
        <v>985</v>
      </c>
      <c r="I51" s="13" t="s">
        <v>479</v>
      </c>
      <c r="J51" s="13"/>
      <c r="K51" s="16"/>
    </row>
    <row r="52" spans="1:11" x14ac:dyDescent="0.2">
      <c r="A52" s="12" t="s">
        <v>986</v>
      </c>
      <c r="B52" s="13" t="s">
        <v>608</v>
      </c>
      <c r="C52" s="13" t="s">
        <v>479</v>
      </c>
      <c r="D52" s="13" t="s">
        <v>479</v>
      </c>
      <c r="E52" s="13" t="s">
        <v>479</v>
      </c>
      <c r="F52" s="13" t="s">
        <v>479</v>
      </c>
      <c r="G52" s="13" t="s">
        <v>479</v>
      </c>
      <c r="H52" s="13" t="s">
        <v>987</v>
      </c>
      <c r="I52" s="13" t="s">
        <v>479</v>
      </c>
      <c r="J52" s="13"/>
      <c r="K52" s="16"/>
    </row>
    <row r="53" spans="1:11" x14ac:dyDescent="0.2">
      <c r="A53" s="12" t="s">
        <v>343</v>
      </c>
      <c r="B53" s="13" t="s">
        <v>608</v>
      </c>
      <c r="C53" s="13" t="s">
        <v>479</v>
      </c>
      <c r="D53" s="13" t="s">
        <v>479</v>
      </c>
      <c r="E53" s="13" t="s">
        <v>479</v>
      </c>
      <c r="F53" s="13" t="s">
        <v>479</v>
      </c>
      <c r="G53" s="13" t="s">
        <v>479</v>
      </c>
      <c r="H53" s="13" t="s">
        <v>988</v>
      </c>
      <c r="I53" s="13" t="s">
        <v>479</v>
      </c>
      <c r="J53" s="13" t="s">
        <v>933</v>
      </c>
      <c r="K53" s="16">
        <v>40315.5</v>
      </c>
    </row>
    <row r="54" spans="1:11" x14ac:dyDescent="0.2">
      <c r="A54" s="12" t="s">
        <v>989</v>
      </c>
      <c r="B54" s="13" t="s">
        <v>608</v>
      </c>
      <c r="C54" s="13" t="s">
        <v>479</v>
      </c>
      <c r="D54" s="13" t="s">
        <v>479</v>
      </c>
      <c r="E54" s="13" t="s">
        <v>479</v>
      </c>
      <c r="F54" s="13" t="s">
        <v>479</v>
      </c>
      <c r="G54" s="13" t="s">
        <v>479</v>
      </c>
      <c r="H54" s="13" t="s">
        <v>990</v>
      </c>
      <c r="I54" s="13" t="s">
        <v>479</v>
      </c>
      <c r="J54" s="13" t="s">
        <v>991</v>
      </c>
      <c r="K54" s="16">
        <v>37194.089999999997</v>
      </c>
    </row>
    <row r="55" spans="1:11" x14ac:dyDescent="0.2">
      <c r="A55" s="12" t="s">
        <v>992</v>
      </c>
      <c r="B55" s="13" t="s">
        <v>608</v>
      </c>
      <c r="C55" s="13" t="s">
        <v>479</v>
      </c>
      <c r="D55" s="13" t="s">
        <v>479</v>
      </c>
      <c r="E55" s="13" t="s">
        <v>479</v>
      </c>
      <c r="F55" s="13" t="s">
        <v>479</v>
      </c>
      <c r="G55" s="13" t="s">
        <v>479</v>
      </c>
      <c r="H55" s="13" t="s">
        <v>993</v>
      </c>
      <c r="I55" s="13" t="s">
        <v>479</v>
      </c>
      <c r="J55" s="13" t="s">
        <v>994</v>
      </c>
      <c r="K55" s="16">
        <v>6171</v>
      </c>
    </row>
    <row r="56" spans="1:11" x14ac:dyDescent="0.2">
      <c r="A56" s="12" t="s">
        <v>958</v>
      </c>
      <c r="B56" s="13" t="s">
        <v>608</v>
      </c>
      <c r="C56" s="13" t="s">
        <v>479</v>
      </c>
      <c r="D56" s="13" t="s">
        <v>479</v>
      </c>
      <c r="E56" s="13" t="s">
        <v>479</v>
      </c>
      <c r="F56" s="13" t="s">
        <v>479</v>
      </c>
      <c r="G56" s="13" t="s">
        <v>479</v>
      </c>
      <c r="H56" s="13" t="s">
        <v>995</v>
      </c>
      <c r="I56" s="13" t="s">
        <v>479</v>
      </c>
      <c r="J56" s="13" t="s">
        <v>920</v>
      </c>
      <c r="K56" s="16">
        <v>3600</v>
      </c>
    </row>
    <row r="57" spans="1:11" x14ac:dyDescent="0.2">
      <c r="A57" s="12" t="s">
        <v>618</v>
      </c>
      <c r="B57" s="13" t="s">
        <v>608</v>
      </c>
      <c r="C57" s="13" t="s">
        <v>479</v>
      </c>
      <c r="D57" s="13" t="s">
        <v>479</v>
      </c>
      <c r="E57" s="13" t="s">
        <v>479</v>
      </c>
      <c r="F57" s="13" t="s">
        <v>479</v>
      </c>
      <c r="G57" s="13" t="s">
        <v>479</v>
      </c>
      <c r="H57" s="13" t="s">
        <v>996</v>
      </c>
      <c r="I57" s="13" t="s">
        <v>479</v>
      </c>
      <c r="J57" s="13" t="s">
        <v>888</v>
      </c>
      <c r="K57" s="16">
        <v>31589</v>
      </c>
    </row>
    <row r="58" spans="1:11" x14ac:dyDescent="0.2">
      <c r="A58" s="12" t="s">
        <v>997</v>
      </c>
      <c r="B58" s="13" t="s">
        <v>608</v>
      </c>
      <c r="C58" s="13" t="s">
        <v>479</v>
      </c>
      <c r="D58" s="13" t="s">
        <v>479</v>
      </c>
      <c r="E58" s="13" t="s">
        <v>479</v>
      </c>
      <c r="F58" s="13" t="s">
        <v>479</v>
      </c>
      <c r="G58" s="13" t="s">
        <v>479</v>
      </c>
      <c r="H58" s="13" t="s">
        <v>998</v>
      </c>
      <c r="I58" s="13" t="s">
        <v>479</v>
      </c>
      <c r="J58" s="13" t="s">
        <v>999</v>
      </c>
      <c r="K58" s="16">
        <v>21042</v>
      </c>
    </row>
    <row r="59" spans="1:11" x14ac:dyDescent="0.2">
      <c r="A59" s="12" t="s">
        <v>371</v>
      </c>
      <c r="B59" s="13" t="s">
        <v>608</v>
      </c>
      <c r="C59" s="13" t="s">
        <v>479</v>
      </c>
      <c r="D59" s="13" t="s">
        <v>479</v>
      </c>
      <c r="E59" s="13" t="s">
        <v>479</v>
      </c>
      <c r="F59" s="13" t="s">
        <v>479</v>
      </c>
      <c r="G59" s="13" t="s">
        <v>479</v>
      </c>
      <c r="H59" s="13" t="s">
        <v>1001</v>
      </c>
      <c r="I59" s="13" t="s">
        <v>479</v>
      </c>
      <c r="J59" s="13" t="s">
        <v>1004</v>
      </c>
      <c r="K59" s="16">
        <v>29884</v>
      </c>
    </row>
    <row r="60" spans="1:11" x14ac:dyDescent="0.2">
      <c r="A60" s="12" t="s">
        <v>371</v>
      </c>
      <c r="B60" s="13" t="s">
        <v>608</v>
      </c>
      <c r="C60" s="13" t="s">
        <v>479</v>
      </c>
      <c r="D60" s="13" t="s">
        <v>479</v>
      </c>
      <c r="E60" s="13" t="s">
        <v>479</v>
      </c>
      <c r="F60" s="13" t="s">
        <v>479</v>
      </c>
      <c r="G60" s="13" t="s">
        <v>479</v>
      </c>
      <c r="H60" s="13" t="s">
        <v>1002</v>
      </c>
      <c r="I60" s="13" t="s">
        <v>479</v>
      </c>
      <c r="J60" s="13" t="s">
        <v>581</v>
      </c>
      <c r="K60" s="16">
        <v>30012</v>
      </c>
    </row>
    <row r="61" spans="1:11" x14ac:dyDescent="0.2">
      <c r="A61" s="12" t="s">
        <v>449</v>
      </c>
      <c r="B61" s="13" t="s">
        <v>608</v>
      </c>
      <c r="C61" s="13" t="s">
        <v>479</v>
      </c>
      <c r="D61" s="13" t="s">
        <v>479</v>
      </c>
      <c r="E61" s="13" t="s">
        <v>479</v>
      </c>
      <c r="F61" s="13" t="s">
        <v>479</v>
      </c>
      <c r="G61" s="13" t="s">
        <v>479</v>
      </c>
      <c r="H61" s="13" t="s">
        <v>1003</v>
      </c>
      <c r="I61" s="13" t="s">
        <v>479</v>
      </c>
      <c r="J61" s="13" t="s">
        <v>1000</v>
      </c>
      <c r="K61" s="16">
        <v>47580</v>
      </c>
    </row>
    <row r="62" spans="1:11" x14ac:dyDescent="0.2">
      <c r="A62" s="12" t="s">
        <v>449</v>
      </c>
      <c r="B62" s="13" t="s">
        <v>608</v>
      </c>
      <c r="C62" s="13" t="s">
        <v>479</v>
      </c>
      <c r="D62" s="13" t="s">
        <v>479</v>
      </c>
      <c r="E62" s="13" t="s">
        <v>479</v>
      </c>
      <c r="F62" s="13" t="s">
        <v>479</v>
      </c>
      <c r="G62" s="13" t="s">
        <v>479</v>
      </c>
      <c r="H62" s="13" t="s">
        <v>1005</v>
      </c>
      <c r="I62" s="13" t="s">
        <v>479</v>
      </c>
      <c r="J62" s="13" t="s">
        <v>1006</v>
      </c>
      <c r="K62" s="16">
        <v>32300</v>
      </c>
    </row>
    <row r="63" spans="1:11" x14ac:dyDescent="0.2">
      <c r="A63" s="12" t="s">
        <v>371</v>
      </c>
      <c r="B63" s="13" t="s">
        <v>608</v>
      </c>
      <c r="C63" s="13" t="s">
        <v>479</v>
      </c>
      <c r="D63" s="13" t="s">
        <v>479</v>
      </c>
      <c r="E63" s="13" t="s">
        <v>479</v>
      </c>
      <c r="F63" s="13" t="s">
        <v>479</v>
      </c>
      <c r="G63" s="13" t="s">
        <v>479</v>
      </c>
      <c r="H63" s="13" t="s">
        <v>1008</v>
      </c>
      <c r="I63" s="13" t="s">
        <v>479</v>
      </c>
      <c r="J63" s="13" t="s">
        <v>1007</v>
      </c>
      <c r="K63" s="16">
        <v>5660</v>
      </c>
    </row>
    <row r="64" spans="1:11" x14ac:dyDescent="0.2">
      <c r="A64" s="12" t="s">
        <v>1009</v>
      </c>
      <c r="B64" s="13" t="s">
        <v>608</v>
      </c>
      <c r="C64" s="13" t="s">
        <v>479</v>
      </c>
      <c r="D64" s="13" t="s">
        <v>479</v>
      </c>
      <c r="E64" s="13" t="s">
        <v>479</v>
      </c>
      <c r="F64" s="13" t="s">
        <v>479</v>
      </c>
      <c r="G64" s="13" t="s">
        <v>479</v>
      </c>
      <c r="H64" s="13" t="s">
        <v>1010</v>
      </c>
      <c r="I64" s="13" t="s">
        <v>479</v>
      </c>
      <c r="J64" s="13" t="s">
        <v>1011</v>
      </c>
      <c r="K64" s="16">
        <v>39440</v>
      </c>
    </row>
    <row r="65" spans="1:11" x14ac:dyDescent="0.2">
      <c r="A65" s="12" t="s">
        <v>1012</v>
      </c>
      <c r="B65" s="13" t="s">
        <v>608</v>
      </c>
      <c r="C65" s="13" t="s">
        <v>479</v>
      </c>
      <c r="D65" s="13" t="s">
        <v>479</v>
      </c>
      <c r="E65" s="13" t="s">
        <v>479</v>
      </c>
      <c r="F65" s="13" t="s">
        <v>479</v>
      </c>
      <c r="G65" s="13" t="s">
        <v>479</v>
      </c>
      <c r="H65" s="13" t="s">
        <v>1013</v>
      </c>
      <c r="I65" s="13" t="s">
        <v>479</v>
      </c>
      <c r="J65" s="13" t="s">
        <v>1014</v>
      </c>
      <c r="K65" s="16">
        <v>39119.32</v>
      </c>
    </row>
    <row r="66" spans="1:11" x14ac:dyDescent="0.2">
      <c r="A66" s="12" t="s">
        <v>1015</v>
      </c>
      <c r="B66" s="13" t="s">
        <v>608</v>
      </c>
      <c r="C66" s="13" t="s">
        <v>479</v>
      </c>
      <c r="D66" s="13" t="s">
        <v>479</v>
      </c>
      <c r="E66" s="13" t="s">
        <v>479</v>
      </c>
      <c r="F66" s="13" t="s">
        <v>479</v>
      </c>
      <c r="G66" s="13" t="s">
        <v>479</v>
      </c>
      <c r="H66" s="13" t="s">
        <v>1016</v>
      </c>
      <c r="I66" s="13" t="s">
        <v>479</v>
      </c>
      <c r="J66" s="13" t="s">
        <v>1017</v>
      </c>
      <c r="K66" s="16">
        <v>21996</v>
      </c>
    </row>
    <row r="67" spans="1:11" x14ac:dyDescent="0.2">
      <c r="A67" s="12" t="s">
        <v>1018</v>
      </c>
      <c r="B67" s="13" t="s">
        <v>608</v>
      </c>
      <c r="C67" s="13" t="s">
        <v>479</v>
      </c>
      <c r="D67" s="13" t="s">
        <v>479</v>
      </c>
      <c r="E67" s="13" t="s">
        <v>479</v>
      </c>
      <c r="F67" s="13" t="s">
        <v>479</v>
      </c>
      <c r="G67" s="13" t="s">
        <v>479</v>
      </c>
      <c r="H67" s="13" t="s">
        <v>1019</v>
      </c>
      <c r="I67" s="13" t="s">
        <v>479</v>
      </c>
      <c r="J67" s="13" t="s">
        <v>1020</v>
      </c>
      <c r="K67" s="16">
        <v>36174.31</v>
      </c>
    </row>
    <row r="68" spans="1:11" x14ac:dyDescent="0.2">
      <c r="A68" s="12" t="s">
        <v>1021</v>
      </c>
      <c r="B68" s="13" t="s">
        <v>608</v>
      </c>
      <c r="C68" s="13" t="s">
        <v>479</v>
      </c>
      <c r="D68" s="13" t="s">
        <v>479</v>
      </c>
      <c r="E68" s="13" t="s">
        <v>479</v>
      </c>
      <c r="F68" s="13" t="s">
        <v>479</v>
      </c>
      <c r="G68" s="13" t="s">
        <v>479</v>
      </c>
      <c r="H68" s="13" t="s">
        <v>1022</v>
      </c>
      <c r="I68" s="13" t="s">
        <v>479</v>
      </c>
      <c r="J68" s="13" t="s">
        <v>1023</v>
      </c>
      <c r="K68" s="16">
        <v>23640.720000000001</v>
      </c>
    </row>
    <row r="69" spans="1:11" x14ac:dyDescent="0.2">
      <c r="A69" s="12" t="s">
        <v>371</v>
      </c>
      <c r="B69" s="13" t="s">
        <v>608</v>
      </c>
      <c r="C69" s="13" t="s">
        <v>479</v>
      </c>
      <c r="D69" s="13" t="s">
        <v>479</v>
      </c>
      <c r="E69" s="13" t="s">
        <v>479</v>
      </c>
      <c r="F69" s="13" t="s">
        <v>479</v>
      </c>
      <c r="G69" s="13" t="s">
        <v>479</v>
      </c>
      <c r="H69" s="13" t="s">
        <v>1024</v>
      </c>
      <c r="I69" s="13" t="s">
        <v>479</v>
      </c>
      <c r="J69" s="13" t="s">
        <v>581</v>
      </c>
      <c r="K69" s="16">
        <v>13594</v>
      </c>
    </row>
    <row r="70" spans="1:11" ht="12.75" customHeight="1" x14ac:dyDescent="0.2">
      <c r="A70" s="12" t="s">
        <v>1025</v>
      </c>
      <c r="B70" s="13" t="s">
        <v>608</v>
      </c>
      <c r="C70" s="13" t="s">
        <v>479</v>
      </c>
      <c r="D70" s="13" t="s">
        <v>479</v>
      </c>
      <c r="E70" s="13" t="s">
        <v>479</v>
      </c>
      <c r="F70" s="13" t="s">
        <v>479</v>
      </c>
      <c r="G70" s="13" t="s">
        <v>479</v>
      </c>
      <c r="H70" s="13" t="s">
        <v>1026</v>
      </c>
      <c r="I70" s="13" t="s">
        <v>479</v>
      </c>
      <c r="J70" s="13" t="s">
        <v>1027</v>
      </c>
      <c r="K70" s="16">
        <v>18904</v>
      </c>
    </row>
    <row r="71" spans="1:11" ht="12.75" customHeight="1" x14ac:dyDescent="0.2">
      <c r="A71" s="13" t="s">
        <v>841</v>
      </c>
      <c r="B71" s="13" t="s">
        <v>608</v>
      </c>
      <c r="C71" s="13" t="s">
        <v>479</v>
      </c>
      <c r="D71" s="13" t="s">
        <v>479</v>
      </c>
      <c r="E71" s="13" t="s">
        <v>479</v>
      </c>
      <c r="F71" s="13" t="s">
        <v>479</v>
      </c>
      <c r="G71" s="13" t="s">
        <v>479</v>
      </c>
      <c r="H71" s="11" t="s">
        <v>1029</v>
      </c>
      <c r="I71" s="13" t="s">
        <v>479</v>
      </c>
      <c r="J71" s="13" t="s">
        <v>466</v>
      </c>
      <c r="K71" s="11">
        <v>3000</v>
      </c>
    </row>
    <row r="72" spans="1:11" ht="12.75" customHeight="1" x14ac:dyDescent="0.2">
      <c r="A72" s="12" t="s">
        <v>343</v>
      </c>
      <c r="B72" s="13" t="s">
        <v>608</v>
      </c>
      <c r="C72" s="13" t="s">
        <v>479</v>
      </c>
      <c r="D72" s="13" t="s">
        <v>479</v>
      </c>
      <c r="E72" s="13" t="s">
        <v>479</v>
      </c>
      <c r="F72" s="13" t="s">
        <v>479</v>
      </c>
      <c r="G72" s="13" t="s">
        <v>479</v>
      </c>
      <c r="H72" s="13" t="s">
        <v>1028</v>
      </c>
      <c r="I72" s="13" t="s">
        <v>479</v>
      </c>
      <c r="J72" s="13" t="s">
        <v>933</v>
      </c>
      <c r="K72" s="11">
        <v>39750</v>
      </c>
    </row>
    <row r="73" spans="1:11" ht="12.75" customHeight="1" x14ac:dyDescent="0.2">
      <c r="A73" s="12" t="s">
        <v>1030</v>
      </c>
      <c r="B73" s="13" t="s">
        <v>608</v>
      </c>
      <c r="C73" s="13" t="s">
        <v>479</v>
      </c>
      <c r="D73" s="13" t="s">
        <v>479</v>
      </c>
      <c r="E73" s="13" t="s">
        <v>479</v>
      </c>
      <c r="F73" s="13" t="s">
        <v>479</v>
      </c>
      <c r="G73" s="13" t="s">
        <v>479</v>
      </c>
      <c r="H73" s="13" t="s">
        <v>1032</v>
      </c>
      <c r="I73" s="13" t="s">
        <v>479</v>
      </c>
      <c r="J73" s="11" t="s">
        <v>1031</v>
      </c>
      <c r="K73" s="11">
        <v>8028</v>
      </c>
    </row>
    <row r="74" spans="1:11" ht="12.75" customHeight="1" x14ac:dyDescent="0.2">
      <c r="A74" s="12" t="s">
        <v>371</v>
      </c>
      <c r="B74" s="13" t="s">
        <v>608</v>
      </c>
      <c r="C74" s="13" t="s">
        <v>479</v>
      </c>
      <c r="D74" s="13" t="s">
        <v>479</v>
      </c>
      <c r="E74" s="13" t="s">
        <v>479</v>
      </c>
      <c r="F74" s="13" t="s">
        <v>479</v>
      </c>
      <c r="G74" s="13" t="s">
        <v>479</v>
      </c>
      <c r="H74" s="13" t="s">
        <v>1033</v>
      </c>
      <c r="I74" s="13" t="s">
        <v>479</v>
      </c>
      <c r="J74" s="11" t="s">
        <v>1034</v>
      </c>
      <c r="K74" s="11">
        <v>3821</v>
      </c>
    </row>
    <row r="75" spans="1:11" ht="12.75" customHeight="1" x14ac:dyDescent="0.2">
      <c r="A75" s="12" t="s">
        <v>1035</v>
      </c>
      <c r="B75" s="13" t="s">
        <v>608</v>
      </c>
      <c r="C75" s="13" t="s">
        <v>479</v>
      </c>
      <c r="D75" s="13" t="s">
        <v>479</v>
      </c>
      <c r="E75" s="13" t="s">
        <v>479</v>
      </c>
      <c r="F75" s="13" t="s">
        <v>479</v>
      </c>
      <c r="G75" s="13" t="s">
        <v>479</v>
      </c>
      <c r="H75" s="13" t="s">
        <v>1039</v>
      </c>
      <c r="I75" s="13" t="s">
        <v>479</v>
      </c>
      <c r="J75" s="13" t="s">
        <v>1036</v>
      </c>
      <c r="K75" s="11">
        <v>40000</v>
      </c>
    </row>
    <row r="76" spans="1:11" ht="12.75" customHeight="1" x14ac:dyDescent="0.2">
      <c r="A76" s="12" t="s">
        <v>1037</v>
      </c>
      <c r="B76" s="13" t="s">
        <v>608</v>
      </c>
      <c r="C76" s="13" t="s">
        <v>479</v>
      </c>
      <c r="D76" s="13" t="s">
        <v>479</v>
      </c>
      <c r="E76" s="13" t="s">
        <v>479</v>
      </c>
      <c r="F76" s="13" t="s">
        <v>479</v>
      </c>
      <c r="G76" s="13" t="s">
        <v>479</v>
      </c>
      <c r="H76" s="13" t="s">
        <v>1038</v>
      </c>
      <c r="I76" s="13" t="s">
        <v>479</v>
      </c>
      <c r="J76" s="13" t="s">
        <v>1040</v>
      </c>
      <c r="K76" s="11">
        <v>38450</v>
      </c>
    </row>
    <row r="77" spans="1:11" ht="12.75" customHeight="1" x14ac:dyDescent="0.2">
      <c r="A77" s="12" t="s">
        <v>449</v>
      </c>
      <c r="B77" s="13" t="s">
        <v>608</v>
      </c>
      <c r="C77" s="13" t="s">
        <v>479</v>
      </c>
      <c r="D77" s="13" t="s">
        <v>479</v>
      </c>
      <c r="E77" s="13" t="s">
        <v>479</v>
      </c>
      <c r="F77" s="13" t="s">
        <v>479</v>
      </c>
      <c r="G77" s="13" t="s">
        <v>479</v>
      </c>
      <c r="H77" s="13" t="s">
        <v>1041</v>
      </c>
      <c r="I77" s="13" t="s">
        <v>479</v>
      </c>
      <c r="J77" s="13" t="s">
        <v>1042</v>
      </c>
      <c r="K77" s="11">
        <v>26780</v>
      </c>
    </row>
    <row r="78" spans="1:11" ht="12.75" customHeight="1" x14ac:dyDescent="0.2">
      <c r="A78" s="12" t="s">
        <v>1043</v>
      </c>
      <c r="B78" s="13" t="s">
        <v>608</v>
      </c>
      <c r="C78" s="13" t="s">
        <v>479</v>
      </c>
      <c r="D78" s="13" t="s">
        <v>479</v>
      </c>
      <c r="E78" s="13" t="s">
        <v>479</v>
      </c>
      <c r="F78" s="13" t="s">
        <v>479</v>
      </c>
      <c r="G78" s="13" t="s">
        <v>479</v>
      </c>
      <c r="H78" s="13" t="s">
        <v>1044</v>
      </c>
      <c r="I78" s="13" t="s">
        <v>479</v>
      </c>
      <c r="J78" s="13" t="s">
        <v>1045</v>
      </c>
      <c r="K78" s="11">
        <v>34100</v>
      </c>
    </row>
    <row r="79" spans="1:11" ht="12.75" customHeight="1" x14ac:dyDescent="0.2">
      <c r="A79" s="13" t="s">
        <v>1046</v>
      </c>
      <c r="B79" s="13" t="s">
        <v>608</v>
      </c>
      <c r="C79" s="13" t="s">
        <v>479</v>
      </c>
      <c r="D79" s="13" t="s">
        <v>479</v>
      </c>
      <c r="E79" s="13" t="s">
        <v>479</v>
      </c>
      <c r="F79" s="13" t="s">
        <v>479</v>
      </c>
      <c r="G79" s="13" t="s">
        <v>479</v>
      </c>
      <c r="H79" s="13" t="s">
        <v>1047</v>
      </c>
      <c r="I79" s="13" t="s">
        <v>479</v>
      </c>
      <c r="J79" s="13" t="s">
        <v>1048</v>
      </c>
      <c r="K79" s="11">
        <v>39790</v>
      </c>
    </row>
    <row r="80" spans="1:11" ht="12.75" customHeight="1" x14ac:dyDescent="0.2">
      <c r="A80" s="12" t="s">
        <v>1049</v>
      </c>
      <c r="B80" s="13" t="s">
        <v>608</v>
      </c>
      <c r="C80" s="13" t="s">
        <v>479</v>
      </c>
      <c r="D80" s="13" t="s">
        <v>479</v>
      </c>
      <c r="E80" s="13" t="s">
        <v>479</v>
      </c>
      <c r="F80" s="13" t="s">
        <v>479</v>
      </c>
      <c r="G80" s="13" t="s">
        <v>479</v>
      </c>
      <c r="H80" s="13" t="s">
        <v>1050</v>
      </c>
      <c r="I80" s="13" t="s">
        <v>479</v>
      </c>
      <c r="J80" s="11" t="s">
        <v>1051</v>
      </c>
      <c r="K80" s="11">
        <v>39990</v>
      </c>
    </row>
    <row r="81" spans="1:12" ht="12.75" customHeight="1" x14ac:dyDescent="0.2">
      <c r="A81" s="12" t="s">
        <v>1053</v>
      </c>
      <c r="B81" s="13" t="s">
        <v>608</v>
      </c>
      <c r="C81" s="13" t="s">
        <v>479</v>
      </c>
      <c r="D81" s="13" t="s">
        <v>479</v>
      </c>
      <c r="E81" s="13" t="s">
        <v>479</v>
      </c>
      <c r="F81" s="13" t="s">
        <v>479</v>
      </c>
      <c r="G81" s="13" t="s">
        <v>479</v>
      </c>
      <c r="H81" s="13" t="s">
        <v>1052</v>
      </c>
      <c r="I81" s="11" t="s">
        <v>479</v>
      </c>
      <c r="J81" s="11" t="s">
        <v>1054</v>
      </c>
      <c r="K81" s="11">
        <v>37890</v>
      </c>
    </row>
    <row r="82" spans="1:12" ht="12.75" customHeight="1" x14ac:dyDescent="0.2">
      <c r="A82" s="12"/>
      <c r="B82" s="13" t="s">
        <v>608</v>
      </c>
      <c r="C82" s="13" t="s">
        <v>479</v>
      </c>
      <c r="D82" s="13" t="s">
        <v>479</v>
      </c>
      <c r="E82" s="13" t="s">
        <v>479</v>
      </c>
      <c r="F82" s="13" t="s">
        <v>479</v>
      </c>
      <c r="G82" s="13" t="s">
        <v>479</v>
      </c>
      <c r="H82" s="13" t="s">
        <v>1055</v>
      </c>
      <c r="I82" s="11" t="s">
        <v>479</v>
      </c>
      <c r="J82" s="13"/>
      <c r="K82" s="18"/>
    </row>
    <row r="83" spans="1:12" ht="12.75" customHeight="1" x14ac:dyDescent="0.2">
      <c r="A83" s="12" t="s">
        <v>889</v>
      </c>
      <c r="B83" s="13" t="s">
        <v>608</v>
      </c>
      <c r="C83" s="13" t="s">
        <v>479</v>
      </c>
      <c r="D83" s="13" t="s">
        <v>479</v>
      </c>
      <c r="E83" s="13" t="s">
        <v>479</v>
      </c>
      <c r="F83" s="13" t="s">
        <v>479</v>
      </c>
      <c r="G83" s="13" t="s">
        <v>479</v>
      </c>
      <c r="H83" s="13" t="s">
        <v>1056</v>
      </c>
      <c r="I83" s="11" t="s">
        <v>479</v>
      </c>
      <c r="J83" s="11" t="s">
        <v>921</v>
      </c>
      <c r="K83" s="11">
        <v>6400</v>
      </c>
    </row>
    <row r="84" spans="1:12" ht="12.75" customHeight="1" x14ac:dyDescent="0.2">
      <c r="A84" s="13" t="s">
        <v>1058</v>
      </c>
      <c r="B84" s="13" t="s">
        <v>608</v>
      </c>
      <c r="C84" s="13" t="s">
        <v>479</v>
      </c>
      <c r="D84" s="13" t="s">
        <v>479</v>
      </c>
      <c r="E84" s="13" t="s">
        <v>479</v>
      </c>
      <c r="F84" s="13" t="s">
        <v>479</v>
      </c>
      <c r="G84" s="13" t="s">
        <v>1068</v>
      </c>
      <c r="H84" s="13" t="s">
        <v>1057</v>
      </c>
      <c r="I84" s="13" t="s">
        <v>479</v>
      </c>
      <c r="J84" s="11" t="s">
        <v>1059</v>
      </c>
      <c r="K84" s="11">
        <v>1277</v>
      </c>
      <c r="L84" s="11" t="s">
        <v>762</v>
      </c>
    </row>
    <row r="85" spans="1:12" ht="12.75" customHeight="1" x14ac:dyDescent="0.2">
      <c r="A85" s="12" t="s">
        <v>1061</v>
      </c>
      <c r="B85" s="13" t="s">
        <v>608</v>
      </c>
      <c r="C85" s="13" t="s">
        <v>479</v>
      </c>
      <c r="D85" s="13" t="s">
        <v>479</v>
      </c>
      <c r="E85" s="13" t="s">
        <v>479</v>
      </c>
      <c r="F85" s="13" t="s">
        <v>479</v>
      </c>
      <c r="G85" s="13" t="s">
        <v>479</v>
      </c>
      <c r="H85" s="13" t="s">
        <v>1060</v>
      </c>
      <c r="I85" s="13" t="s">
        <v>479</v>
      </c>
      <c r="J85" s="11" t="s">
        <v>1062</v>
      </c>
      <c r="K85" s="11">
        <v>35000</v>
      </c>
    </row>
    <row r="86" spans="1:12" ht="12.75" customHeight="1" x14ac:dyDescent="0.2">
      <c r="A86" s="13" t="s">
        <v>449</v>
      </c>
      <c r="B86" s="13" t="s">
        <v>608</v>
      </c>
      <c r="C86" s="13" t="s">
        <v>479</v>
      </c>
      <c r="D86" s="13" t="s">
        <v>479</v>
      </c>
      <c r="E86" s="13" t="s">
        <v>479</v>
      </c>
      <c r="F86" s="13" t="s">
        <v>479</v>
      </c>
      <c r="G86" s="13" t="s">
        <v>479</v>
      </c>
      <c r="H86" s="13" t="s">
        <v>1063</v>
      </c>
      <c r="I86" s="13" t="s">
        <v>479</v>
      </c>
      <c r="J86" s="13" t="s">
        <v>1064</v>
      </c>
      <c r="K86" s="11">
        <v>19084</v>
      </c>
    </row>
    <row r="87" spans="1:12" ht="12.75" customHeight="1" x14ac:dyDescent="0.2">
      <c r="A87" s="12" t="s">
        <v>1065</v>
      </c>
      <c r="B87" s="13" t="s">
        <v>836</v>
      </c>
      <c r="C87" s="13" t="s">
        <v>479</v>
      </c>
      <c r="D87" s="13" t="s">
        <v>479</v>
      </c>
      <c r="E87" s="13" t="s">
        <v>479</v>
      </c>
      <c r="F87" s="13" t="s">
        <v>479</v>
      </c>
      <c r="G87" s="13" t="s">
        <v>1066</v>
      </c>
      <c r="H87" s="13" t="s">
        <v>1067</v>
      </c>
      <c r="I87" s="13" t="s">
        <v>479</v>
      </c>
      <c r="J87" s="13" t="s">
        <v>393</v>
      </c>
      <c r="K87" s="11">
        <v>198128.6</v>
      </c>
    </row>
    <row r="88" spans="1:12" ht="12.75" customHeight="1" x14ac:dyDescent="0.2">
      <c r="A88" s="13" t="s">
        <v>1069</v>
      </c>
      <c r="B88" s="13" t="s">
        <v>608</v>
      </c>
      <c r="C88" s="13" t="s">
        <v>479</v>
      </c>
      <c r="D88" s="13" t="s">
        <v>479</v>
      </c>
      <c r="E88" s="13" t="s">
        <v>479</v>
      </c>
      <c r="F88" s="13" t="s">
        <v>479</v>
      </c>
      <c r="G88" s="13" t="s">
        <v>479</v>
      </c>
      <c r="H88" s="13" t="s">
        <v>1070</v>
      </c>
      <c r="I88" s="13" t="s">
        <v>479</v>
      </c>
      <c r="J88" s="13" t="s">
        <v>1071</v>
      </c>
      <c r="K88" s="11">
        <v>38550</v>
      </c>
    </row>
    <row r="89" spans="1:12" ht="12.75" customHeight="1" x14ac:dyDescent="0.2">
      <c r="A89" s="12" t="s">
        <v>371</v>
      </c>
      <c r="B89" s="13" t="s">
        <v>608</v>
      </c>
      <c r="C89" s="13" t="s">
        <v>479</v>
      </c>
      <c r="D89" s="13" t="s">
        <v>479</v>
      </c>
      <c r="E89" s="13" t="s">
        <v>479</v>
      </c>
      <c r="F89" s="13" t="s">
        <v>479</v>
      </c>
      <c r="G89" s="13" t="s">
        <v>479</v>
      </c>
      <c r="H89" s="13" t="s">
        <v>1072</v>
      </c>
      <c r="I89" s="13" t="s">
        <v>479</v>
      </c>
      <c r="J89" s="13" t="s">
        <v>1073</v>
      </c>
      <c r="K89" s="11">
        <v>2667</v>
      </c>
    </row>
    <row r="90" spans="1:12" ht="12.75" customHeight="1" x14ac:dyDescent="0.2">
      <c r="A90" s="12" t="s">
        <v>1075</v>
      </c>
      <c r="B90" s="13" t="s">
        <v>608</v>
      </c>
      <c r="C90" s="13" t="s">
        <v>479</v>
      </c>
      <c r="D90" s="13" t="s">
        <v>479</v>
      </c>
      <c r="E90" s="13" t="s">
        <v>479</v>
      </c>
      <c r="F90" s="13" t="s">
        <v>479</v>
      </c>
      <c r="G90" s="13" t="s">
        <v>479</v>
      </c>
      <c r="H90" s="13" t="s">
        <v>1074</v>
      </c>
      <c r="I90" s="13" t="s">
        <v>479</v>
      </c>
      <c r="J90" s="11" t="s">
        <v>1076</v>
      </c>
      <c r="K90" s="11">
        <v>8700</v>
      </c>
    </row>
    <row r="91" spans="1:12" ht="12.75" customHeight="1" x14ac:dyDescent="0.2">
      <c r="A91" s="13" t="s">
        <v>1077</v>
      </c>
      <c r="B91" s="13" t="s">
        <v>608</v>
      </c>
      <c r="C91" s="13" t="s">
        <v>479</v>
      </c>
      <c r="D91" s="13" t="s">
        <v>479</v>
      </c>
      <c r="E91" s="13" t="s">
        <v>479</v>
      </c>
      <c r="F91" s="13" t="s">
        <v>479</v>
      </c>
      <c r="G91" s="13" t="s">
        <v>479</v>
      </c>
      <c r="H91" s="13" t="s">
        <v>1078</v>
      </c>
      <c r="I91" s="13" t="s">
        <v>479</v>
      </c>
      <c r="J91" s="11" t="s">
        <v>1079</v>
      </c>
      <c r="K91" s="11">
        <v>19680</v>
      </c>
    </row>
    <row r="92" spans="1:12" ht="12.75" customHeight="1" x14ac:dyDescent="0.2">
      <c r="A92" s="12" t="s">
        <v>1080</v>
      </c>
      <c r="B92" s="13" t="s">
        <v>608</v>
      </c>
      <c r="C92" s="13" t="s">
        <v>479</v>
      </c>
      <c r="D92" s="13" t="s">
        <v>479</v>
      </c>
      <c r="E92" s="13" t="s">
        <v>479</v>
      </c>
      <c r="F92" s="13" t="s">
        <v>479</v>
      </c>
      <c r="G92" s="13" t="s">
        <v>479</v>
      </c>
      <c r="H92" s="13" t="s">
        <v>1081</v>
      </c>
      <c r="I92" s="13" t="s">
        <v>479</v>
      </c>
      <c r="J92" s="13" t="s">
        <v>1082</v>
      </c>
      <c r="K92" s="11">
        <v>748.65</v>
      </c>
    </row>
    <row r="93" spans="1:12" ht="12.75" customHeight="1" x14ac:dyDescent="0.2">
      <c r="A93" s="12" t="s">
        <v>674</v>
      </c>
      <c r="B93" s="13" t="s">
        <v>608</v>
      </c>
      <c r="C93" s="13" t="s">
        <v>479</v>
      </c>
      <c r="D93" s="13" t="s">
        <v>479</v>
      </c>
      <c r="E93" s="13" t="s">
        <v>479</v>
      </c>
      <c r="F93" s="13" t="s">
        <v>479</v>
      </c>
      <c r="G93" s="13" t="s">
        <v>479</v>
      </c>
      <c r="H93" s="13" t="s">
        <v>1083</v>
      </c>
      <c r="I93" s="13" t="s">
        <v>479</v>
      </c>
      <c r="J93" s="13" t="s">
        <v>1084</v>
      </c>
      <c r="K93" s="11">
        <v>12800</v>
      </c>
    </row>
    <row r="94" spans="1:12" ht="12.75" customHeight="1" x14ac:dyDescent="0.2">
      <c r="A94" s="12" t="s">
        <v>1085</v>
      </c>
      <c r="B94" s="13" t="s">
        <v>608</v>
      </c>
      <c r="C94" s="13" t="s">
        <v>479</v>
      </c>
      <c r="D94" s="13" t="s">
        <v>479</v>
      </c>
      <c r="E94" s="13" t="s">
        <v>479</v>
      </c>
      <c r="F94" s="13" t="s">
        <v>479</v>
      </c>
      <c r="G94" s="13" t="s">
        <v>479</v>
      </c>
      <c r="H94" s="13" t="s">
        <v>1086</v>
      </c>
      <c r="I94" s="13" t="s">
        <v>479</v>
      </c>
      <c r="J94" s="13" t="s">
        <v>1087</v>
      </c>
      <c r="K94" s="11">
        <v>10796</v>
      </c>
    </row>
    <row r="95" spans="1:12" ht="12.75" customHeight="1" x14ac:dyDescent="0.2">
      <c r="A95" s="12" t="s">
        <v>371</v>
      </c>
      <c r="B95" s="13" t="s">
        <v>608</v>
      </c>
      <c r="C95" s="13" t="s">
        <v>479</v>
      </c>
      <c r="D95" s="13" t="s">
        <v>479</v>
      </c>
      <c r="E95" s="13" t="s">
        <v>479</v>
      </c>
      <c r="F95" s="13" t="s">
        <v>479</v>
      </c>
      <c r="G95" s="13" t="s">
        <v>479</v>
      </c>
      <c r="H95" s="13" t="s">
        <v>1088</v>
      </c>
      <c r="I95" s="13" t="s">
        <v>479</v>
      </c>
      <c r="J95" s="13" t="s">
        <v>1089</v>
      </c>
      <c r="K95" s="11">
        <v>8026</v>
      </c>
    </row>
    <row r="96" spans="1:12" ht="12.75" customHeight="1" x14ac:dyDescent="0.2">
      <c r="A96" s="12" t="s">
        <v>881</v>
      </c>
      <c r="B96" s="13" t="s">
        <v>608</v>
      </c>
      <c r="C96" s="13" t="s">
        <v>479</v>
      </c>
      <c r="D96" s="13" t="s">
        <v>479</v>
      </c>
      <c r="E96" s="13" t="s">
        <v>479</v>
      </c>
      <c r="F96" s="13" t="s">
        <v>479</v>
      </c>
      <c r="G96" s="13" t="s">
        <v>1090</v>
      </c>
      <c r="H96" s="13" t="s">
        <v>1091</v>
      </c>
      <c r="I96" s="13" t="s">
        <v>1092</v>
      </c>
      <c r="J96" s="13" t="s">
        <v>946</v>
      </c>
      <c r="K96" s="11">
        <v>240000</v>
      </c>
    </row>
    <row r="97" spans="1:12" ht="12.75" customHeight="1" x14ac:dyDescent="0.2">
      <c r="A97" s="12" t="s">
        <v>188</v>
      </c>
      <c r="B97" s="13" t="s">
        <v>608</v>
      </c>
      <c r="C97" s="13" t="s">
        <v>479</v>
      </c>
      <c r="D97" s="13" t="s">
        <v>479</v>
      </c>
      <c r="E97" s="13" t="s">
        <v>479</v>
      </c>
      <c r="F97" s="13" t="s">
        <v>479</v>
      </c>
      <c r="G97" s="13" t="s">
        <v>479</v>
      </c>
      <c r="H97" s="13" t="s">
        <v>1093</v>
      </c>
      <c r="I97" s="13" t="s">
        <v>479</v>
      </c>
      <c r="J97" s="11" t="s">
        <v>1094</v>
      </c>
      <c r="K97" s="11">
        <v>48000</v>
      </c>
    </row>
    <row r="98" spans="1:12" ht="12.75" customHeight="1" x14ac:dyDescent="0.2">
      <c r="A98" s="12" t="s">
        <v>343</v>
      </c>
      <c r="B98" s="13" t="s">
        <v>608</v>
      </c>
      <c r="C98" s="13" t="s">
        <v>479</v>
      </c>
      <c r="D98" s="13" t="s">
        <v>479</v>
      </c>
      <c r="E98" s="13" t="s">
        <v>479</v>
      </c>
      <c r="F98" s="13" t="s">
        <v>479</v>
      </c>
      <c r="G98" s="13" t="s">
        <v>479</v>
      </c>
      <c r="H98" s="13" t="s">
        <v>1095</v>
      </c>
      <c r="I98" s="13" t="s">
        <v>479</v>
      </c>
      <c r="J98" s="11" t="s">
        <v>933</v>
      </c>
      <c r="K98" s="11">
        <v>38750</v>
      </c>
    </row>
    <row r="99" spans="1:12" ht="12.75" customHeight="1" x14ac:dyDescent="0.2">
      <c r="A99" s="12" t="s">
        <v>1101</v>
      </c>
      <c r="B99" s="13" t="s">
        <v>608</v>
      </c>
      <c r="C99" s="13" t="s">
        <v>479</v>
      </c>
      <c r="D99" s="13" t="s">
        <v>479</v>
      </c>
      <c r="E99" s="13" t="s">
        <v>479</v>
      </c>
      <c r="F99" s="13" t="s">
        <v>479</v>
      </c>
      <c r="G99" s="13" t="s">
        <v>479</v>
      </c>
      <c r="H99" s="13" t="s">
        <v>1096</v>
      </c>
      <c r="I99" s="13"/>
      <c r="J99" s="13" t="s">
        <v>1100</v>
      </c>
      <c r="K99" s="11">
        <v>16865.7</v>
      </c>
    </row>
    <row r="100" spans="1:12" ht="12.75" customHeight="1" x14ac:dyDescent="0.2">
      <c r="A100" s="12" t="s">
        <v>1098</v>
      </c>
      <c r="B100" s="13" t="s">
        <v>608</v>
      </c>
      <c r="C100" s="13" t="s">
        <v>479</v>
      </c>
      <c r="D100" s="13" t="s">
        <v>479</v>
      </c>
      <c r="E100" s="13" t="s">
        <v>479</v>
      </c>
      <c r="F100" s="13" t="s">
        <v>479</v>
      </c>
      <c r="G100" s="13" t="s">
        <v>479</v>
      </c>
      <c r="H100" s="13" t="s">
        <v>1097</v>
      </c>
      <c r="I100" s="13" t="s">
        <v>479</v>
      </c>
      <c r="J100" s="11" t="s">
        <v>1099</v>
      </c>
      <c r="K100" s="11">
        <v>7740</v>
      </c>
    </row>
    <row r="101" spans="1:12" ht="12.75" customHeight="1" x14ac:dyDescent="0.2">
      <c r="A101" s="13" t="s">
        <v>835</v>
      </c>
      <c r="B101" s="13" t="s">
        <v>836</v>
      </c>
      <c r="C101" s="13" t="s">
        <v>479</v>
      </c>
      <c r="D101" s="13" t="s">
        <v>479</v>
      </c>
      <c r="E101" s="13" t="s">
        <v>479</v>
      </c>
      <c r="F101" s="13" t="s">
        <v>479</v>
      </c>
      <c r="G101" s="13" t="s">
        <v>1102</v>
      </c>
      <c r="H101" s="13" t="s">
        <v>1103</v>
      </c>
      <c r="I101" s="13" t="s">
        <v>1104</v>
      </c>
      <c r="J101" s="11" t="s">
        <v>840</v>
      </c>
      <c r="K101" s="11">
        <v>33000</v>
      </c>
    </row>
    <row r="102" spans="1:12" ht="12.75" customHeight="1" x14ac:dyDescent="0.2">
      <c r="A102" s="12" t="s">
        <v>618</v>
      </c>
      <c r="B102" s="13" t="s">
        <v>580</v>
      </c>
      <c r="C102" s="13" t="s">
        <v>1105</v>
      </c>
      <c r="D102" s="15">
        <v>41620</v>
      </c>
      <c r="E102" s="13" t="s">
        <v>1106</v>
      </c>
      <c r="F102" s="13" t="s">
        <v>1107</v>
      </c>
      <c r="G102" s="13" t="s">
        <v>1108</v>
      </c>
      <c r="H102" s="13" t="s">
        <v>1109</v>
      </c>
      <c r="I102" s="13"/>
      <c r="J102" s="13" t="s">
        <v>1120</v>
      </c>
      <c r="K102" s="11">
        <v>70500</v>
      </c>
    </row>
    <row r="103" spans="1:12" ht="12.75" customHeight="1" x14ac:dyDescent="0.2">
      <c r="A103" s="12" t="s">
        <v>618</v>
      </c>
      <c r="B103" s="13" t="s">
        <v>580</v>
      </c>
      <c r="C103" s="13" t="s">
        <v>1105</v>
      </c>
      <c r="D103" s="15">
        <v>41620</v>
      </c>
      <c r="E103" s="13" t="s">
        <v>1106</v>
      </c>
      <c r="F103" s="13" t="s">
        <v>1107</v>
      </c>
      <c r="G103" s="13" t="s">
        <v>1108</v>
      </c>
      <c r="H103" s="13" t="s">
        <v>1110</v>
      </c>
      <c r="I103" s="13"/>
      <c r="J103" s="13" t="s">
        <v>1119</v>
      </c>
      <c r="K103" s="11">
        <v>97830</v>
      </c>
    </row>
    <row r="104" spans="1:12" ht="12.75" customHeight="1" x14ac:dyDescent="0.2">
      <c r="A104" s="13" t="s">
        <v>1111</v>
      </c>
      <c r="B104" s="13" t="s">
        <v>608</v>
      </c>
      <c r="C104" s="13" t="s">
        <v>479</v>
      </c>
      <c r="D104" s="13" t="s">
        <v>479</v>
      </c>
      <c r="E104" s="13" t="s">
        <v>479</v>
      </c>
      <c r="F104" s="13" t="s">
        <v>479</v>
      </c>
      <c r="G104" s="13" t="s">
        <v>479</v>
      </c>
      <c r="H104" s="13" t="s">
        <v>1112</v>
      </c>
      <c r="I104" s="13" t="s">
        <v>479</v>
      </c>
      <c r="J104" s="13" t="s">
        <v>1113</v>
      </c>
      <c r="K104" s="11">
        <v>5300</v>
      </c>
    </row>
    <row r="105" spans="1:12" ht="12.75" customHeight="1" x14ac:dyDescent="0.2">
      <c r="A105" s="12" t="s">
        <v>618</v>
      </c>
      <c r="B105" s="13" t="s">
        <v>580</v>
      </c>
      <c r="C105" s="13" t="s">
        <v>1105</v>
      </c>
      <c r="D105" s="15">
        <v>41620</v>
      </c>
      <c r="E105" s="13" t="s">
        <v>1106</v>
      </c>
      <c r="F105" s="13" t="s">
        <v>1107</v>
      </c>
      <c r="G105" s="13" t="s">
        <v>1108</v>
      </c>
      <c r="H105" s="13" t="s">
        <v>1114</v>
      </c>
      <c r="I105" s="13"/>
      <c r="J105" s="13" t="s">
        <v>1115</v>
      </c>
      <c r="K105" s="11">
        <v>56500</v>
      </c>
      <c r="L105" s="13"/>
    </row>
    <row r="106" spans="1:12" ht="12.75" customHeight="1" x14ac:dyDescent="0.2">
      <c r="A106" s="12" t="s">
        <v>1085</v>
      </c>
      <c r="B106" s="13" t="s">
        <v>608</v>
      </c>
      <c r="C106" s="13" t="s">
        <v>479</v>
      </c>
      <c r="D106" s="13" t="s">
        <v>479</v>
      </c>
      <c r="E106" s="13" t="s">
        <v>479</v>
      </c>
      <c r="F106" s="13" t="s">
        <v>479</v>
      </c>
      <c r="G106" s="13" t="s">
        <v>479</v>
      </c>
      <c r="H106" s="13" t="s">
        <v>1116</v>
      </c>
      <c r="I106" s="13" t="s">
        <v>479</v>
      </c>
      <c r="J106" s="13" t="s">
        <v>1087</v>
      </c>
      <c r="K106" s="13">
        <v>5398</v>
      </c>
      <c r="L106" s="13"/>
    </row>
    <row r="107" spans="1:12" ht="12.75" customHeight="1" x14ac:dyDescent="0.2">
      <c r="A107" s="12" t="s">
        <v>618</v>
      </c>
      <c r="B107" s="13" t="s">
        <v>580</v>
      </c>
      <c r="C107" s="13" t="s">
        <v>1105</v>
      </c>
      <c r="D107" s="15">
        <v>41620</v>
      </c>
      <c r="E107" s="13" t="s">
        <v>1106</v>
      </c>
      <c r="F107" s="13" t="s">
        <v>1107</v>
      </c>
      <c r="G107" s="13" t="s">
        <v>1108</v>
      </c>
      <c r="H107" s="13" t="s">
        <v>1117</v>
      </c>
      <c r="I107" s="13"/>
      <c r="J107" s="13" t="s">
        <v>1118</v>
      </c>
      <c r="K107" s="11">
        <v>5900</v>
      </c>
    </row>
    <row r="108" spans="1:12" ht="12.75" customHeight="1" x14ac:dyDescent="0.2">
      <c r="A108" s="12" t="s">
        <v>1121</v>
      </c>
      <c r="B108" s="13" t="s">
        <v>608</v>
      </c>
      <c r="C108" s="13" t="s">
        <v>479</v>
      </c>
      <c r="D108" s="13" t="s">
        <v>479</v>
      </c>
      <c r="E108" s="13" t="s">
        <v>479</v>
      </c>
      <c r="F108" s="13" t="s">
        <v>479</v>
      </c>
      <c r="G108" s="13" t="s">
        <v>479</v>
      </c>
      <c r="H108" s="13" t="s">
        <v>1122</v>
      </c>
      <c r="I108" s="13" t="s">
        <v>479</v>
      </c>
      <c r="J108" s="13" t="s">
        <v>1123</v>
      </c>
      <c r="K108" s="11">
        <v>21570</v>
      </c>
    </row>
    <row r="109" spans="1:12" ht="12.75" customHeight="1" x14ac:dyDescent="0.2">
      <c r="A109" s="12" t="s">
        <v>1130</v>
      </c>
      <c r="B109" s="13" t="s">
        <v>608</v>
      </c>
      <c r="C109" s="13" t="s">
        <v>479</v>
      </c>
      <c r="D109" s="13" t="s">
        <v>479</v>
      </c>
      <c r="E109" s="13" t="s">
        <v>479</v>
      </c>
      <c r="F109" s="13" t="s">
        <v>479</v>
      </c>
      <c r="G109" s="13" t="s">
        <v>479</v>
      </c>
      <c r="H109" s="13" t="s">
        <v>1124</v>
      </c>
      <c r="I109" s="13" t="s">
        <v>479</v>
      </c>
      <c r="J109" s="13" t="s">
        <v>1123</v>
      </c>
      <c r="K109" s="11">
        <v>17050</v>
      </c>
    </row>
    <row r="110" spans="1:12" s="20" customFormat="1" ht="12.75" customHeight="1" x14ac:dyDescent="0.2">
      <c r="A110" s="25" t="s">
        <v>1126</v>
      </c>
      <c r="B110" s="17" t="s">
        <v>608</v>
      </c>
      <c r="C110" s="17" t="s">
        <v>479</v>
      </c>
      <c r="D110" s="17" t="s">
        <v>479</v>
      </c>
      <c r="E110" s="17" t="s">
        <v>479</v>
      </c>
      <c r="F110" s="17" t="s">
        <v>479</v>
      </c>
      <c r="G110" s="17" t="s">
        <v>479</v>
      </c>
      <c r="H110" s="17" t="s">
        <v>1125</v>
      </c>
      <c r="I110" s="17" t="s">
        <v>479</v>
      </c>
      <c r="J110" s="17"/>
      <c r="K110" s="20">
        <v>5400</v>
      </c>
    </row>
    <row r="111" spans="1:12" ht="12.75" customHeight="1" x14ac:dyDescent="0.2">
      <c r="A111" s="12" t="s">
        <v>1128</v>
      </c>
      <c r="B111" s="13" t="s">
        <v>608</v>
      </c>
      <c r="C111" s="13" t="s">
        <v>479</v>
      </c>
      <c r="D111" s="13" t="s">
        <v>479</v>
      </c>
      <c r="E111" s="13" t="s">
        <v>479</v>
      </c>
      <c r="F111" s="13" t="s">
        <v>479</v>
      </c>
      <c r="G111" s="13" t="s">
        <v>479</v>
      </c>
      <c r="H111" s="13" t="s">
        <v>1127</v>
      </c>
      <c r="I111" s="13" t="s">
        <v>479</v>
      </c>
      <c r="J111" s="13" t="s">
        <v>1129</v>
      </c>
      <c r="K111" s="11">
        <v>3800</v>
      </c>
    </row>
    <row r="112" spans="1:12" x14ac:dyDescent="0.2">
      <c r="A112" s="12" t="s">
        <v>1132</v>
      </c>
      <c r="B112" s="13" t="s">
        <v>608</v>
      </c>
      <c r="C112" s="13" t="s">
        <v>479</v>
      </c>
      <c r="D112" s="13" t="s">
        <v>479</v>
      </c>
      <c r="E112" s="13" t="s">
        <v>479</v>
      </c>
      <c r="F112" s="13" t="s">
        <v>479</v>
      </c>
      <c r="G112" s="13" t="s">
        <v>479</v>
      </c>
      <c r="H112" s="13" t="s">
        <v>1131</v>
      </c>
      <c r="I112" s="13" t="s">
        <v>479</v>
      </c>
      <c r="J112" s="13" t="s">
        <v>1133</v>
      </c>
      <c r="K112" s="11">
        <v>37500</v>
      </c>
    </row>
    <row r="113" spans="1:11" ht="12.75" customHeight="1" x14ac:dyDescent="0.2">
      <c r="A113" s="12" t="s">
        <v>881</v>
      </c>
      <c r="B113" s="13" t="s">
        <v>608</v>
      </c>
      <c r="C113" s="13" t="s">
        <v>479</v>
      </c>
      <c r="D113" s="13" t="s">
        <v>479</v>
      </c>
      <c r="E113" s="13" t="s">
        <v>479</v>
      </c>
      <c r="F113" s="13" t="s">
        <v>479</v>
      </c>
      <c r="G113" s="13" t="s">
        <v>479</v>
      </c>
      <c r="H113" s="13" t="s">
        <v>1140</v>
      </c>
      <c r="I113" s="11" t="s">
        <v>479</v>
      </c>
      <c r="J113" s="13" t="s">
        <v>1139</v>
      </c>
      <c r="K113" s="11">
        <v>19252</v>
      </c>
    </row>
    <row r="114" spans="1:11" ht="12.75" customHeight="1" x14ac:dyDescent="0.2">
      <c r="A114" s="12"/>
      <c r="B114" s="13"/>
      <c r="C114" s="13"/>
      <c r="D114" s="13"/>
      <c r="E114" s="13"/>
      <c r="F114" s="13"/>
      <c r="G114" s="13"/>
      <c r="H114" s="13"/>
    </row>
    <row r="115" spans="1:11" ht="12.75" customHeight="1" x14ac:dyDescent="0.2">
      <c r="A115" s="12"/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1" ht="12.75" customHeight="1" x14ac:dyDescent="0.2">
      <c r="A116" s="12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ht="12.75" customHeight="1" x14ac:dyDescent="0.2">
      <c r="A117" s="12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ht="12.75" customHeight="1" x14ac:dyDescent="0.2">
      <c r="A118" s="12"/>
      <c r="B118" s="13"/>
      <c r="C118" s="13"/>
      <c r="D118" s="13"/>
      <c r="E118" s="13"/>
      <c r="F118" s="13"/>
      <c r="G118" s="13"/>
      <c r="H118" s="13"/>
      <c r="I118" s="13"/>
    </row>
    <row r="119" spans="1:11" ht="12.75" customHeight="1" x14ac:dyDescent="0.2">
      <c r="A119" s="12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1" ht="12.75" customHeight="1" x14ac:dyDescent="0.2">
      <c r="A120" s="12"/>
      <c r="B120" s="13"/>
      <c r="C120" s="13"/>
      <c r="D120" s="13"/>
      <c r="E120" s="13"/>
      <c r="F120" s="13"/>
      <c r="G120" s="13"/>
      <c r="H120" s="13"/>
      <c r="I120" s="13"/>
    </row>
    <row r="121" spans="1:11" ht="12.75" customHeight="1" x14ac:dyDescent="0.2">
      <c r="A121" s="12"/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1" ht="12.75" customHeight="1" x14ac:dyDescent="0.2">
      <c r="A122" s="12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1" ht="12.75" customHeight="1" x14ac:dyDescent="0.2">
      <c r="A123" s="12"/>
      <c r="B123" s="13"/>
      <c r="C123" s="13"/>
      <c r="D123" s="14"/>
      <c r="E123" s="13"/>
      <c r="F123" s="13"/>
      <c r="G123" s="13"/>
      <c r="H123" s="13"/>
      <c r="I123" s="13"/>
    </row>
    <row r="124" spans="1:11" ht="12.75" customHeight="1" x14ac:dyDescent="0.2">
      <c r="A124" s="12"/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1" ht="12.75" customHeight="1" x14ac:dyDescent="0.2">
      <c r="A125" s="12"/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1" ht="12.75" customHeight="1" x14ac:dyDescent="0.2">
      <c r="A126" s="12"/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1" ht="12.75" customHeight="1" x14ac:dyDescent="0.2">
      <c r="A127" s="12"/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1:11" ht="12.75" customHeight="1" x14ac:dyDescent="0.2">
      <c r="H128" s="13"/>
      <c r="J128" s="13"/>
    </row>
    <row r="129" spans="1:10" ht="12.75" customHeight="1" x14ac:dyDescent="0.2">
      <c r="H129" s="13" t="s">
        <v>807</v>
      </c>
    </row>
    <row r="131" spans="1:10" ht="12.75" customHeight="1" x14ac:dyDescent="0.2">
      <c r="A131" s="12"/>
      <c r="B131" s="13"/>
      <c r="C131" s="13"/>
      <c r="D131" s="15"/>
      <c r="E131" s="13"/>
      <c r="F131" s="13"/>
      <c r="G131" s="13"/>
      <c r="H131" s="13"/>
      <c r="I131" s="13"/>
      <c r="J131" s="13"/>
    </row>
    <row r="132" spans="1:10" ht="12.75" customHeight="1" x14ac:dyDescent="0.2">
      <c r="A132" s="12"/>
      <c r="B132" s="13"/>
      <c r="C132" s="13"/>
      <c r="D132" s="13"/>
      <c r="E132" s="13"/>
      <c r="F132" s="13"/>
      <c r="G132" s="13"/>
      <c r="H132" s="13"/>
      <c r="I132" s="13"/>
      <c r="J132" s="13"/>
    </row>
  </sheetData>
  <autoFilter ref="A1:L123"/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0"/>
  <sheetViews>
    <sheetView zoomScaleNormal="100" workbookViewId="0">
      <pane xSplit="1" ySplit="1" topLeftCell="H204" activePane="bottomRight" state="frozen"/>
      <selection pane="topRight" activeCell="B1" sqref="B1"/>
      <selection pane="bottomLeft" activeCell="A2" sqref="A2"/>
      <selection pane="bottomRight" activeCell="A218" sqref="A218:L218"/>
    </sheetView>
  </sheetViews>
  <sheetFormatPr defaultRowHeight="12.75" customHeight="1" x14ac:dyDescent="0.2"/>
  <cols>
    <col min="1" max="1" width="42.28515625" style="11" customWidth="1"/>
    <col min="2" max="2" width="26.42578125" style="11" customWidth="1"/>
    <col min="3" max="3" width="9.28515625" style="11" customWidth="1"/>
    <col min="4" max="4" width="17" style="11" customWidth="1"/>
    <col min="5" max="5" width="19" style="11" customWidth="1"/>
    <col min="6" max="6" width="18" style="11" customWidth="1"/>
    <col min="7" max="7" width="26.85546875" style="11" customWidth="1"/>
    <col min="8" max="8" width="27.42578125" style="11" customWidth="1"/>
    <col min="9" max="9" width="24.42578125" style="11" customWidth="1"/>
    <col min="10" max="10" width="54.140625" style="11" customWidth="1"/>
    <col min="11" max="11" width="18.28515625" style="11" customWidth="1"/>
    <col min="12" max="13" width="9.140625" style="11"/>
    <col min="14" max="14" width="14.28515625" style="11" customWidth="1"/>
    <col min="15" max="16384" width="9.140625" style="11"/>
  </cols>
  <sheetData>
    <row r="1" spans="1:14" x14ac:dyDescent="0.2">
      <c r="A1" s="10" t="s">
        <v>540</v>
      </c>
      <c r="B1" s="10" t="s">
        <v>420</v>
      </c>
      <c r="C1" s="10" t="s">
        <v>426</v>
      </c>
      <c r="D1" s="10" t="s">
        <v>440</v>
      </c>
      <c r="E1" s="10" t="s">
        <v>425</v>
      </c>
      <c r="F1" s="10" t="s">
        <v>448</v>
      </c>
      <c r="G1" s="10" t="s">
        <v>584</v>
      </c>
      <c r="H1" s="10" t="s">
        <v>559</v>
      </c>
      <c r="I1" s="10" t="s">
        <v>323</v>
      </c>
      <c r="J1" s="10" t="s">
        <v>368</v>
      </c>
      <c r="K1" s="10" t="s">
        <v>481</v>
      </c>
      <c r="L1" s="11" t="s">
        <v>1138</v>
      </c>
    </row>
    <row r="2" spans="1:14" s="13" customFormat="1" x14ac:dyDescent="0.2">
      <c r="A2" s="13" t="s">
        <v>1134</v>
      </c>
      <c r="B2" s="13" t="s">
        <v>608</v>
      </c>
      <c r="C2" s="13" t="s">
        <v>479</v>
      </c>
      <c r="D2" s="13" t="s">
        <v>479</v>
      </c>
      <c r="E2" s="13" t="s">
        <v>479</v>
      </c>
      <c r="F2" s="13" t="s">
        <v>479</v>
      </c>
      <c r="G2" s="13" t="s">
        <v>479</v>
      </c>
      <c r="H2" s="13" t="s">
        <v>1135</v>
      </c>
      <c r="I2" s="13" t="s">
        <v>479</v>
      </c>
      <c r="J2" s="13" t="s">
        <v>1136</v>
      </c>
      <c r="K2" s="13">
        <v>20000</v>
      </c>
      <c r="L2" s="13" t="s">
        <v>1137</v>
      </c>
    </row>
    <row r="3" spans="1:14" s="13" customFormat="1" x14ac:dyDescent="0.2">
      <c r="A3" s="13" t="s">
        <v>681</v>
      </c>
      <c r="B3" s="13" t="s">
        <v>608</v>
      </c>
      <c r="C3" s="13" t="s">
        <v>479</v>
      </c>
      <c r="D3" s="13" t="s">
        <v>479</v>
      </c>
      <c r="E3" s="13" t="s">
        <v>479</v>
      </c>
      <c r="F3" s="13" t="s">
        <v>479</v>
      </c>
      <c r="G3" s="13" t="s">
        <v>479</v>
      </c>
      <c r="H3" s="13" t="s">
        <v>2</v>
      </c>
      <c r="I3" s="13" t="s">
        <v>479</v>
      </c>
      <c r="J3" s="13" t="s">
        <v>683</v>
      </c>
      <c r="K3" s="13">
        <v>25400</v>
      </c>
      <c r="L3" s="13" t="s">
        <v>1137</v>
      </c>
    </row>
    <row r="4" spans="1:14" s="13" customFormat="1" ht="10.5" customHeight="1" x14ac:dyDescent="0.2">
      <c r="A4" s="12" t="s">
        <v>371</v>
      </c>
      <c r="B4" s="13" t="s">
        <v>608</v>
      </c>
      <c r="C4" s="13" t="s">
        <v>479</v>
      </c>
      <c r="D4" s="13" t="s">
        <v>479</v>
      </c>
      <c r="E4" s="13" t="s">
        <v>479</v>
      </c>
      <c r="F4" s="13" t="s">
        <v>479</v>
      </c>
      <c r="G4" s="13" t="s">
        <v>479</v>
      </c>
      <c r="H4" s="13" t="s">
        <v>1143</v>
      </c>
      <c r="I4" s="13" t="s">
        <v>479</v>
      </c>
      <c r="J4" s="13" t="s">
        <v>1144</v>
      </c>
      <c r="K4" s="13">
        <v>19252</v>
      </c>
      <c r="L4" s="13" t="s">
        <v>1137</v>
      </c>
    </row>
    <row r="5" spans="1:14" ht="12.75" customHeight="1" x14ac:dyDescent="0.2">
      <c r="A5" s="12" t="s">
        <v>371</v>
      </c>
      <c r="B5" s="13" t="s">
        <v>608</v>
      </c>
      <c r="C5" s="13" t="s">
        <v>479</v>
      </c>
      <c r="D5" s="13" t="s">
        <v>479</v>
      </c>
      <c r="E5" s="13" t="s">
        <v>479</v>
      </c>
      <c r="F5" s="13" t="s">
        <v>479</v>
      </c>
      <c r="G5" s="13" t="s">
        <v>479</v>
      </c>
      <c r="H5" s="13" t="s">
        <v>1141</v>
      </c>
      <c r="I5" s="13" t="s">
        <v>479</v>
      </c>
      <c r="J5" s="13" t="s">
        <v>1142</v>
      </c>
      <c r="K5" s="13">
        <v>5400</v>
      </c>
      <c r="L5" s="13" t="s">
        <v>1137</v>
      </c>
    </row>
    <row r="6" spans="1:14" x14ac:dyDescent="0.2">
      <c r="A6" s="13" t="s">
        <v>543</v>
      </c>
      <c r="B6" s="13" t="s">
        <v>608</v>
      </c>
      <c r="C6" s="13" t="s">
        <v>479</v>
      </c>
      <c r="D6" s="13" t="s">
        <v>479</v>
      </c>
      <c r="E6" s="13" t="s">
        <v>479</v>
      </c>
      <c r="F6" s="13" t="s">
        <v>479</v>
      </c>
      <c r="G6" s="13" t="s">
        <v>479</v>
      </c>
      <c r="H6" s="13" t="s">
        <v>1145</v>
      </c>
      <c r="I6" s="13" t="s">
        <v>479</v>
      </c>
      <c r="J6" s="13" t="s">
        <v>1146</v>
      </c>
      <c r="K6" s="13">
        <v>20000</v>
      </c>
      <c r="L6" s="11" t="s">
        <v>1137</v>
      </c>
    </row>
    <row r="7" spans="1:14" x14ac:dyDescent="0.2">
      <c r="A7" s="13" t="s">
        <v>1148</v>
      </c>
      <c r="B7" s="13" t="s">
        <v>836</v>
      </c>
      <c r="C7" s="13" t="s">
        <v>479</v>
      </c>
      <c r="D7" s="13" t="s">
        <v>479</v>
      </c>
      <c r="E7" s="13" t="s">
        <v>479</v>
      </c>
      <c r="F7" s="13" t="s">
        <v>479</v>
      </c>
      <c r="G7" s="13" t="s">
        <v>479</v>
      </c>
      <c r="H7" s="13" t="s">
        <v>1151</v>
      </c>
      <c r="I7" s="13" t="s">
        <v>479</v>
      </c>
      <c r="J7" s="13" t="s">
        <v>1150</v>
      </c>
      <c r="K7" s="13">
        <v>166000</v>
      </c>
      <c r="L7" s="11" t="s">
        <v>1137</v>
      </c>
    </row>
    <row r="8" spans="1:14" x14ac:dyDescent="0.2">
      <c r="A8" s="13" t="s">
        <v>1149</v>
      </c>
      <c r="B8" s="13" t="s">
        <v>608</v>
      </c>
      <c r="C8" s="13" t="s">
        <v>479</v>
      </c>
      <c r="D8" s="13" t="s">
        <v>479</v>
      </c>
      <c r="E8" s="13" t="s">
        <v>479</v>
      </c>
      <c r="F8" s="13" t="s">
        <v>479</v>
      </c>
      <c r="G8" s="13" t="s">
        <v>479</v>
      </c>
      <c r="H8" s="13" t="s">
        <v>1152</v>
      </c>
      <c r="I8" s="13" t="s">
        <v>479</v>
      </c>
      <c r="J8" s="13" t="s">
        <v>1147</v>
      </c>
      <c r="K8" s="13">
        <v>27000</v>
      </c>
      <c r="L8" s="11" t="s">
        <v>1137</v>
      </c>
    </row>
    <row r="9" spans="1:14" x14ac:dyDescent="0.2">
      <c r="A9" s="13" t="s">
        <v>835</v>
      </c>
      <c r="B9" s="13" t="s">
        <v>871</v>
      </c>
      <c r="C9" s="13" t="s">
        <v>479</v>
      </c>
      <c r="D9" s="13" t="s">
        <v>479</v>
      </c>
      <c r="E9" s="13" t="s">
        <v>479</v>
      </c>
      <c r="F9" s="13" t="s">
        <v>479</v>
      </c>
      <c r="G9" s="13" t="s">
        <v>479</v>
      </c>
      <c r="H9" s="13" t="s">
        <v>1154</v>
      </c>
      <c r="I9" s="13" t="s">
        <v>479</v>
      </c>
      <c r="J9" s="13" t="s">
        <v>4</v>
      </c>
      <c r="K9" s="13">
        <v>12500</v>
      </c>
      <c r="L9" s="11" t="s">
        <v>1153</v>
      </c>
    </row>
    <row r="10" spans="1:14" x14ac:dyDescent="0.2">
      <c r="A10" s="13" t="s">
        <v>1155</v>
      </c>
      <c r="B10" s="13" t="s">
        <v>608</v>
      </c>
      <c r="C10" s="13" t="s">
        <v>479</v>
      </c>
      <c r="D10" s="13" t="s">
        <v>479</v>
      </c>
      <c r="E10" s="13" t="s">
        <v>479</v>
      </c>
      <c r="F10" s="13" t="s">
        <v>479</v>
      </c>
      <c r="G10" s="13" t="s">
        <v>479</v>
      </c>
      <c r="H10" s="13" t="s">
        <v>1156</v>
      </c>
      <c r="I10" s="13" t="s">
        <v>479</v>
      </c>
      <c r="J10" s="13" t="s">
        <v>1157</v>
      </c>
      <c r="K10" s="13">
        <v>9600</v>
      </c>
      <c r="L10" s="11" t="s">
        <v>1137</v>
      </c>
    </row>
    <row r="11" spans="1:14" x14ac:dyDescent="0.2">
      <c r="A11" s="13" t="s">
        <v>1158</v>
      </c>
      <c r="B11" s="13" t="s">
        <v>836</v>
      </c>
      <c r="C11" s="13" t="s">
        <v>479</v>
      </c>
      <c r="D11" s="13" t="s">
        <v>479</v>
      </c>
      <c r="E11" s="13" t="s">
        <v>479</v>
      </c>
      <c r="F11" s="13" t="s">
        <v>479</v>
      </c>
      <c r="G11" s="13" t="s">
        <v>1159</v>
      </c>
      <c r="H11" s="13" t="s">
        <v>1594</v>
      </c>
      <c r="I11" s="13" t="s">
        <v>1159</v>
      </c>
      <c r="J11" s="13" t="s">
        <v>1160</v>
      </c>
      <c r="K11" s="11">
        <v>71370</v>
      </c>
      <c r="L11" s="13" t="s">
        <v>1137</v>
      </c>
    </row>
    <row r="12" spans="1:14" x14ac:dyDescent="0.2">
      <c r="A12" s="12" t="s">
        <v>835</v>
      </c>
      <c r="B12" s="13" t="s">
        <v>836</v>
      </c>
      <c r="C12" s="13" t="s">
        <v>479</v>
      </c>
      <c r="D12" s="13" t="s">
        <v>479</v>
      </c>
      <c r="E12" s="13" t="s">
        <v>479</v>
      </c>
      <c r="F12" s="13" t="s">
        <v>479</v>
      </c>
      <c r="G12" s="13" t="s">
        <v>1161</v>
      </c>
      <c r="H12" s="13" t="s">
        <v>1162</v>
      </c>
      <c r="I12" s="11" t="s">
        <v>1161</v>
      </c>
      <c r="J12" s="13" t="s">
        <v>840</v>
      </c>
      <c r="K12" s="13">
        <v>55426300</v>
      </c>
      <c r="L12" s="11" t="s">
        <v>1137</v>
      </c>
      <c r="N12" s="16"/>
    </row>
    <row r="13" spans="1:14" x14ac:dyDescent="0.2">
      <c r="A13" s="12" t="s">
        <v>1163</v>
      </c>
      <c r="B13" s="13" t="s">
        <v>608</v>
      </c>
      <c r="C13" s="13" t="s">
        <v>479</v>
      </c>
      <c r="D13" s="13" t="s">
        <v>479</v>
      </c>
      <c r="E13" s="13" t="s">
        <v>479</v>
      </c>
      <c r="F13" s="13" t="s">
        <v>479</v>
      </c>
      <c r="G13" s="13" t="s">
        <v>479</v>
      </c>
      <c r="H13" s="13" t="s">
        <v>12</v>
      </c>
      <c r="I13" s="13" t="s">
        <v>479</v>
      </c>
      <c r="J13" s="13" t="s">
        <v>13</v>
      </c>
      <c r="K13" s="13">
        <v>2380</v>
      </c>
      <c r="L13" s="11" t="s">
        <v>1137</v>
      </c>
    </row>
    <row r="14" spans="1:14" x14ac:dyDescent="0.2">
      <c r="A14" s="12" t="s">
        <v>1650</v>
      </c>
      <c r="B14" s="13" t="s">
        <v>608</v>
      </c>
      <c r="C14" s="13" t="s">
        <v>479</v>
      </c>
      <c r="D14" s="13"/>
      <c r="E14" s="13" t="s">
        <v>479</v>
      </c>
      <c r="F14" s="13"/>
      <c r="G14" s="13"/>
      <c r="H14" s="13" t="s">
        <v>1648</v>
      </c>
      <c r="I14" s="13" t="s">
        <v>479</v>
      </c>
      <c r="J14" s="13" t="s">
        <v>1649</v>
      </c>
      <c r="K14" s="13">
        <v>1800</v>
      </c>
      <c r="L14" s="11" t="s">
        <v>1137</v>
      </c>
    </row>
    <row r="15" spans="1:14" x14ac:dyDescent="0.2">
      <c r="A15" s="12" t="s">
        <v>1163</v>
      </c>
      <c r="B15" s="13" t="s">
        <v>608</v>
      </c>
      <c r="C15" s="13" t="s">
        <v>479</v>
      </c>
      <c r="D15" s="13" t="s">
        <v>479</v>
      </c>
      <c r="E15" s="13" t="s">
        <v>479</v>
      </c>
      <c r="F15" s="13" t="s">
        <v>479</v>
      </c>
      <c r="G15" s="13" t="s">
        <v>479</v>
      </c>
      <c r="H15" s="13" t="s">
        <v>14</v>
      </c>
      <c r="I15" s="13" t="s">
        <v>479</v>
      </c>
      <c r="J15" s="13" t="s">
        <v>15</v>
      </c>
      <c r="K15" s="13">
        <v>2380</v>
      </c>
      <c r="L15" s="11" t="s">
        <v>1137</v>
      </c>
    </row>
    <row r="16" spans="1:14" x14ac:dyDescent="0.2">
      <c r="A16" s="12" t="s">
        <v>1163</v>
      </c>
      <c r="B16" s="13" t="s">
        <v>608</v>
      </c>
      <c r="C16" s="13" t="s">
        <v>479</v>
      </c>
      <c r="D16" s="13" t="s">
        <v>479</v>
      </c>
      <c r="E16" s="13" t="s">
        <v>479</v>
      </c>
      <c r="F16" s="13" t="s">
        <v>479</v>
      </c>
      <c r="G16" s="13" t="s">
        <v>479</v>
      </c>
      <c r="H16" s="13" t="s">
        <v>16</v>
      </c>
      <c r="I16" s="13" t="s">
        <v>479</v>
      </c>
      <c r="J16" s="13" t="s">
        <v>17</v>
      </c>
      <c r="K16" s="13">
        <v>2380</v>
      </c>
      <c r="L16" s="11" t="s">
        <v>1137</v>
      </c>
    </row>
    <row r="17" spans="1:12" x14ac:dyDescent="0.2">
      <c r="A17" s="12" t="s">
        <v>1166</v>
      </c>
      <c r="B17" s="13" t="s">
        <v>608</v>
      </c>
      <c r="C17" s="13" t="s">
        <v>479</v>
      </c>
      <c r="D17" s="13" t="s">
        <v>479</v>
      </c>
      <c r="E17" s="13" t="s">
        <v>479</v>
      </c>
      <c r="F17" s="13" t="s">
        <v>479</v>
      </c>
      <c r="G17" s="13" t="s">
        <v>479</v>
      </c>
      <c r="H17" s="13" t="s">
        <v>1164</v>
      </c>
      <c r="I17" s="13" t="s">
        <v>479</v>
      </c>
      <c r="J17" s="13" t="s">
        <v>1165</v>
      </c>
      <c r="K17" s="13">
        <v>23700</v>
      </c>
      <c r="L17" s="11" t="s">
        <v>1137</v>
      </c>
    </row>
    <row r="18" spans="1:12" x14ac:dyDescent="0.2">
      <c r="A18" s="12" t="s">
        <v>1166</v>
      </c>
      <c r="B18" s="13" t="s">
        <v>608</v>
      </c>
      <c r="C18" s="13" t="s">
        <v>479</v>
      </c>
      <c r="D18" s="13" t="s">
        <v>479</v>
      </c>
      <c r="E18" s="13" t="s">
        <v>479</v>
      </c>
      <c r="F18" s="13" t="s">
        <v>479</v>
      </c>
      <c r="G18" s="13" t="s">
        <v>479</v>
      </c>
      <c r="H18" s="13" t="s">
        <v>1167</v>
      </c>
      <c r="I18" s="13" t="s">
        <v>479</v>
      </c>
      <c r="J18" s="13" t="s">
        <v>1168</v>
      </c>
      <c r="K18" s="13">
        <v>38000</v>
      </c>
      <c r="L18" s="11" t="s">
        <v>1137</v>
      </c>
    </row>
    <row r="19" spans="1:12" x14ac:dyDescent="0.2">
      <c r="A19" s="12" t="s">
        <v>1163</v>
      </c>
      <c r="B19" s="13" t="s">
        <v>608</v>
      </c>
      <c r="C19" s="13" t="s">
        <v>479</v>
      </c>
      <c r="D19" s="13" t="s">
        <v>479</v>
      </c>
      <c r="E19" s="13" t="s">
        <v>479</v>
      </c>
      <c r="F19" s="13" t="s">
        <v>479</v>
      </c>
      <c r="G19" s="13" t="s">
        <v>479</v>
      </c>
      <c r="H19" s="13" t="s">
        <v>102</v>
      </c>
      <c r="I19" s="13" t="s">
        <v>479</v>
      </c>
      <c r="J19" s="13" t="s">
        <v>103</v>
      </c>
      <c r="K19" s="13">
        <v>2380</v>
      </c>
      <c r="L19" s="11" t="s">
        <v>1137</v>
      </c>
    </row>
    <row r="20" spans="1:12" ht="25.5" x14ac:dyDescent="0.2">
      <c r="A20" s="12" t="s">
        <v>0</v>
      </c>
      <c r="B20" s="13" t="s">
        <v>871</v>
      </c>
      <c r="C20" s="13" t="s">
        <v>479</v>
      </c>
      <c r="D20" s="13" t="s">
        <v>479</v>
      </c>
      <c r="E20" s="13" t="s">
        <v>479</v>
      </c>
      <c r="F20" s="13" t="s">
        <v>479</v>
      </c>
      <c r="G20" s="13" t="s">
        <v>479</v>
      </c>
      <c r="H20" s="13" t="s">
        <v>1</v>
      </c>
      <c r="I20" s="13" t="s">
        <v>479</v>
      </c>
      <c r="J20" s="13" t="s">
        <v>840</v>
      </c>
      <c r="K20" s="13">
        <v>401000</v>
      </c>
      <c r="L20" s="11" t="s">
        <v>1137</v>
      </c>
    </row>
    <row r="21" spans="1:12" ht="25.5" x14ac:dyDescent="0.2">
      <c r="A21" s="12" t="s">
        <v>3</v>
      </c>
      <c r="B21" s="13" t="s">
        <v>608</v>
      </c>
      <c r="C21" s="13" t="s">
        <v>479</v>
      </c>
      <c r="D21" s="13" t="s">
        <v>479</v>
      </c>
      <c r="E21" s="13" t="s">
        <v>479</v>
      </c>
      <c r="F21" s="13" t="s">
        <v>479</v>
      </c>
      <c r="G21" s="13" t="s">
        <v>479</v>
      </c>
      <c r="H21" s="13" t="s">
        <v>6</v>
      </c>
      <c r="I21" s="13" t="s">
        <v>479</v>
      </c>
      <c r="J21" s="13" t="s">
        <v>1160</v>
      </c>
      <c r="K21" s="13">
        <v>33660.5</v>
      </c>
      <c r="L21" s="11" t="s">
        <v>1137</v>
      </c>
    </row>
    <row r="22" spans="1:12" x14ac:dyDescent="0.2">
      <c r="A22" s="12" t="s">
        <v>5</v>
      </c>
      <c r="B22" s="13" t="s">
        <v>608</v>
      </c>
      <c r="C22" s="13" t="s">
        <v>479</v>
      </c>
      <c r="D22" s="13" t="s">
        <v>479</v>
      </c>
      <c r="E22" s="13" t="s">
        <v>479</v>
      </c>
      <c r="F22" s="13" t="s">
        <v>479</v>
      </c>
      <c r="G22" s="13" t="s">
        <v>479</v>
      </c>
      <c r="H22" s="13" t="s">
        <v>7</v>
      </c>
      <c r="I22" s="13" t="s">
        <v>479</v>
      </c>
      <c r="J22" s="13" t="s">
        <v>1168</v>
      </c>
      <c r="K22" s="13">
        <v>11892</v>
      </c>
      <c r="L22" s="11" t="s">
        <v>1137</v>
      </c>
    </row>
    <row r="23" spans="1:12" ht="25.5" x14ac:dyDescent="0.2">
      <c r="A23" s="12" t="s">
        <v>3</v>
      </c>
      <c r="B23" s="13" t="s">
        <v>608</v>
      </c>
      <c r="C23" s="13" t="s">
        <v>479</v>
      </c>
      <c r="D23" s="13" t="s">
        <v>479</v>
      </c>
      <c r="E23" s="13" t="s">
        <v>479</v>
      </c>
      <c r="F23" s="13" t="s">
        <v>479</v>
      </c>
      <c r="G23" s="13" t="s">
        <v>479</v>
      </c>
      <c r="H23" s="13" t="s">
        <v>8</v>
      </c>
      <c r="I23" s="13" t="s">
        <v>479</v>
      </c>
      <c r="J23" s="13" t="s">
        <v>1160</v>
      </c>
      <c r="K23" s="13">
        <v>34</v>
      </c>
      <c r="L23" s="11" t="s">
        <v>1137</v>
      </c>
    </row>
    <row r="24" spans="1:12" x14ac:dyDescent="0.2">
      <c r="A24" s="12" t="s">
        <v>9</v>
      </c>
      <c r="B24" s="13" t="s">
        <v>608</v>
      </c>
      <c r="C24" s="13" t="s">
        <v>479</v>
      </c>
      <c r="D24" s="13" t="s">
        <v>479</v>
      </c>
      <c r="E24" s="13" t="s">
        <v>479</v>
      </c>
      <c r="F24" s="13" t="s">
        <v>479</v>
      </c>
      <c r="G24" s="13" t="s">
        <v>479</v>
      </c>
      <c r="H24" s="13" t="s">
        <v>10</v>
      </c>
      <c r="I24" s="13" t="s">
        <v>479</v>
      </c>
      <c r="J24" s="13" t="s">
        <v>11</v>
      </c>
      <c r="K24" s="13">
        <v>3360</v>
      </c>
      <c r="L24" s="11" t="s">
        <v>1137</v>
      </c>
    </row>
    <row r="25" spans="1:12" x14ac:dyDescent="0.2">
      <c r="A25" s="13" t="s">
        <v>18</v>
      </c>
      <c r="B25" s="13" t="s">
        <v>608</v>
      </c>
      <c r="C25" s="13" t="s">
        <v>479</v>
      </c>
      <c r="D25" s="13" t="s">
        <v>479</v>
      </c>
      <c r="E25" s="13" t="s">
        <v>479</v>
      </c>
      <c r="F25" s="13" t="s">
        <v>479</v>
      </c>
      <c r="G25" s="13" t="s">
        <v>479</v>
      </c>
      <c r="H25" s="13" t="s">
        <v>121</v>
      </c>
      <c r="I25" s="13" t="s">
        <v>479</v>
      </c>
      <c r="J25" s="13" t="s">
        <v>444</v>
      </c>
      <c r="K25" s="13">
        <v>25250</v>
      </c>
      <c r="L25" s="11" t="s">
        <v>1137</v>
      </c>
    </row>
    <row r="26" spans="1:12" ht="13.5" customHeight="1" x14ac:dyDescent="0.2">
      <c r="A26" s="12" t="s">
        <v>371</v>
      </c>
      <c r="B26" s="13" t="s">
        <v>608</v>
      </c>
      <c r="C26" s="13" t="s">
        <v>479</v>
      </c>
      <c r="D26" s="13" t="s">
        <v>479</v>
      </c>
      <c r="E26" s="13" t="s">
        <v>479</v>
      </c>
      <c r="F26" s="13" t="s">
        <v>479</v>
      </c>
      <c r="G26" s="13" t="s">
        <v>479</v>
      </c>
      <c r="H26" s="13" t="s">
        <v>19</v>
      </c>
      <c r="I26" s="13" t="s">
        <v>479</v>
      </c>
      <c r="J26" s="13" t="s">
        <v>20</v>
      </c>
      <c r="K26" s="13">
        <v>10674</v>
      </c>
      <c r="L26" s="11" t="s">
        <v>1137</v>
      </c>
    </row>
    <row r="27" spans="1:12" x14ac:dyDescent="0.2">
      <c r="A27" s="12" t="s">
        <v>21</v>
      </c>
      <c r="B27" s="13" t="s">
        <v>608</v>
      </c>
      <c r="C27" s="13" t="s">
        <v>479</v>
      </c>
      <c r="D27" s="13" t="s">
        <v>479</v>
      </c>
      <c r="E27" s="13" t="s">
        <v>479</v>
      </c>
      <c r="F27" s="13" t="s">
        <v>479</v>
      </c>
      <c r="G27" s="13" t="s">
        <v>479</v>
      </c>
      <c r="H27" s="13" t="s">
        <v>22</v>
      </c>
      <c r="I27" s="13" t="s">
        <v>479</v>
      </c>
      <c r="J27" s="13" t="s">
        <v>1165</v>
      </c>
      <c r="K27" s="13">
        <v>29230</v>
      </c>
      <c r="L27" s="11" t="s">
        <v>1137</v>
      </c>
    </row>
    <row r="28" spans="1:12" x14ac:dyDescent="0.2">
      <c r="A28" s="12" t="s">
        <v>23</v>
      </c>
      <c r="B28" s="13" t="s">
        <v>608</v>
      </c>
      <c r="C28" s="13" t="s">
        <v>479</v>
      </c>
      <c r="D28" s="13" t="s">
        <v>479</v>
      </c>
      <c r="E28" s="13" t="s">
        <v>479</v>
      </c>
      <c r="F28" s="13" t="s">
        <v>479</v>
      </c>
      <c r="G28" s="13" t="s">
        <v>479</v>
      </c>
      <c r="H28" s="13" t="s">
        <v>24</v>
      </c>
      <c r="I28" s="13" t="s">
        <v>479</v>
      </c>
      <c r="J28" s="13" t="s">
        <v>25</v>
      </c>
      <c r="K28" s="16">
        <v>17000</v>
      </c>
      <c r="L28" s="11" t="s">
        <v>1137</v>
      </c>
    </row>
    <row r="29" spans="1:12" x14ac:dyDescent="0.2">
      <c r="A29" s="12" t="s">
        <v>26</v>
      </c>
      <c r="B29" s="13" t="s">
        <v>608</v>
      </c>
      <c r="C29" s="13" t="s">
        <v>479</v>
      </c>
      <c r="D29" s="13" t="s">
        <v>479</v>
      </c>
      <c r="E29" s="13" t="s">
        <v>479</v>
      </c>
      <c r="F29" s="13" t="s">
        <v>479</v>
      </c>
      <c r="G29" s="13" t="s">
        <v>479</v>
      </c>
      <c r="H29" s="13" t="s">
        <v>30</v>
      </c>
      <c r="I29" s="13" t="s">
        <v>479</v>
      </c>
      <c r="J29" s="13" t="s">
        <v>31</v>
      </c>
      <c r="K29" s="16">
        <v>39854.400000000001</v>
      </c>
      <c r="L29" s="11" t="s">
        <v>1137</v>
      </c>
    </row>
    <row r="30" spans="1:12" x14ac:dyDescent="0.2">
      <c r="A30" s="12" t="s">
        <v>32</v>
      </c>
      <c r="B30" s="13" t="s">
        <v>580</v>
      </c>
      <c r="C30" s="13" t="s">
        <v>33</v>
      </c>
      <c r="D30" s="15">
        <v>41676</v>
      </c>
      <c r="E30" s="15" t="s">
        <v>34</v>
      </c>
      <c r="F30" s="13" t="s">
        <v>35</v>
      </c>
      <c r="G30" s="13" t="s">
        <v>36</v>
      </c>
      <c r="H30" s="13" t="s">
        <v>37</v>
      </c>
      <c r="I30" s="13" t="s">
        <v>479</v>
      </c>
      <c r="J30" s="13" t="s">
        <v>444</v>
      </c>
      <c r="K30" s="16">
        <v>866667</v>
      </c>
      <c r="L30" s="11" t="s">
        <v>1137</v>
      </c>
    </row>
    <row r="31" spans="1:12" x14ac:dyDescent="0.2">
      <c r="A31" s="12" t="s">
        <v>39</v>
      </c>
      <c r="B31" s="13" t="s">
        <v>871</v>
      </c>
      <c r="C31" s="13" t="s">
        <v>479</v>
      </c>
      <c r="D31" s="13" t="s">
        <v>479</v>
      </c>
      <c r="E31" s="13" t="s">
        <v>479</v>
      </c>
      <c r="F31" s="13" t="s">
        <v>479</v>
      </c>
      <c r="G31" s="13" t="s">
        <v>479</v>
      </c>
      <c r="H31" s="13" t="s">
        <v>38</v>
      </c>
      <c r="I31" s="13" t="s">
        <v>479</v>
      </c>
      <c r="J31" s="13" t="s">
        <v>66</v>
      </c>
      <c r="K31" s="16">
        <v>6375000</v>
      </c>
      <c r="L31" s="11" t="s">
        <v>1137</v>
      </c>
    </row>
    <row r="32" spans="1:12" x14ac:dyDescent="0.2">
      <c r="A32" s="12" t="s">
        <v>68</v>
      </c>
      <c r="B32" s="13" t="s">
        <v>871</v>
      </c>
      <c r="C32" s="13" t="s">
        <v>479</v>
      </c>
      <c r="D32" s="13" t="s">
        <v>479</v>
      </c>
      <c r="E32" s="13" t="s">
        <v>479</v>
      </c>
      <c r="F32" s="13" t="s">
        <v>479</v>
      </c>
      <c r="G32" s="13" t="s">
        <v>479</v>
      </c>
      <c r="H32" s="13" t="s">
        <v>42</v>
      </c>
      <c r="I32" s="13" t="s">
        <v>479</v>
      </c>
      <c r="J32" s="13" t="s">
        <v>69</v>
      </c>
      <c r="K32" s="16">
        <v>9815900</v>
      </c>
      <c r="L32" s="11" t="s">
        <v>1137</v>
      </c>
    </row>
    <row r="33" spans="1:12" x14ac:dyDescent="0.2">
      <c r="A33" s="12" t="s">
        <v>39</v>
      </c>
      <c r="B33" s="13" t="s">
        <v>871</v>
      </c>
      <c r="C33" s="13" t="s">
        <v>479</v>
      </c>
      <c r="D33" s="13" t="s">
        <v>479</v>
      </c>
      <c r="E33" s="13" t="s">
        <v>479</v>
      </c>
      <c r="F33" s="13" t="s">
        <v>479</v>
      </c>
      <c r="G33" s="13" t="s">
        <v>479</v>
      </c>
      <c r="H33" s="13" t="s">
        <v>43</v>
      </c>
      <c r="I33" s="13" t="s">
        <v>479</v>
      </c>
      <c r="J33" s="13" t="s">
        <v>352</v>
      </c>
      <c r="K33" s="16">
        <v>750000</v>
      </c>
      <c r="L33" s="11" t="s">
        <v>1137</v>
      </c>
    </row>
    <row r="34" spans="1:12" x14ac:dyDescent="0.2">
      <c r="A34" s="12" t="s">
        <v>39</v>
      </c>
      <c r="B34" s="13" t="s">
        <v>871</v>
      </c>
      <c r="C34" s="13" t="s">
        <v>479</v>
      </c>
      <c r="D34" s="13" t="s">
        <v>479</v>
      </c>
      <c r="E34" s="13" t="s">
        <v>479</v>
      </c>
      <c r="F34" s="13" t="s">
        <v>479</v>
      </c>
      <c r="G34" s="13" t="s">
        <v>479</v>
      </c>
      <c r="H34" s="13" t="s">
        <v>44</v>
      </c>
      <c r="I34" s="13" t="s">
        <v>479</v>
      </c>
      <c r="J34" s="13" t="s">
        <v>905</v>
      </c>
      <c r="K34" s="16">
        <v>884400</v>
      </c>
      <c r="L34" s="11" t="s">
        <v>1137</v>
      </c>
    </row>
    <row r="35" spans="1:12" x14ac:dyDescent="0.2">
      <c r="A35" s="12" t="s">
        <v>39</v>
      </c>
      <c r="B35" s="13" t="s">
        <v>871</v>
      </c>
      <c r="C35" s="13" t="s">
        <v>479</v>
      </c>
      <c r="D35" s="13" t="s">
        <v>479</v>
      </c>
      <c r="E35" s="13" t="s">
        <v>479</v>
      </c>
      <c r="F35" s="13" t="s">
        <v>479</v>
      </c>
      <c r="G35" s="13" t="s">
        <v>479</v>
      </c>
      <c r="H35" s="13" t="s">
        <v>45</v>
      </c>
      <c r="I35" s="13" t="s">
        <v>479</v>
      </c>
      <c r="J35" s="13" t="s">
        <v>125</v>
      </c>
      <c r="K35" s="16">
        <v>1595600</v>
      </c>
      <c r="L35" s="11" t="s">
        <v>1137</v>
      </c>
    </row>
    <row r="36" spans="1:12" ht="12.75" customHeight="1" x14ac:dyDescent="0.2">
      <c r="A36" s="12" t="s">
        <v>39</v>
      </c>
      <c r="B36" s="13" t="s">
        <v>871</v>
      </c>
      <c r="C36" s="13" t="s">
        <v>479</v>
      </c>
      <c r="D36" s="13" t="s">
        <v>479</v>
      </c>
      <c r="E36" s="13" t="s">
        <v>479</v>
      </c>
      <c r="F36" s="13" t="s">
        <v>479</v>
      </c>
      <c r="G36" s="13" t="s">
        <v>479</v>
      </c>
      <c r="H36" s="13" t="s">
        <v>46</v>
      </c>
      <c r="I36" s="13" t="s">
        <v>479</v>
      </c>
      <c r="J36" s="13" t="s">
        <v>125</v>
      </c>
      <c r="K36" s="11">
        <v>1860000</v>
      </c>
      <c r="L36" s="11" t="s">
        <v>1137</v>
      </c>
    </row>
    <row r="37" spans="1:12" ht="12.75" customHeight="1" x14ac:dyDescent="0.2">
      <c r="A37" s="12" t="s">
        <v>39</v>
      </c>
      <c r="B37" s="13" t="s">
        <v>871</v>
      </c>
      <c r="C37" s="13" t="s">
        <v>479</v>
      </c>
      <c r="D37" s="13" t="s">
        <v>479</v>
      </c>
      <c r="E37" s="13" t="s">
        <v>479</v>
      </c>
      <c r="F37" s="13" t="s">
        <v>479</v>
      </c>
      <c r="G37" s="13" t="s">
        <v>479</v>
      </c>
      <c r="H37" s="13" t="s">
        <v>47</v>
      </c>
      <c r="I37" s="13" t="s">
        <v>479</v>
      </c>
      <c r="J37" s="13" t="s">
        <v>138</v>
      </c>
      <c r="K37" s="11">
        <v>300000</v>
      </c>
      <c r="L37" s="11" t="s">
        <v>1137</v>
      </c>
    </row>
    <row r="38" spans="1:12" ht="12.75" customHeight="1" x14ac:dyDescent="0.2">
      <c r="A38" s="12" t="s">
        <v>39</v>
      </c>
      <c r="B38" s="13" t="s">
        <v>871</v>
      </c>
      <c r="C38" s="13" t="s">
        <v>479</v>
      </c>
      <c r="D38" s="13" t="s">
        <v>479</v>
      </c>
      <c r="E38" s="13" t="s">
        <v>479</v>
      </c>
      <c r="F38" s="13" t="s">
        <v>479</v>
      </c>
      <c r="G38" s="13" t="s">
        <v>479</v>
      </c>
      <c r="H38" s="13" t="s">
        <v>48</v>
      </c>
      <c r="I38" s="13" t="s">
        <v>479</v>
      </c>
      <c r="J38" s="11" t="s">
        <v>894</v>
      </c>
      <c r="K38" s="11">
        <v>153200</v>
      </c>
      <c r="L38" s="11" t="s">
        <v>1137</v>
      </c>
    </row>
    <row r="39" spans="1:12" ht="12.75" customHeight="1" x14ac:dyDescent="0.2">
      <c r="A39" s="12" t="s">
        <v>156</v>
      </c>
      <c r="B39" s="13" t="s">
        <v>871</v>
      </c>
      <c r="C39" s="13" t="s">
        <v>479</v>
      </c>
      <c r="D39" s="13" t="s">
        <v>479</v>
      </c>
      <c r="E39" s="13" t="s">
        <v>479</v>
      </c>
      <c r="F39" s="13" t="s">
        <v>479</v>
      </c>
      <c r="G39" s="13" t="s">
        <v>479</v>
      </c>
      <c r="H39" s="13" t="s">
        <v>157</v>
      </c>
      <c r="I39" s="13" t="s">
        <v>479</v>
      </c>
      <c r="J39" s="11" t="s">
        <v>158</v>
      </c>
      <c r="K39" s="11">
        <v>75000</v>
      </c>
      <c r="L39" s="11" t="s">
        <v>1137</v>
      </c>
    </row>
    <row r="40" spans="1:12" ht="12.75" customHeight="1" x14ac:dyDescent="0.2">
      <c r="A40" s="12" t="s">
        <v>40</v>
      </c>
      <c r="B40" s="13" t="s">
        <v>608</v>
      </c>
      <c r="C40" s="13" t="s">
        <v>479</v>
      </c>
      <c r="D40" s="13" t="s">
        <v>479</v>
      </c>
      <c r="E40" s="13" t="s">
        <v>479</v>
      </c>
      <c r="F40" s="13" t="s">
        <v>479</v>
      </c>
      <c r="G40" s="13" t="s">
        <v>479</v>
      </c>
      <c r="H40" s="13" t="s">
        <v>41</v>
      </c>
      <c r="I40" s="13" t="s">
        <v>479</v>
      </c>
      <c r="J40" s="13" t="s">
        <v>49</v>
      </c>
      <c r="K40" s="11">
        <v>4380</v>
      </c>
      <c r="L40" s="11" t="s">
        <v>1137</v>
      </c>
    </row>
    <row r="41" spans="1:12" ht="12.75" customHeight="1" x14ac:dyDescent="0.2">
      <c r="A41" s="12" t="s">
        <v>32</v>
      </c>
      <c r="B41" s="13" t="s">
        <v>608</v>
      </c>
      <c r="C41" s="13" t="s">
        <v>479</v>
      </c>
      <c r="D41" s="13" t="s">
        <v>479</v>
      </c>
      <c r="E41" s="13" t="s">
        <v>479</v>
      </c>
      <c r="F41" s="13" t="s">
        <v>479</v>
      </c>
      <c r="G41" s="13" t="s">
        <v>479</v>
      </c>
      <c r="H41" s="13" t="s">
        <v>104</v>
      </c>
      <c r="I41" s="11" t="s">
        <v>479</v>
      </c>
      <c r="J41" s="11" t="s">
        <v>50</v>
      </c>
      <c r="K41" s="11">
        <v>14735.25</v>
      </c>
      <c r="L41" s="11" t="s">
        <v>1137</v>
      </c>
    </row>
    <row r="42" spans="1:12" ht="12.75" customHeight="1" x14ac:dyDescent="0.2">
      <c r="A42" s="12" t="s">
        <v>51</v>
      </c>
      <c r="B42" s="13" t="s">
        <v>608</v>
      </c>
      <c r="C42" s="13" t="s">
        <v>479</v>
      </c>
      <c r="D42" s="13" t="s">
        <v>479</v>
      </c>
      <c r="E42" s="13" t="s">
        <v>479</v>
      </c>
      <c r="F42" s="13" t="s">
        <v>479</v>
      </c>
      <c r="G42" s="13" t="s">
        <v>479</v>
      </c>
      <c r="H42" s="13" t="s">
        <v>52</v>
      </c>
      <c r="I42" s="13" t="s">
        <v>479</v>
      </c>
      <c r="J42" s="13" t="s">
        <v>53</v>
      </c>
      <c r="K42" s="11">
        <v>1200</v>
      </c>
      <c r="L42" s="11" t="s">
        <v>1137</v>
      </c>
    </row>
    <row r="43" spans="1:12" ht="12.75" customHeight="1" x14ac:dyDescent="0.2">
      <c r="A43" s="12" t="s">
        <v>681</v>
      </c>
      <c r="B43" s="13" t="s">
        <v>608</v>
      </c>
      <c r="C43" s="13" t="s">
        <v>479</v>
      </c>
      <c r="D43" s="13" t="s">
        <v>479</v>
      </c>
      <c r="E43" s="13" t="s">
        <v>479</v>
      </c>
      <c r="F43" s="13" t="s">
        <v>479</v>
      </c>
      <c r="G43" s="13" t="s">
        <v>479</v>
      </c>
      <c r="H43" s="13" t="s">
        <v>1595</v>
      </c>
      <c r="I43" s="13" t="s">
        <v>479</v>
      </c>
      <c r="J43" s="13" t="s">
        <v>58</v>
      </c>
      <c r="K43" s="13">
        <v>4000</v>
      </c>
      <c r="L43" s="11" t="s">
        <v>1137</v>
      </c>
    </row>
    <row r="44" spans="1:12" ht="12.75" customHeight="1" x14ac:dyDescent="0.2">
      <c r="A44" s="13" t="s">
        <v>1158</v>
      </c>
      <c r="B44" s="13" t="s">
        <v>836</v>
      </c>
      <c r="C44" s="13" t="s">
        <v>479</v>
      </c>
      <c r="D44" s="13" t="s">
        <v>479</v>
      </c>
      <c r="E44" s="13" t="s">
        <v>479</v>
      </c>
      <c r="F44" s="13" t="s">
        <v>479</v>
      </c>
      <c r="G44" s="13" t="s">
        <v>59</v>
      </c>
      <c r="H44" s="13" t="s">
        <v>54</v>
      </c>
      <c r="I44" s="13" t="s">
        <v>60</v>
      </c>
      <c r="J44" s="13" t="s">
        <v>1160</v>
      </c>
      <c r="K44" s="13">
        <v>11728</v>
      </c>
      <c r="L44" s="11" t="s">
        <v>1137</v>
      </c>
    </row>
    <row r="45" spans="1:12" ht="12.75" customHeight="1" x14ac:dyDescent="0.2">
      <c r="A45" s="12" t="s">
        <v>3</v>
      </c>
      <c r="B45" s="13" t="s">
        <v>608</v>
      </c>
      <c r="C45" s="13" t="s">
        <v>479</v>
      </c>
      <c r="D45" s="13" t="s">
        <v>479</v>
      </c>
      <c r="E45" s="13" t="s">
        <v>479</v>
      </c>
      <c r="F45" s="13" t="s">
        <v>479</v>
      </c>
      <c r="G45" s="13" t="s">
        <v>479</v>
      </c>
      <c r="H45" s="13" t="s">
        <v>61</v>
      </c>
      <c r="I45" s="13" t="s">
        <v>479</v>
      </c>
      <c r="J45" s="13" t="s">
        <v>1160</v>
      </c>
      <c r="K45" s="11">
        <v>250</v>
      </c>
      <c r="L45" s="11" t="s">
        <v>1137</v>
      </c>
    </row>
    <row r="46" spans="1:12" x14ac:dyDescent="0.2">
      <c r="A46" s="12" t="s">
        <v>860</v>
      </c>
      <c r="B46" s="13" t="s">
        <v>580</v>
      </c>
      <c r="C46" s="13" t="s">
        <v>927</v>
      </c>
      <c r="D46" s="15">
        <v>41386</v>
      </c>
      <c r="E46" s="13" t="s">
        <v>929</v>
      </c>
      <c r="F46" s="13" t="s">
        <v>479</v>
      </c>
      <c r="G46" s="13" t="s">
        <v>62</v>
      </c>
      <c r="H46" s="13" t="s">
        <v>63</v>
      </c>
      <c r="I46" s="13" t="s">
        <v>67</v>
      </c>
      <c r="J46" s="13" t="s">
        <v>944</v>
      </c>
      <c r="K46" s="11">
        <v>20000000</v>
      </c>
      <c r="L46" s="11" t="s">
        <v>1137</v>
      </c>
    </row>
    <row r="47" spans="1:12" ht="12.75" customHeight="1" x14ac:dyDescent="0.2">
      <c r="A47" s="12" t="s">
        <v>70</v>
      </c>
      <c r="B47" s="13" t="s">
        <v>608</v>
      </c>
      <c r="C47" s="13" t="s">
        <v>479</v>
      </c>
      <c r="D47" s="13" t="s">
        <v>479</v>
      </c>
      <c r="E47" s="13" t="s">
        <v>479</v>
      </c>
      <c r="F47" s="13" t="s">
        <v>479</v>
      </c>
      <c r="G47" s="13" t="s">
        <v>479</v>
      </c>
      <c r="H47" s="13" t="s">
        <v>71</v>
      </c>
      <c r="I47" s="13" t="s">
        <v>479</v>
      </c>
      <c r="J47" s="13" t="s">
        <v>72</v>
      </c>
      <c r="K47" s="11">
        <v>4500</v>
      </c>
      <c r="L47" s="11" t="s">
        <v>1137</v>
      </c>
    </row>
    <row r="48" spans="1:12" ht="12.75" customHeight="1" x14ac:dyDescent="0.2">
      <c r="A48" s="12" t="s">
        <v>371</v>
      </c>
      <c r="B48" s="13" t="s">
        <v>608</v>
      </c>
      <c r="C48" s="13" t="s">
        <v>479</v>
      </c>
      <c r="D48" s="13" t="s">
        <v>479</v>
      </c>
      <c r="E48" s="13" t="s">
        <v>479</v>
      </c>
      <c r="F48" s="13" t="s">
        <v>479</v>
      </c>
      <c r="G48" s="13" t="s">
        <v>479</v>
      </c>
      <c r="H48" s="13" t="s">
        <v>73</v>
      </c>
      <c r="I48" s="13" t="s">
        <v>479</v>
      </c>
      <c r="J48" s="13" t="s">
        <v>74</v>
      </c>
      <c r="K48" s="11">
        <v>12940</v>
      </c>
      <c r="L48" s="11" t="s">
        <v>1137</v>
      </c>
    </row>
    <row r="49" spans="1:12" ht="12.75" customHeight="1" x14ac:dyDescent="0.2">
      <c r="A49" s="12" t="s">
        <v>76</v>
      </c>
      <c r="B49" s="13" t="s">
        <v>608</v>
      </c>
      <c r="C49" s="13" t="s">
        <v>479</v>
      </c>
      <c r="D49" s="13" t="s">
        <v>479</v>
      </c>
      <c r="E49" s="13" t="s">
        <v>479</v>
      </c>
      <c r="F49" s="13" t="s">
        <v>479</v>
      </c>
      <c r="G49" s="13" t="s">
        <v>479</v>
      </c>
      <c r="H49" s="13" t="s">
        <v>75</v>
      </c>
      <c r="I49" s="13" t="s">
        <v>479</v>
      </c>
      <c r="J49" s="11" t="s">
        <v>875</v>
      </c>
      <c r="K49" s="11">
        <v>21580.73</v>
      </c>
      <c r="L49" s="11" t="s">
        <v>1137</v>
      </c>
    </row>
    <row r="50" spans="1:12" ht="12.75" customHeight="1" x14ac:dyDescent="0.2">
      <c r="A50" s="12" t="s">
        <v>77</v>
      </c>
      <c r="B50" s="13" t="s">
        <v>608</v>
      </c>
      <c r="C50" s="13" t="s">
        <v>479</v>
      </c>
      <c r="D50" s="13" t="s">
        <v>479</v>
      </c>
      <c r="E50" s="13" t="s">
        <v>479</v>
      </c>
      <c r="F50" s="13" t="s">
        <v>479</v>
      </c>
      <c r="G50" s="13" t="s">
        <v>479</v>
      </c>
      <c r="H50" s="13" t="s">
        <v>78</v>
      </c>
      <c r="I50" s="13" t="s">
        <v>479</v>
      </c>
      <c r="J50" s="13" t="s">
        <v>920</v>
      </c>
      <c r="K50" s="11">
        <v>3000</v>
      </c>
      <c r="L50" s="11" t="s">
        <v>1137</v>
      </c>
    </row>
    <row r="51" spans="1:12" ht="12.75" customHeight="1" x14ac:dyDescent="0.2">
      <c r="A51" s="12" t="s">
        <v>80</v>
      </c>
      <c r="B51" s="13" t="s">
        <v>608</v>
      </c>
      <c r="C51" s="13" t="s">
        <v>479</v>
      </c>
      <c r="D51" s="13" t="s">
        <v>479</v>
      </c>
      <c r="E51" s="13" t="s">
        <v>479</v>
      </c>
      <c r="F51" s="13" t="s">
        <v>479</v>
      </c>
      <c r="G51" s="13" t="s">
        <v>479</v>
      </c>
      <c r="H51" s="13" t="s">
        <v>79</v>
      </c>
      <c r="I51" s="13" t="s">
        <v>479</v>
      </c>
      <c r="J51" s="13" t="s">
        <v>81</v>
      </c>
      <c r="K51" s="11">
        <v>31002.1</v>
      </c>
      <c r="L51" s="11" t="s">
        <v>1137</v>
      </c>
    </row>
    <row r="52" spans="1:12" ht="12.75" customHeight="1" x14ac:dyDescent="0.2">
      <c r="A52" s="12" t="s">
        <v>371</v>
      </c>
      <c r="B52" s="13" t="s">
        <v>608</v>
      </c>
      <c r="C52" s="13" t="s">
        <v>479</v>
      </c>
      <c r="D52" s="13" t="s">
        <v>479</v>
      </c>
      <c r="E52" s="13" t="s">
        <v>479</v>
      </c>
      <c r="F52" s="13" t="s">
        <v>479</v>
      </c>
      <c r="G52" s="13" t="s">
        <v>479</v>
      </c>
      <c r="H52" s="13" t="s">
        <v>82</v>
      </c>
      <c r="I52" s="13" t="s">
        <v>479</v>
      </c>
      <c r="J52" s="13" t="s">
        <v>83</v>
      </c>
      <c r="K52" s="11">
        <v>5224</v>
      </c>
      <c r="L52" s="11" t="s">
        <v>1137</v>
      </c>
    </row>
    <row r="53" spans="1:12" ht="12.75" customHeight="1" x14ac:dyDescent="0.2">
      <c r="A53" s="12" t="s">
        <v>84</v>
      </c>
      <c r="B53" s="13" t="s">
        <v>608</v>
      </c>
      <c r="C53" s="13" t="s">
        <v>479</v>
      </c>
      <c r="D53" s="13" t="s">
        <v>479</v>
      </c>
      <c r="E53" s="13" t="s">
        <v>479</v>
      </c>
      <c r="F53" s="13" t="s">
        <v>479</v>
      </c>
      <c r="G53" s="13" t="s">
        <v>479</v>
      </c>
      <c r="H53" s="13" t="s">
        <v>1596</v>
      </c>
      <c r="I53" s="13" t="s">
        <v>479</v>
      </c>
      <c r="J53" s="13" t="s">
        <v>85</v>
      </c>
      <c r="K53" s="11">
        <v>14500</v>
      </c>
      <c r="L53" s="11" t="s">
        <v>1137</v>
      </c>
    </row>
    <row r="54" spans="1:12" ht="12.75" customHeight="1" x14ac:dyDescent="0.2">
      <c r="A54" s="11" t="s">
        <v>86</v>
      </c>
      <c r="B54" s="13" t="s">
        <v>608</v>
      </c>
      <c r="C54" s="13" t="s">
        <v>479</v>
      </c>
      <c r="D54" s="13" t="s">
        <v>479</v>
      </c>
      <c r="E54" s="13" t="s">
        <v>479</v>
      </c>
      <c r="F54" s="13" t="s">
        <v>479</v>
      </c>
      <c r="G54" s="13" t="s">
        <v>479</v>
      </c>
      <c r="H54" s="13" t="s">
        <v>114</v>
      </c>
      <c r="I54" s="11" t="s">
        <v>479</v>
      </c>
      <c r="J54" s="11" t="s">
        <v>87</v>
      </c>
      <c r="K54" s="11">
        <v>9975</v>
      </c>
      <c r="L54" s="11" t="s">
        <v>1137</v>
      </c>
    </row>
    <row r="55" spans="1:12" ht="12.75" customHeight="1" x14ac:dyDescent="0.2">
      <c r="A55" s="11" t="s">
        <v>1645</v>
      </c>
      <c r="B55" s="13" t="s">
        <v>608</v>
      </c>
      <c r="C55" s="13" t="s">
        <v>479</v>
      </c>
      <c r="D55" s="13"/>
      <c r="E55" s="13" t="s">
        <v>479</v>
      </c>
      <c r="F55" s="13"/>
      <c r="G55" s="13"/>
      <c r="H55" s="13" t="s">
        <v>1646</v>
      </c>
      <c r="I55" s="11" t="s">
        <v>479</v>
      </c>
      <c r="J55" s="11" t="s">
        <v>1647</v>
      </c>
      <c r="K55" s="11">
        <v>9999.36</v>
      </c>
      <c r="L55" s="11" t="s">
        <v>1137</v>
      </c>
    </row>
    <row r="56" spans="1:12" ht="12.75" customHeight="1" x14ac:dyDescent="0.2">
      <c r="A56" s="11" t="s">
        <v>88</v>
      </c>
      <c r="B56" s="13" t="s">
        <v>608</v>
      </c>
      <c r="C56" s="13" t="s">
        <v>479</v>
      </c>
      <c r="D56" s="13" t="s">
        <v>479</v>
      </c>
      <c r="E56" s="13" t="s">
        <v>479</v>
      </c>
      <c r="F56" s="13" t="s">
        <v>479</v>
      </c>
      <c r="G56" s="13" t="s">
        <v>479</v>
      </c>
      <c r="H56" s="13" t="s">
        <v>89</v>
      </c>
      <c r="I56" s="11" t="s">
        <v>479</v>
      </c>
      <c r="J56" s="11" t="s">
        <v>90</v>
      </c>
      <c r="K56" s="11">
        <v>40524.800000000003</v>
      </c>
      <c r="L56" s="11" t="s">
        <v>1137</v>
      </c>
    </row>
    <row r="57" spans="1:12" ht="12.75" customHeight="1" x14ac:dyDescent="0.2">
      <c r="A57" s="12" t="s">
        <v>91</v>
      </c>
      <c r="B57" s="13" t="s">
        <v>608</v>
      </c>
      <c r="C57" s="13" t="s">
        <v>479</v>
      </c>
      <c r="D57" s="13" t="s">
        <v>479</v>
      </c>
      <c r="E57" s="13" t="s">
        <v>479</v>
      </c>
      <c r="F57" s="13" t="s">
        <v>479</v>
      </c>
      <c r="G57" s="13" t="s">
        <v>479</v>
      </c>
      <c r="H57" s="13" t="s">
        <v>92</v>
      </c>
      <c r="I57" s="13" t="s">
        <v>479</v>
      </c>
      <c r="J57" s="13" t="s">
        <v>81</v>
      </c>
      <c r="K57" s="11">
        <v>17086</v>
      </c>
      <c r="L57" s="11" t="s">
        <v>1137</v>
      </c>
    </row>
    <row r="58" spans="1:12" ht="12.75" customHeight="1" x14ac:dyDescent="0.2">
      <c r="A58" s="12" t="s">
        <v>94</v>
      </c>
      <c r="B58" s="13" t="s">
        <v>608</v>
      </c>
      <c r="C58" s="13" t="s">
        <v>479</v>
      </c>
      <c r="D58" s="13" t="s">
        <v>479</v>
      </c>
      <c r="E58" s="13" t="s">
        <v>479</v>
      </c>
      <c r="F58" s="13" t="s">
        <v>479</v>
      </c>
      <c r="G58" s="13" t="s">
        <v>479</v>
      </c>
      <c r="H58" s="13" t="s">
        <v>93</v>
      </c>
      <c r="I58" s="13" t="s">
        <v>479</v>
      </c>
      <c r="J58" s="11" t="s">
        <v>90</v>
      </c>
      <c r="K58" s="11">
        <v>25641</v>
      </c>
      <c r="L58" s="11" t="s">
        <v>1137</v>
      </c>
    </row>
    <row r="59" spans="1:12" ht="12.75" customHeight="1" x14ac:dyDescent="0.2">
      <c r="A59" s="11" t="s">
        <v>101</v>
      </c>
      <c r="B59" s="13" t="s">
        <v>608</v>
      </c>
      <c r="C59" s="13" t="s">
        <v>479</v>
      </c>
      <c r="D59" s="13" t="s">
        <v>479</v>
      </c>
      <c r="E59" s="13" t="s">
        <v>479</v>
      </c>
      <c r="F59" s="13" t="s">
        <v>479</v>
      </c>
      <c r="G59" s="13" t="s">
        <v>479</v>
      </c>
      <c r="H59" s="13" t="s">
        <v>97</v>
      </c>
      <c r="I59" s="11" t="s">
        <v>479</v>
      </c>
      <c r="J59" s="11" t="s">
        <v>95</v>
      </c>
      <c r="K59" s="11">
        <v>11726</v>
      </c>
      <c r="L59" s="11" t="s">
        <v>1137</v>
      </c>
    </row>
    <row r="60" spans="1:12" ht="12.75" customHeight="1" x14ac:dyDescent="0.2">
      <c r="A60" s="12" t="s">
        <v>371</v>
      </c>
      <c r="B60" s="13" t="s">
        <v>608</v>
      </c>
      <c r="C60" s="13" t="s">
        <v>479</v>
      </c>
      <c r="D60" s="13" t="s">
        <v>479</v>
      </c>
      <c r="E60" s="13" t="s">
        <v>479</v>
      </c>
      <c r="F60" s="13" t="s">
        <v>479</v>
      </c>
      <c r="G60" s="13" t="s">
        <v>479</v>
      </c>
      <c r="H60" s="13" t="s">
        <v>98</v>
      </c>
      <c r="I60" s="11" t="s">
        <v>479</v>
      </c>
      <c r="J60" s="11" t="s">
        <v>96</v>
      </c>
      <c r="K60" s="11">
        <v>14767</v>
      </c>
      <c r="L60" s="11" t="s">
        <v>1137</v>
      </c>
    </row>
    <row r="61" spans="1:12" ht="12.75" customHeight="1" x14ac:dyDescent="0.2">
      <c r="A61" s="12" t="s">
        <v>371</v>
      </c>
      <c r="B61" s="13" t="s">
        <v>608</v>
      </c>
      <c r="C61" s="13" t="s">
        <v>479</v>
      </c>
      <c r="D61" s="13" t="s">
        <v>479</v>
      </c>
      <c r="E61" s="13" t="s">
        <v>479</v>
      </c>
      <c r="F61" s="13" t="s">
        <v>479</v>
      </c>
      <c r="G61" s="13" t="s">
        <v>479</v>
      </c>
      <c r="H61" s="13" t="s">
        <v>99</v>
      </c>
      <c r="I61" s="11" t="s">
        <v>479</v>
      </c>
      <c r="J61" s="11" t="s">
        <v>100</v>
      </c>
      <c r="K61" s="11">
        <v>19175</v>
      </c>
      <c r="L61" s="11" t="s">
        <v>1137</v>
      </c>
    </row>
    <row r="62" spans="1:12" ht="12.75" customHeight="1" x14ac:dyDescent="0.2">
      <c r="A62" s="11" t="s">
        <v>105</v>
      </c>
      <c r="B62" s="13" t="s">
        <v>608</v>
      </c>
      <c r="C62" s="13" t="s">
        <v>479</v>
      </c>
      <c r="D62" s="13" t="s">
        <v>479</v>
      </c>
      <c r="E62" s="13" t="s">
        <v>479</v>
      </c>
      <c r="F62" s="13" t="s">
        <v>479</v>
      </c>
      <c r="G62" s="13" t="s">
        <v>479</v>
      </c>
      <c r="H62" s="13" t="s">
        <v>106</v>
      </c>
      <c r="I62" s="11" t="s">
        <v>479</v>
      </c>
      <c r="J62" s="11" t="s">
        <v>107</v>
      </c>
      <c r="K62" s="11">
        <v>5432</v>
      </c>
      <c r="L62" s="11" t="s">
        <v>1137</v>
      </c>
    </row>
    <row r="63" spans="1:12" ht="12.75" customHeight="1" x14ac:dyDescent="0.2">
      <c r="A63" s="12" t="s">
        <v>64</v>
      </c>
      <c r="B63" s="13" t="s">
        <v>608</v>
      </c>
      <c r="C63" s="13" t="s">
        <v>479</v>
      </c>
      <c r="D63" s="13" t="s">
        <v>479</v>
      </c>
      <c r="E63" s="13" t="s">
        <v>479</v>
      </c>
      <c r="F63" s="13" t="s">
        <v>479</v>
      </c>
      <c r="G63" s="13" t="s">
        <v>479</v>
      </c>
      <c r="H63" s="13" t="s">
        <v>108</v>
      </c>
      <c r="I63" s="11" t="s">
        <v>479</v>
      </c>
      <c r="J63" s="13" t="s">
        <v>65</v>
      </c>
      <c r="K63" s="11">
        <v>5000</v>
      </c>
      <c r="L63" s="11" t="s">
        <v>1137</v>
      </c>
    </row>
    <row r="64" spans="1:12" ht="12.75" customHeight="1" x14ac:dyDescent="0.2">
      <c r="A64" s="11" t="s">
        <v>110</v>
      </c>
      <c r="B64" s="13" t="s">
        <v>608</v>
      </c>
      <c r="C64" s="13" t="s">
        <v>479</v>
      </c>
      <c r="D64" s="13" t="s">
        <v>479</v>
      </c>
      <c r="E64" s="13" t="s">
        <v>479</v>
      </c>
      <c r="F64" s="13" t="s">
        <v>479</v>
      </c>
      <c r="G64" s="13" t="s">
        <v>479</v>
      </c>
      <c r="H64" s="13" t="s">
        <v>109</v>
      </c>
      <c r="I64" s="11" t="s">
        <v>479</v>
      </c>
      <c r="J64" s="11" t="s">
        <v>113</v>
      </c>
      <c r="K64" s="11">
        <v>4784</v>
      </c>
      <c r="L64" s="11" t="s">
        <v>1137</v>
      </c>
    </row>
    <row r="65" spans="1:12" ht="12.75" customHeight="1" x14ac:dyDescent="0.25">
      <c r="A65" s="11" t="s">
        <v>674</v>
      </c>
      <c r="B65" s="13" t="s">
        <v>608</v>
      </c>
      <c r="C65" s="13" t="s">
        <v>479</v>
      </c>
      <c r="D65" s="13" t="s">
        <v>479</v>
      </c>
      <c r="E65" s="13" t="s">
        <v>479</v>
      </c>
      <c r="F65" s="13" t="s">
        <v>479</v>
      </c>
      <c r="G65" s="13" t="s">
        <v>479</v>
      </c>
      <c r="H65" s="13" t="s">
        <v>111</v>
      </c>
      <c r="I65" s="11" t="s">
        <v>479</v>
      </c>
      <c r="J65" s="13" t="s">
        <v>112</v>
      </c>
      <c r="K65" s="11">
        <v>23840</v>
      </c>
      <c r="L65" s="11" t="s">
        <v>1137</v>
      </c>
    </row>
    <row r="66" spans="1:12" ht="12.75" customHeight="1" x14ac:dyDescent="0.2">
      <c r="A66" s="12" t="s">
        <v>371</v>
      </c>
      <c r="B66" s="13" t="s">
        <v>608</v>
      </c>
      <c r="C66" s="13" t="s">
        <v>479</v>
      </c>
      <c r="D66" s="13" t="s">
        <v>479</v>
      </c>
      <c r="E66" s="13" t="s">
        <v>479</v>
      </c>
      <c r="F66" s="13" t="s">
        <v>479</v>
      </c>
      <c r="G66" s="13" t="s">
        <v>479</v>
      </c>
      <c r="H66" s="13" t="s">
        <v>115</v>
      </c>
      <c r="I66" s="11" t="s">
        <v>479</v>
      </c>
      <c r="J66" s="11" t="s">
        <v>116</v>
      </c>
      <c r="K66" s="11">
        <v>10548</v>
      </c>
      <c r="L66" s="11" t="s">
        <v>1137</v>
      </c>
    </row>
    <row r="67" spans="1:12" ht="12.75" customHeight="1" x14ac:dyDescent="0.2">
      <c r="A67" s="12" t="s">
        <v>371</v>
      </c>
      <c r="B67" s="13" t="s">
        <v>608</v>
      </c>
      <c r="C67" s="13" t="s">
        <v>479</v>
      </c>
      <c r="D67" s="13" t="s">
        <v>479</v>
      </c>
      <c r="E67" s="13" t="s">
        <v>479</v>
      </c>
      <c r="F67" s="13" t="s">
        <v>479</v>
      </c>
      <c r="G67" s="13" t="s">
        <v>479</v>
      </c>
      <c r="H67" s="13" t="s">
        <v>117</v>
      </c>
      <c r="I67" s="11" t="s">
        <v>479</v>
      </c>
      <c r="J67" s="11" t="s">
        <v>879</v>
      </c>
      <c r="K67" s="11">
        <v>6597</v>
      </c>
      <c r="L67" s="11" t="s">
        <v>1137</v>
      </c>
    </row>
    <row r="68" spans="1:12" ht="12.75" customHeight="1" x14ac:dyDescent="0.2">
      <c r="A68" s="11" t="s">
        <v>118</v>
      </c>
      <c r="B68" s="13" t="s">
        <v>608</v>
      </c>
      <c r="C68" s="13" t="s">
        <v>479</v>
      </c>
      <c r="D68" s="13" t="s">
        <v>479</v>
      </c>
      <c r="E68" s="13" t="s">
        <v>479</v>
      </c>
      <c r="F68" s="13" t="s">
        <v>479</v>
      </c>
      <c r="G68" s="13" t="s">
        <v>479</v>
      </c>
      <c r="H68" s="13" t="s">
        <v>119</v>
      </c>
      <c r="I68" s="11" t="s">
        <v>479</v>
      </c>
      <c r="J68" s="11" t="s">
        <v>120</v>
      </c>
      <c r="K68" s="11">
        <v>23638</v>
      </c>
      <c r="L68" s="11" t="s">
        <v>1137</v>
      </c>
    </row>
    <row r="69" spans="1:12" ht="12.75" customHeight="1" x14ac:dyDescent="0.2">
      <c r="A69" s="11" t="s">
        <v>122</v>
      </c>
      <c r="B69" s="13" t="s">
        <v>608</v>
      </c>
      <c r="C69" s="13" t="s">
        <v>479</v>
      </c>
      <c r="D69" s="13" t="s">
        <v>479</v>
      </c>
      <c r="E69" s="13" t="s">
        <v>479</v>
      </c>
      <c r="F69" s="13" t="s">
        <v>479</v>
      </c>
      <c r="G69" s="13" t="s">
        <v>479</v>
      </c>
      <c r="H69" s="13" t="s">
        <v>124</v>
      </c>
      <c r="I69" s="11" t="s">
        <v>479</v>
      </c>
      <c r="J69" s="11" t="s">
        <v>123</v>
      </c>
      <c r="K69" s="11">
        <v>880</v>
      </c>
      <c r="L69" s="11" t="s">
        <v>1137</v>
      </c>
    </row>
    <row r="70" spans="1:12" ht="12.75" customHeight="1" x14ac:dyDescent="0.2">
      <c r="A70" s="11" t="s">
        <v>1025</v>
      </c>
      <c r="B70" s="13" t="s">
        <v>608</v>
      </c>
      <c r="C70" s="13" t="s">
        <v>479</v>
      </c>
      <c r="D70" s="13" t="s">
        <v>479</v>
      </c>
      <c r="E70" s="13" t="s">
        <v>479</v>
      </c>
      <c r="F70" s="13" t="s">
        <v>479</v>
      </c>
      <c r="G70" s="13" t="s">
        <v>479</v>
      </c>
      <c r="H70" s="13" t="s">
        <v>126</v>
      </c>
      <c r="I70" s="11" t="s">
        <v>479</v>
      </c>
      <c r="J70" s="11" t="s">
        <v>127</v>
      </c>
      <c r="K70" s="11">
        <v>8415</v>
      </c>
      <c r="L70" s="11" t="s">
        <v>1137</v>
      </c>
    </row>
    <row r="71" spans="1:12" ht="12.75" customHeight="1" x14ac:dyDescent="0.2">
      <c r="A71" s="12" t="s">
        <v>371</v>
      </c>
      <c r="B71" s="13" t="s">
        <v>608</v>
      </c>
      <c r="C71" s="13" t="s">
        <v>479</v>
      </c>
      <c r="D71" s="13" t="s">
        <v>479</v>
      </c>
      <c r="E71" s="13" t="s">
        <v>479</v>
      </c>
      <c r="F71" s="13" t="s">
        <v>479</v>
      </c>
      <c r="G71" s="13" t="s">
        <v>479</v>
      </c>
      <c r="H71" s="13" t="s">
        <v>128</v>
      </c>
      <c r="I71" s="11" t="s">
        <v>479</v>
      </c>
      <c r="J71" s="11" t="s">
        <v>879</v>
      </c>
      <c r="K71" s="11">
        <v>21630</v>
      </c>
      <c r="L71" s="11" t="s">
        <v>1137</v>
      </c>
    </row>
    <row r="72" spans="1:12" ht="12.75" customHeight="1" x14ac:dyDescent="0.2">
      <c r="A72" s="11" t="s">
        <v>132</v>
      </c>
      <c r="B72" s="13" t="s">
        <v>548</v>
      </c>
      <c r="C72" s="13" t="s">
        <v>129</v>
      </c>
      <c r="D72" s="15">
        <v>41758</v>
      </c>
      <c r="E72" s="13" t="s">
        <v>130</v>
      </c>
      <c r="F72" s="13" t="s">
        <v>479</v>
      </c>
      <c r="G72" s="13" t="s">
        <v>131</v>
      </c>
      <c r="H72" s="13" t="s">
        <v>479</v>
      </c>
      <c r="I72" s="11" t="s">
        <v>479</v>
      </c>
      <c r="J72" s="11" t="s">
        <v>479</v>
      </c>
      <c r="K72" s="11">
        <v>0</v>
      </c>
      <c r="L72" s="11" t="s">
        <v>1137</v>
      </c>
    </row>
    <row r="73" spans="1:12" ht="12.75" customHeight="1" x14ac:dyDescent="0.2">
      <c r="A73" s="12" t="s">
        <v>371</v>
      </c>
      <c r="B73" s="13" t="s">
        <v>608</v>
      </c>
      <c r="C73" s="13" t="s">
        <v>479</v>
      </c>
      <c r="D73" s="13" t="s">
        <v>479</v>
      </c>
      <c r="E73" s="13" t="s">
        <v>479</v>
      </c>
      <c r="F73" s="13" t="s">
        <v>479</v>
      </c>
      <c r="G73" s="13" t="s">
        <v>479</v>
      </c>
      <c r="H73" s="13" t="s">
        <v>1597</v>
      </c>
      <c r="I73" s="11" t="s">
        <v>479</v>
      </c>
      <c r="J73" s="11" t="s">
        <v>879</v>
      </c>
      <c r="K73" s="11">
        <v>18666</v>
      </c>
      <c r="L73" s="11" t="s">
        <v>1137</v>
      </c>
    </row>
    <row r="74" spans="1:12" ht="12.75" customHeight="1" x14ac:dyDescent="0.2">
      <c r="A74" s="11" t="s">
        <v>134</v>
      </c>
      <c r="B74" s="13" t="s">
        <v>608</v>
      </c>
      <c r="C74" s="13" t="s">
        <v>479</v>
      </c>
      <c r="D74" s="13" t="s">
        <v>479</v>
      </c>
      <c r="E74" s="13" t="s">
        <v>479</v>
      </c>
      <c r="F74" s="13" t="s">
        <v>479</v>
      </c>
      <c r="G74" s="13" t="s">
        <v>479</v>
      </c>
      <c r="H74" s="11" t="s">
        <v>133</v>
      </c>
      <c r="I74" s="11" t="s">
        <v>479</v>
      </c>
      <c r="J74" s="11" t="s">
        <v>127</v>
      </c>
      <c r="K74" s="11">
        <v>2905</v>
      </c>
      <c r="L74" s="11" t="s">
        <v>1137</v>
      </c>
    </row>
    <row r="75" spans="1:12" ht="12.75" customHeight="1" x14ac:dyDescent="0.2">
      <c r="A75" s="11" t="s">
        <v>135</v>
      </c>
      <c r="B75" s="13" t="s">
        <v>608</v>
      </c>
      <c r="C75" s="13" t="s">
        <v>479</v>
      </c>
      <c r="D75" s="13" t="s">
        <v>479</v>
      </c>
      <c r="E75" s="13" t="s">
        <v>479</v>
      </c>
      <c r="F75" s="13" t="s">
        <v>479</v>
      </c>
      <c r="G75" s="13" t="s">
        <v>479</v>
      </c>
      <c r="H75" s="11" t="s">
        <v>136</v>
      </c>
      <c r="I75" s="11" t="s">
        <v>479</v>
      </c>
      <c r="J75" s="11" t="s">
        <v>137</v>
      </c>
      <c r="K75" s="11">
        <v>2100</v>
      </c>
      <c r="L75" s="11" t="s">
        <v>1137</v>
      </c>
    </row>
    <row r="76" spans="1:12" ht="12.75" customHeight="1" x14ac:dyDescent="0.2">
      <c r="A76" s="11" t="s">
        <v>665</v>
      </c>
      <c r="B76" s="13" t="s">
        <v>580</v>
      </c>
      <c r="C76" s="11" t="s">
        <v>139</v>
      </c>
      <c r="D76" s="14">
        <v>41785</v>
      </c>
      <c r="E76" s="11" t="s">
        <v>140</v>
      </c>
      <c r="F76" s="11" t="s">
        <v>141</v>
      </c>
      <c r="G76" s="11" t="s">
        <v>150</v>
      </c>
      <c r="H76" s="11" t="s">
        <v>151</v>
      </c>
      <c r="I76" s="11" t="s">
        <v>152</v>
      </c>
      <c r="J76" s="11" t="s">
        <v>171</v>
      </c>
      <c r="K76" s="11">
        <v>61950</v>
      </c>
      <c r="L76" s="11" t="s">
        <v>1137</v>
      </c>
    </row>
    <row r="77" spans="1:12" ht="12.75" customHeight="1" x14ac:dyDescent="0.2">
      <c r="A77" s="11" t="s">
        <v>143</v>
      </c>
      <c r="B77" s="13" t="s">
        <v>608</v>
      </c>
      <c r="C77" s="13" t="s">
        <v>479</v>
      </c>
      <c r="D77" s="13" t="s">
        <v>479</v>
      </c>
      <c r="E77" s="13" t="s">
        <v>479</v>
      </c>
      <c r="F77" s="13" t="s">
        <v>479</v>
      </c>
      <c r="G77" s="13" t="s">
        <v>479</v>
      </c>
      <c r="H77" s="11" t="s">
        <v>142</v>
      </c>
      <c r="I77" s="11" t="s">
        <v>479</v>
      </c>
      <c r="J77" s="11" t="s">
        <v>212</v>
      </c>
      <c r="K77" s="11">
        <v>16133.35</v>
      </c>
      <c r="L77" s="11" t="s">
        <v>1137</v>
      </c>
    </row>
    <row r="78" spans="1:12" ht="12.75" customHeight="1" x14ac:dyDescent="0.2">
      <c r="A78" s="11" t="s">
        <v>185</v>
      </c>
      <c r="B78" s="13" t="s">
        <v>608</v>
      </c>
      <c r="C78" s="13" t="s">
        <v>479</v>
      </c>
      <c r="D78" s="13" t="s">
        <v>479</v>
      </c>
      <c r="E78" s="13" t="s">
        <v>479</v>
      </c>
      <c r="F78" s="13" t="s">
        <v>479</v>
      </c>
      <c r="G78" s="13" t="s">
        <v>479</v>
      </c>
      <c r="H78" s="11" t="s">
        <v>144</v>
      </c>
      <c r="I78" s="11" t="s">
        <v>479</v>
      </c>
      <c r="J78" s="11" t="s">
        <v>11</v>
      </c>
      <c r="K78" s="11">
        <v>650</v>
      </c>
      <c r="L78" s="11" t="s">
        <v>1137</v>
      </c>
    </row>
    <row r="79" spans="1:12" ht="12.75" customHeight="1" x14ac:dyDescent="0.2">
      <c r="A79" s="12" t="s">
        <v>371</v>
      </c>
      <c r="B79" s="13" t="s">
        <v>608</v>
      </c>
      <c r="C79" s="13" t="s">
        <v>479</v>
      </c>
      <c r="D79" s="13" t="s">
        <v>479</v>
      </c>
      <c r="E79" s="13" t="s">
        <v>479</v>
      </c>
      <c r="F79" s="13" t="s">
        <v>479</v>
      </c>
      <c r="G79" s="13" t="s">
        <v>479</v>
      </c>
      <c r="H79" s="11" t="s">
        <v>146</v>
      </c>
      <c r="I79" s="11" t="s">
        <v>479</v>
      </c>
      <c r="J79" s="11" t="s">
        <v>145</v>
      </c>
      <c r="K79" s="11">
        <v>21402</v>
      </c>
      <c r="L79" s="11" t="s">
        <v>1137</v>
      </c>
    </row>
    <row r="80" spans="1:12" ht="12.75" customHeight="1" x14ac:dyDescent="0.2">
      <c r="A80" s="11" t="s">
        <v>153</v>
      </c>
      <c r="B80" s="13" t="s">
        <v>608</v>
      </c>
      <c r="C80" s="13" t="s">
        <v>479</v>
      </c>
      <c r="D80" s="13" t="s">
        <v>479</v>
      </c>
      <c r="E80" s="13" t="s">
        <v>479</v>
      </c>
      <c r="F80" s="13" t="s">
        <v>479</v>
      </c>
      <c r="G80" s="13" t="s">
        <v>479</v>
      </c>
      <c r="H80" s="11" t="s">
        <v>155</v>
      </c>
      <c r="I80" s="11" t="s">
        <v>479</v>
      </c>
      <c r="J80" s="11" t="s">
        <v>107</v>
      </c>
      <c r="K80" s="11">
        <v>17926</v>
      </c>
      <c r="L80" s="11" t="s">
        <v>1137</v>
      </c>
    </row>
    <row r="81" spans="1:12" ht="12.75" customHeight="1" x14ac:dyDescent="0.2">
      <c r="A81" s="12" t="s">
        <v>371</v>
      </c>
      <c r="B81" s="13" t="s">
        <v>608</v>
      </c>
      <c r="C81" s="13" t="s">
        <v>479</v>
      </c>
      <c r="D81" s="13" t="s">
        <v>479</v>
      </c>
      <c r="E81" s="13" t="s">
        <v>479</v>
      </c>
      <c r="F81" s="13" t="s">
        <v>479</v>
      </c>
      <c r="G81" s="13" t="s">
        <v>479</v>
      </c>
      <c r="H81" s="11" t="s">
        <v>154</v>
      </c>
      <c r="I81" s="11" t="s">
        <v>479</v>
      </c>
      <c r="J81" s="11" t="s">
        <v>879</v>
      </c>
      <c r="K81" s="11">
        <v>11020</v>
      </c>
      <c r="L81" s="11" t="s">
        <v>1137</v>
      </c>
    </row>
    <row r="82" spans="1:12" ht="12.75" customHeight="1" x14ac:dyDescent="0.2">
      <c r="A82" s="12" t="s">
        <v>371</v>
      </c>
      <c r="B82" s="13" t="s">
        <v>608</v>
      </c>
      <c r="C82" s="13" t="s">
        <v>479</v>
      </c>
      <c r="D82" s="13" t="s">
        <v>479</v>
      </c>
      <c r="E82" s="13" t="s">
        <v>479</v>
      </c>
      <c r="F82" s="13" t="s">
        <v>479</v>
      </c>
      <c r="G82" s="13" t="s">
        <v>479</v>
      </c>
      <c r="H82" s="11" t="s">
        <v>159</v>
      </c>
      <c r="I82" s="11" t="s">
        <v>479</v>
      </c>
      <c r="J82" s="11" t="s">
        <v>160</v>
      </c>
      <c r="K82" s="11">
        <v>19088</v>
      </c>
      <c r="L82" s="11" t="s">
        <v>1137</v>
      </c>
    </row>
    <row r="83" spans="1:12" ht="12.75" customHeight="1" x14ac:dyDescent="0.2">
      <c r="A83" s="12" t="s">
        <v>371</v>
      </c>
      <c r="B83" s="13" t="s">
        <v>608</v>
      </c>
      <c r="C83" s="13" t="s">
        <v>479</v>
      </c>
      <c r="D83" s="13" t="s">
        <v>479</v>
      </c>
      <c r="E83" s="13" t="s">
        <v>479</v>
      </c>
      <c r="F83" s="13" t="s">
        <v>479</v>
      </c>
      <c r="G83" s="13" t="s">
        <v>479</v>
      </c>
      <c r="H83" s="11" t="s">
        <v>161</v>
      </c>
      <c r="I83" s="11" t="s">
        <v>479</v>
      </c>
      <c r="J83" s="11" t="s">
        <v>162</v>
      </c>
      <c r="K83" s="11">
        <v>19207</v>
      </c>
      <c r="L83" s="11" t="s">
        <v>1137</v>
      </c>
    </row>
    <row r="84" spans="1:12" ht="12.75" customHeight="1" x14ac:dyDescent="0.2">
      <c r="A84" s="11" t="s">
        <v>168</v>
      </c>
      <c r="B84" s="13" t="s">
        <v>608</v>
      </c>
      <c r="C84" s="13" t="s">
        <v>479</v>
      </c>
      <c r="D84" s="13" t="s">
        <v>479</v>
      </c>
      <c r="E84" s="13" t="s">
        <v>479</v>
      </c>
      <c r="F84" s="13" t="s">
        <v>479</v>
      </c>
      <c r="G84" s="13" t="s">
        <v>479</v>
      </c>
      <c r="H84" s="11" t="s">
        <v>169</v>
      </c>
      <c r="I84" s="11" t="s">
        <v>479</v>
      </c>
      <c r="J84" s="11" t="s">
        <v>170</v>
      </c>
      <c r="K84" s="11">
        <v>9500</v>
      </c>
      <c r="L84" s="11" t="s">
        <v>1137</v>
      </c>
    </row>
    <row r="85" spans="1:12" ht="12.75" customHeight="1" x14ac:dyDescent="0.2">
      <c r="A85" s="11" t="s">
        <v>172</v>
      </c>
      <c r="B85" s="11" t="s">
        <v>608</v>
      </c>
      <c r="C85" s="11" t="s">
        <v>479</v>
      </c>
      <c r="D85" s="11" t="s">
        <v>479</v>
      </c>
      <c r="E85" s="11" t="s">
        <v>479</v>
      </c>
      <c r="F85" s="11" t="s">
        <v>479</v>
      </c>
      <c r="G85" s="11" t="s">
        <v>479</v>
      </c>
      <c r="H85" s="11" t="s">
        <v>176</v>
      </c>
      <c r="I85" s="11" t="s">
        <v>479</v>
      </c>
      <c r="J85" s="11" t="s">
        <v>173</v>
      </c>
      <c r="K85" s="11">
        <v>6440</v>
      </c>
      <c r="L85" s="11" t="s">
        <v>1137</v>
      </c>
    </row>
    <row r="86" spans="1:12" ht="12.75" customHeight="1" x14ac:dyDescent="0.2">
      <c r="A86" s="11" t="s">
        <v>174</v>
      </c>
      <c r="B86" s="11" t="s">
        <v>608</v>
      </c>
      <c r="C86" s="11" t="s">
        <v>479</v>
      </c>
      <c r="D86" s="11" t="s">
        <v>479</v>
      </c>
      <c r="E86" s="11" t="s">
        <v>479</v>
      </c>
      <c r="F86" s="11" t="s">
        <v>479</v>
      </c>
      <c r="G86" s="11" t="s">
        <v>479</v>
      </c>
      <c r="H86" s="11" t="s">
        <v>177</v>
      </c>
      <c r="I86" s="11" t="s">
        <v>479</v>
      </c>
      <c r="J86" s="11" t="s">
        <v>175</v>
      </c>
      <c r="K86" s="11">
        <v>8030</v>
      </c>
      <c r="L86" s="11" t="s">
        <v>1137</v>
      </c>
    </row>
    <row r="87" spans="1:12" ht="12.75" customHeight="1" x14ac:dyDescent="0.2">
      <c r="A87" s="11" t="s">
        <v>168</v>
      </c>
      <c r="B87" s="11" t="s">
        <v>608</v>
      </c>
      <c r="C87" s="11" t="s">
        <v>479</v>
      </c>
      <c r="D87" s="11" t="s">
        <v>479</v>
      </c>
      <c r="E87" s="11" t="s">
        <v>479</v>
      </c>
      <c r="F87" s="11" t="s">
        <v>479</v>
      </c>
      <c r="G87" s="11" t="s">
        <v>479</v>
      </c>
      <c r="H87" s="11" t="s">
        <v>1598</v>
      </c>
      <c r="I87" s="11" t="s">
        <v>479</v>
      </c>
      <c r="J87" s="11" t="s">
        <v>1599</v>
      </c>
      <c r="K87" s="11">
        <v>1260</v>
      </c>
      <c r="L87" s="11" t="s">
        <v>1137</v>
      </c>
    </row>
    <row r="88" spans="1:12" ht="12.75" customHeight="1" x14ac:dyDescent="0.2">
      <c r="A88" s="11" t="s">
        <v>180</v>
      </c>
      <c r="B88" s="11" t="s">
        <v>608</v>
      </c>
      <c r="C88" s="11" t="s">
        <v>479</v>
      </c>
      <c r="D88" s="11" t="s">
        <v>479</v>
      </c>
      <c r="E88" s="11" t="s">
        <v>479</v>
      </c>
      <c r="F88" s="11" t="s">
        <v>479</v>
      </c>
      <c r="G88" s="11" t="s">
        <v>479</v>
      </c>
      <c r="H88" s="11" t="s">
        <v>178</v>
      </c>
      <c r="I88" s="11" t="s">
        <v>479</v>
      </c>
      <c r="J88" s="11" t="s">
        <v>179</v>
      </c>
      <c r="K88" s="11">
        <v>1147</v>
      </c>
      <c r="L88" s="11" t="s">
        <v>1137</v>
      </c>
    </row>
    <row r="89" spans="1:12" ht="12.75" customHeight="1" x14ac:dyDescent="0.2">
      <c r="A89" s="11" t="s">
        <v>184</v>
      </c>
      <c r="B89" s="11" t="s">
        <v>608</v>
      </c>
      <c r="C89" s="11" t="s">
        <v>479</v>
      </c>
      <c r="D89" s="11" t="s">
        <v>479</v>
      </c>
      <c r="E89" s="11" t="s">
        <v>479</v>
      </c>
      <c r="F89" s="11" t="s">
        <v>479</v>
      </c>
      <c r="G89" s="11" t="s">
        <v>479</v>
      </c>
      <c r="H89" s="11" t="s">
        <v>181</v>
      </c>
      <c r="I89" s="11" t="s">
        <v>479</v>
      </c>
      <c r="J89" s="11" t="s">
        <v>173</v>
      </c>
      <c r="K89" s="11">
        <v>370</v>
      </c>
      <c r="L89" s="11" t="s">
        <v>1137</v>
      </c>
    </row>
    <row r="90" spans="1:12" ht="12.75" customHeight="1" x14ac:dyDescent="0.2">
      <c r="A90" s="11" t="s">
        <v>185</v>
      </c>
      <c r="B90" s="11" t="s">
        <v>608</v>
      </c>
      <c r="C90" s="11" t="s">
        <v>479</v>
      </c>
      <c r="D90" s="11" t="s">
        <v>479</v>
      </c>
      <c r="E90" s="11" t="s">
        <v>479</v>
      </c>
      <c r="F90" s="11" t="s">
        <v>479</v>
      </c>
      <c r="G90" s="11" t="s">
        <v>479</v>
      </c>
      <c r="H90" s="11" t="s">
        <v>182</v>
      </c>
      <c r="I90" s="11" t="s">
        <v>479</v>
      </c>
      <c r="J90" s="11" t="s">
        <v>183</v>
      </c>
      <c r="K90" s="11">
        <v>650</v>
      </c>
      <c r="L90" s="11" t="s">
        <v>1137</v>
      </c>
    </row>
    <row r="91" spans="1:12" ht="12.75" customHeight="1" x14ac:dyDescent="0.2">
      <c r="A91" s="11" t="s">
        <v>429</v>
      </c>
      <c r="B91" s="11" t="s">
        <v>608</v>
      </c>
      <c r="C91" s="11" t="s">
        <v>479</v>
      </c>
      <c r="D91" s="11" t="s">
        <v>479</v>
      </c>
      <c r="E91" s="11" t="s">
        <v>479</v>
      </c>
      <c r="F91" s="11" t="s">
        <v>479</v>
      </c>
      <c r="G91" s="11" t="s">
        <v>479</v>
      </c>
      <c r="H91" s="11" t="s">
        <v>186</v>
      </c>
      <c r="I91" s="11" t="s">
        <v>479</v>
      </c>
      <c r="J91" s="11" t="s">
        <v>187</v>
      </c>
      <c r="K91" s="11">
        <v>5029.92</v>
      </c>
      <c r="L91" s="11" t="s">
        <v>1137</v>
      </c>
    </row>
    <row r="92" spans="1:12" ht="12.75" customHeight="1" x14ac:dyDescent="0.2">
      <c r="A92" s="12" t="s">
        <v>371</v>
      </c>
      <c r="B92" s="13" t="s">
        <v>608</v>
      </c>
      <c r="C92" s="13" t="s">
        <v>479</v>
      </c>
      <c r="D92" s="13" t="s">
        <v>479</v>
      </c>
      <c r="E92" s="13" t="s">
        <v>479</v>
      </c>
      <c r="F92" s="13" t="s">
        <v>479</v>
      </c>
      <c r="G92" s="13" t="s">
        <v>479</v>
      </c>
      <c r="H92" s="11" t="s">
        <v>192</v>
      </c>
      <c r="I92" s="11" t="s">
        <v>479</v>
      </c>
      <c r="J92" s="11" t="s">
        <v>1600</v>
      </c>
      <c r="K92" s="11">
        <v>5997</v>
      </c>
      <c r="L92" s="11" t="s">
        <v>1137</v>
      </c>
    </row>
    <row r="93" spans="1:12" ht="12.75" customHeight="1" x14ac:dyDescent="0.2">
      <c r="A93" s="11" t="s">
        <v>371</v>
      </c>
      <c r="B93" s="11" t="s">
        <v>608</v>
      </c>
      <c r="C93" s="11" t="s">
        <v>479</v>
      </c>
      <c r="D93" s="11" t="s">
        <v>479</v>
      </c>
      <c r="E93" s="11" t="s">
        <v>479</v>
      </c>
      <c r="F93" s="11" t="s">
        <v>479</v>
      </c>
      <c r="G93" s="11" t="s">
        <v>479</v>
      </c>
      <c r="H93" s="11" t="s">
        <v>193</v>
      </c>
      <c r="I93" s="11" t="s">
        <v>479</v>
      </c>
      <c r="J93" s="11" t="s">
        <v>194</v>
      </c>
      <c r="K93" s="11">
        <v>5670</v>
      </c>
      <c r="L93" s="11" t="s">
        <v>1137</v>
      </c>
    </row>
    <row r="94" spans="1:12" ht="12.75" customHeight="1" x14ac:dyDescent="0.2">
      <c r="A94" s="11" t="s">
        <v>132</v>
      </c>
      <c r="B94" s="11" t="s">
        <v>608</v>
      </c>
      <c r="C94" s="11" t="s">
        <v>479</v>
      </c>
      <c r="D94" s="11" t="s">
        <v>479</v>
      </c>
      <c r="E94" s="11" t="s">
        <v>479</v>
      </c>
      <c r="F94" s="11" t="s">
        <v>479</v>
      </c>
      <c r="G94" s="11" t="s">
        <v>479</v>
      </c>
      <c r="H94" s="11" t="s">
        <v>195</v>
      </c>
      <c r="I94" s="11" t="s">
        <v>479</v>
      </c>
      <c r="J94" s="11" t="s">
        <v>196</v>
      </c>
      <c r="K94" s="11">
        <v>1650</v>
      </c>
      <c r="L94" s="11" t="s">
        <v>1137</v>
      </c>
    </row>
    <row r="95" spans="1:12" ht="12.75" customHeight="1" x14ac:dyDescent="0.2">
      <c r="A95" s="11" t="s">
        <v>371</v>
      </c>
      <c r="B95" s="11" t="s">
        <v>608</v>
      </c>
      <c r="C95" s="11" t="s">
        <v>479</v>
      </c>
      <c r="D95" s="11" t="s">
        <v>479</v>
      </c>
      <c r="E95" s="11" t="s">
        <v>479</v>
      </c>
      <c r="F95" s="11" t="s">
        <v>479</v>
      </c>
      <c r="G95" s="11" t="s">
        <v>479</v>
      </c>
      <c r="H95" s="11" t="s">
        <v>211</v>
      </c>
      <c r="I95" s="11" t="s">
        <v>479</v>
      </c>
      <c r="J95" s="11" t="s">
        <v>274</v>
      </c>
      <c r="K95" s="11">
        <v>14051</v>
      </c>
      <c r="L95" s="11" t="s">
        <v>1137</v>
      </c>
    </row>
    <row r="96" spans="1:12" ht="12.75" customHeight="1" x14ac:dyDescent="0.2">
      <c r="A96" s="11" t="s">
        <v>371</v>
      </c>
      <c r="B96" s="11" t="s">
        <v>608</v>
      </c>
      <c r="C96" s="11" t="s">
        <v>479</v>
      </c>
      <c r="D96" s="11" t="s">
        <v>479</v>
      </c>
      <c r="E96" s="11" t="s">
        <v>479</v>
      </c>
      <c r="F96" s="11" t="s">
        <v>479</v>
      </c>
      <c r="G96" s="11" t="s">
        <v>479</v>
      </c>
      <c r="H96" s="11" t="s">
        <v>1601</v>
      </c>
      <c r="I96" s="11" t="s">
        <v>479</v>
      </c>
      <c r="J96" s="11" t="s">
        <v>1602</v>
      </c>
      <c r="K96" s="11">
        <v>6719</v>
      </c>
      <c r="L96" s="11" t="s">
        <v>1137</v>
      </c>
    </row>
    <row r="97" spans="1:12" ht="12.75" customHeight="1" x14ac:dyDescent="0.2">
      <c r="A97" s="11" t="s">
        <v>213</v>
      </c>
      <c r="B97" s="11" t="s">
        <v>548</v>
      </c>
      <c r="C97" s="11" t="s">
        <v>197</v>
      </c>
      <c r="D97" s="14">
        <v>41856</v>
      </c>
      <c r="E97" s="11" t="s">
        <v>198</v>
      </c>
      <c r="F97" s="11" t="s">
        <v>199</v>
      </c>
      <c r="G97" s="11" t="s">
        <v>203</v>
      </c>
      <c r="H97" s="11" t="s">
        <v>204</v>
      </c>
      <c r="J97" s="11" t="s">
        <v>205</v>
      </c>
      <c r="K97" s="11">
        <v>15228</v>
      </c>
      <c r="L97" s="11" t="s">
        <v>1137</v>
      </c>
    </row>
    <row r="98" spans="1:12" ht="12.75" customHeight="1" x14ac:dyDescent="0.2">
      <c r="A98" s="11" t="s">
        <v>213</v>
      </c>
      <c r="B98" s="11" t="s">
        <v>548</v>
      </c>
      <c r="C98" s="11" t="s">
        <v>200</v>
      </c>
      <c r="D98" s="14">
        <v>41857</v>
      </c>
      <c r="E98" s="11" t="s">
        <v>201</v>
      </c>
      <c r="F98" s="11" t="s">
        <v>202</v>
      </c>
      <c r="G98" s="11" t="s">
        <v>203</v>
      </c>
      <c r="H98" s="11" t="s">
        <v>206</v>
      </c>
      <c r="J98" s="11" t="s">
        <v>207</v>
      </c>
      <c r="K98" s="11">
        <v>7160</v>
      </c>
      <c r="L98" s="11" t="s">
        <v>1137</v>
      </c>
    </row>
    <row r="99" spans="1:12" ht="12.75" customHeight="1" x14ac:dyDescent="0.2">
      <c r="A99" s="11" t="s">
        <v>215</v>
      </c>
      <c r="B99" s="11" t="s">
        <v>608</v>
      </c>
      <c r="C99" s="11" t="s">
        <v>479</v>
      </c>
      <c r="D99" s="11" t="s">
        <v>479</v>
      </c>
      <c r="E99" s="11" t="s">
        <v>479</v>
      </c>
      <c r="F99" s="11" t="s">
        <v>479</v>
      </c>
      <c r="G99" s="11" t="s">
        <v>479</v>
      </c>
      <c r="H99" s="11" t="s">
        <v>214</v>
      </c>
      <c r="I99" s="11" t="s">
        <v>479</v>
      </c>
      <c r="J99" s="11" t="s">
        <v>216</v>
      </c>
      <c r="K99" s="11">
        <v>6810</v>
      </c>
      <c r="L99" s="11" t="s">
        <v>1137</v>
      </c>
    </row>
    <row r="100" spans="1:12" ht="12.75" customHeight="1" x14ac:dyDescent="0.2">
      <c r="A100" s="11" t="s">
        <v>371</v>
      </c>
      <c r="B100" s="11" t="s">
        <v>608</v>
      </c>
      <c r="C100" s="11" t="s">
        <v>479</v>
      </c>
      <c r="D100" s="11" t="s">
        <v>479</v>
      </c>
      <c r="E100" s="11" t="s">
        <v>479</v>
      </c>
      <c r="F100" s="11" t="s">
        <v>479</v>
      </c>
      <c r="G100" s="11" t="s">
        <v>479</v>
      </c>
      <c r="H100" s="11" t="s">
        <v>208</v>
      </c>
      <c r="I100" s="11" t="s">
        <v>479</v>
      </c>
      <c r="J100" s="11" t="s">
        <v>1600</v>
      </c>
      <c r="K100" s="11">
        <v>10005</v>
      </c>
      <c r="L100" s="11" t="s">
        <v>1137</v>
      </c>
    </row>
    <row r="101" spans="1:12" ht="12.75" customHeight="1" x14ac:dyDescent="0.2">
      <c r="A101" s="11" t="s">
        <v>209</v>
      </c>
      <c r="B101" s="11" t="s">
        <v>608</v>
      </c>
      <c r="C101" s="11" t="s">
        <v>479</v>
      </c>
      <c r="D101" s="11" t="s">
        <v>479</v>
      </c>
      <c r="E101" s="11" t="s">
        <v>479</v>
      </c>
      <c r="F101" s="11" t="s">
        <v>479</v>
      </c>
      <c r="G101" s="11" t="s">
        <v>479</v>
      </c>
      <c r="H101" s="11" t="s">
        <v>210</v>
      </c>
      <c r="I101" s="11" t="s">
        <v>479</v>
      </c>
      <c r="J101" s="11" t="s">
        <v>971</v>
      </c>
      <c r="K101" s="11">
        <v>7280</v>
      </c>
      <c r="L101" s="11" t="s">
        <v>1137</v>
      </c>
    </row>
    <row r="102" spans="1:12" ht="12.75" customHeight="1" x14ac:dyDescent="0.2">
      <c r="A102" s="11" t="s">
        <v>189</v>
      </c>
      <c r="B102" s="11" t="s">
        <v>608</v>
      </c>
      <c r="C102" s="11" t="s">
        <v>479</v>
      </c>
      <c r="D102" s="11" t="s">
        <v>479</v>
      </c>
      <c r="E102" s="11" t="s">
        <v>479</v>
      </c>
      <c r="F102" s="11" t="s">
        <v>479</v>
      </c>
      <c r="G102" s="11" t="s">
        <v>479</v>
      </c>
      <c r="H102" s="11" t="s">
        <v>190</v>
      </c>
      <c r="I102" s="11" t="s">
        <v>479</v>
      </c>
      <c r="J102" s="11" t="s">
        <v>191</v>
      </c>
      <c r="K102" s="11">
        <v>2806</v>
      </c>
      <c r="L102" s="11" t="s">
        <v>1137</v>
      </c>
    </row>
    <row r="103" spans="1:12" ht="12.75" customHeight="1" x14ac:dyDescent="0.2">
      <c r="A103" s="11" t="s">
        <v>163</v>
      </c>
      <c r="B103" s="11" t="s">
        <v>608</v>
      </c>
      <c r="C103" s="11" t="s">
        <v>479</v>
      </c>
      <c r="D103" s="11" t="s">
        <v>479</v>
      </c>
      <c r="E103" s="11" t="s">
        <v>479</v>
      </c>
      <c r="F103" s="11" t="s">
        <v>479</v>
      </c>
      <c r="G103" s="11" t="s">
        <v>479</v>
      </c>
      <c r="H103" s="11" t="s">
        <v>164</v>
      </c>
      <c r="I103" s="11" t="s">
        <v>479</v>
      </c>
      <c r="J103" s="11" t="s">
        <v>916</v>
      </c>
      <c r="K103" s="11">
        <v>39950</v>
      </c>
      <c r="L103" s="11" t="s">
        <v>1137</v>
      </c>
    </row>
    <row r="104" spans="1:12" ht="12.75" customHeight="1" x14ac:dyDescent="0.2">
      <c r="A104" s="11" t="s">
        <v>165</v>
      </c>
      <c r="B104" s="11" t="s">
        <v>608</v>
      </c>
      <c r="C104" s="11" t="s">
        <v>479</v>
      </c>
      <c r="D104" s="11" t="s">
        <v>479</v>
      </c>
      <c r="E104" s="11" t="s">
        <v>479</v>
      </c>
      <c r="F104" s="11" t="s">
        <v>479</v>
      </c>
      <c r="G104" s="11" t="s">
        <v>479</v>
      </c>
      <c r="H104" s="11" t="s">
        <v>166</v>
      </c>
      <c r="I104" s="11" t="s">
        <v>479</v>
      </c>
      <c r="J104" s="11" t="s">
        <v>167</v>
      </c>
      <c r="K104" s="11">
        <v>15240.24</v>
      </c>
      <c r="L104" s="11" t="s">
        <v>1137</v>
      </c>
    </row>
    <row r="105" spans="1:12" ht="12.75" customHeight="1" x14ac:dyDescent="0.2">
      <c r="A105" s="11" t="s">
        <v>147</v>
      </c>
      <c r="B105" s="11" t="s">
        <v>608</v>
      </c>
      <c r="C105" s="11" t="s">
        <v>479</v>
      </c>
      <c r="D105" s="11" t="s">
        <v>479</v>
      </c>
      <c r="E105" s="11" t="s">
        <v>479</v>
      </c>
      <c r="F105" s="11" t="s">
        <v>479</v>
      </c>
      <c r="G105" s="11" t="s">
        <v>479</v>
      </c>
      <c r="H105" s="11" t="s">
        <v>148</v>
      </c>
      <c r="I105" s="11" t="s">
        <v>479</v>
      </c>
      <c r="J105" s="11" t="s">
        <v>149</v>
      </c>
      <c r="K105" s="11">
        <v>16319.35</v>
      </c>
      <c r="L105" s="11" t="s">
        <v>1137</v>
      </c>
    </row>
    <row r="106" spans="1:12" ht="12.75" customHeight="1" x14ac:dyDescent="0.2">
      <c r="A106" s="11" t="s">
        <v>55</v>
      </c>
      <c r="B106" s="11" t="s">
        <v>608</v>
      </c>
      <c r="C106" s="11" t="s">
        <v>479</v>
      </c>
      <c r="D106" s="11" t="s">
        <v>479</v>
      </c>
      <c r="E106" s="11" t="s">
        <v>479</v>
      </c>
      <c r="F106" s="11" t="s">
        <v>479</v>
      </c>
      <c r="G106" s="11" t="s">
        <v>479</v>
      </c>
      <c r="H106" s="11" t="s">
        <v>56</v>
      </c>
      <c r="I106" s="11" t="s">
        <v>479</v>
      </c>
      <c r="J106" s="11" t="s">
        <v>57</v>
      </c>
      <c r="K106" s="11">
        <v>2002.8</v>
      </c>
      <c r="L106" s="11" t="s">
        <v>1137</v>
      </c>
    </row>
    <row r="107" spans="1:12" ht="12.75" customHeight="1" x14ac:dyDescent="0.2">
      <c r="A107" s="11" t="s">
        <v>27</v>
      </c>
      <c r="B107" s="11" t="s">
        <v>608</v>
      </c>
      <c r="C107" s="11" t="s">
        <v>479</v>
      </c>
      <c r="D107" s="11" t="s">
        <v>479</v>
      </c>
      <c r="E107" s="11" t="s">
        <v>479</v>
      </c>
      <c r="F107" s="11" t="s">
        <v>479</v>
      </c>
      <c r="G107" s="11" t="s">
        <v>479</v>
      </c>
      <c r="H107" s="11" t="s">
        <v>28</v>
      </c>
      <c r="I107" s="11" t="s">
        <v>479</v>
      </c>
      <c r="J107" s="11" t="s">
        <v>29</v>
      </c>
      <c r="K107" s="11">
        <v>3500</v>
      </c>
      <c r="L107" s="11" t="s">
        <v>1137</v>
      </c>
    </row>
    <row r="108" spans="1:12" ht="12.75" customHeight="1" x14ac:dyDescent="0.2">
      <c r="A108" s="11" t="s">
        <v>343</v>
      </c>
      <c r="B108" s="11" t="s">
        <v>608</v>
      </c>
      <c r="C108" s="11" t="s">
        <v>479</v>
      </c>
      <c r="D108" s="11" t="s">
        <v>479</v>
      </c>
      <c r="E108" s="11" t="s">
        <v>479</v>
      </c>
      <c r="F108" s="11" t="s">
        <v>479</v>
      </c>
      <c r="G108" s="11" t="s">
        <v>479</v>
      </c>
      <c r="H108" s="11" t="s">
        <v>1169</v>
      </c>
      <c r="I108" s="11" t="s">
        <v>479</v>
      </c>
      <c r="J108" s="11" t="s">
        <v>933</v>
      </c>
      <c r="K108" s="11">
        <v>21149</v>
      </c>
      <c r="L108" s="11" t="s">
        <v>1137</v>
      </c>
    </row>
    <row r="109" spans="1:12" ht="12.75" customHeight="1" x14ac:dyDescent="0.2">
      <c r="A109" s="11" t="s">
        <v>371</v>
      </c>
      <c r="B109" s="11" t="s">
        <v>608</v>
      </c>
      <c r="C109" s="11" t="s">
        <v>479</v>
      </c>
      <c r="D109" s="11" t="s">
        <v>479</v>
      </c>
      <c r="E109" s="11" t="s">
        <v>479</v>
      </c>
      <c r="F109" s="11" t="s">
        <v>479</v>
      </c>
      <c r="G109" s="11" t="s">
        <v>479</v>
      </c>
      <c r="H109" s="11" t="s">
        <v>1170</v>
      </c>
      <c r="I109" s="11" t="s">
        <v>479</v>
      </c>
      <c r="J109" s="11" t="s">
        <v>1171</v>
      </c>
      <c r="K109" s="11">
        <v>4086.94</v>
      </c>
      <c r="L109" s="11" t="s">
        <v>1137</v>
      </c>
    </row>
    <row r="110" spans="1:12" ht="12.75" customHeight="1" x14ac:dyDescent="0.2">
      <c r="A110" s="11" t="s">
        <v>1172</v>
      </c>
      <c r="B110" s="11" t="s">
        <v>608</v>
      </c>
      <c r="C110" s="11" t="s">
        <v>479</v>
      </c>
      <c r="D110" s="11" t="s">
        <v>479</v>
      </c>
      <c r="E110" s="11" t="s">
        <v>479</v>
      </c>
      <c r="F110" s="11" t="s">
        <v>479</v>
      </c>
      <c r="G110" s="11" t="s">
        <v>479</v>
      </c>
      <c r="H110" s="11" t="s">
        <v>1173</v>
      </c>
      <c r="I110" s="11" t="s">
        <v>479</v>
      </c>
      <c r="J110" s="11" t="s">
        <v>1174</v>
      </c>
      <c r="K110" s="11">
        <v>1930</v>
      </c>
      <c r="L110" s="11" t="s">
        <v>1137</v>
      </c>
    </row>
    <row r="111" spans="1:12" ht="12.75" customHeight="1" x14ac:dyDescent="0.2">
      <c r="A111" s="11" t="s">
        <v>39</v>
      </c>
      <c r="B111" s="11" t="s">
        <v>871</v>
      </c>
      <c r="C111" s="11" t="s">
        <v>479</v>
      </c>
      <c r="F111" s="11" t="s">
        <v>479</v>
      </c>
      <c r="G111" s="11" t="s">
        <v>479</v>
      </c>
      <c r="H111" s="11" t="s">
        <v>1288</v>
      </c>
      <c r="I111" s="11" t="s">
        <v>479</v>
      </c>
      <c r="J111" s="11" t="s">
        <v>1289</v>
      </c>
      <c r="K111" s="24">
        <v>580000</v>
      </c>
      <c r="L111" s="11" t="s">
        <v>1137</v>
      </c>
    </row>
    <row r="112" spans="1:12" ht="12.75" customHeight="1" x14ac:dyDescent="0.2">
      <c r="A112" s="11" t="s">
        <v>39</v>
      </c>
      <c r="B112" s="11" t="s">
        <v>871</v>
      </c>
      <c r="C112" s="11" t="s">
        <v>479</v>
      </c>
      <c r="F112" s="11" t="s">
        <v>479</v>
      </c>
      <c r="G112" s="11" t="s">
        <v>479</v>
      </c>
      <c r="H112" s="11" t="s">
        <v>1290</v>
      </c>
      <c r="I112" s="11" t="s">
        <v>479</v>
      </c>
      <c r="J112" s="11" t="s">
        <v>1291</v>
      </c>
      <c r="K112" s="24">
        <v>62000</v>
      </c>
      <c r="L112" s="11" t="s">
        <v>1137</v>
      </c>
    </row>
    <row r="113" spans="1:12" ht="12.75" customHeight="1" x14ac:dyDescent="0.2">
      <c r="A113" s="12" t="s">
        <v>835</v>
      </c>
      <c r="B113" s="13" t="s">
        <v>836</v>
      </c>
      <c r="C113" s="13" t="s">
        <v>479</v>
      </c>
      <c r="D113" s="13" t="s">
        <v>479</v>
      </c>
      <c r="E113" s="13" t="s">
        <v>479</v>
      </c>
      <c r="F113" s="13" t="s">
        <v>479</v>
      </c>
      <c r="G113" s="11" t="s">
        <v>1175</v>
      </c>
      <c r="H113" s="11" t="s">
        <v>1176</v>
      </c>
      <c r="I113" s="11" t="s">
        <v>1177</v>
      </c>
      <c r="J113" s="13" t="s">
        <v>840</v>
      </c>
      <c r="K113" s="11">
        <v>441200</v>
      </c>
      <c r="L113" s="11" t="s">
        <v>1137</v>
      </c>
    </row>
    <row r="114" spans="1:12" ht="12.75" customHeight="1" x14ac:dyDescent="0.2">
      <c r="A114" s="11" t="s">
        <v>371</v>
      </c>
      <c r="B114" s="11" t="s">
        <v>608</v>
      </c>
      <c r="C114" s="11" t="s">
        <v>479</v>
      </c>
      <c r="D114" s="11" t="s">
        <v>479</v>
      </c>
      <c r="E114" s="11" t="s">
        <v>479</v>
      </c>
      <c r="F114" s="11" t="s">
        <v>479</v>
      </c>
      <c r="G114" s="11" t="s">
        <v>479</v>
      </c>
      <c r="H114" s="11" t="s">
        <v>1178</v>
      </c>
      <c r="I114" s="11" t="s">
        <v>479</v>
      </c>
      <c r="J114" s="11" t="s">
        <v>252</v>
      </c>
      <c r="K114" s="11">
        <v>3724</v>
      </c>
      <c r="L114" s="11" t="s">
        <v>1137</v>
      </c>
    </row>
    <row r="115" spans="1:12" ht="12.75" customHeight="1" x14ac:dyDescent="0.2">
      <c r="A115" s="11" t="s">
        <v>371</v>
      </c>
      <c r="B115" s="11" t="s">
        <v>608</v>
      </c>
      <c r="C115" s="11" t="s">
        <v>479</v>
      </c>
      <c r="D115" s="11" t="s">
        <v>479</v>
      </c>
      <c r="E115" s="11" t="s">
        <v>479</v>
      </c>
      <c r="F115" s="11" t="s">
        <v>479</v>
      </c>
      <c r="G115" s="11" t="s">
        <v>479</v>
      </c>
      <c r="H115" s="11" t="s">
        <v>1179</v>
      </c>
      <c r="I115" s="11" t="s">
        <v>479</v>
      </c>
      <c r="J115" s="11" t="s">
        <v>160</v>
      </c>
      <c r="K115" s="11">
        <v>13385</v>
      </c>
      <c r="L115" s="11" t="s">
        <v>1137</v>
      </c>
    </row>
    <row r="116" spans="1:12" ht="12.75" customHeight="1" x14ac:dyDescent="0.2">
      <c r="A116" s="11" t="s">
        <v>371</v>
      </c>
      <c r="B116" s="11" t="s">
        <v>608</v>
      </c>
      <c r="C116" s="11" t="s">
        <v>479</v>
      </c>
      <c r="D116" s="11" t="s">
        <v>479</v>
      </c>
      <c r="E116" s="11" t="s">
        <v>479</v>
      </c>
      <c r="F116" s="11" t="s">
        <v>479</v>
      </c>
      <c r="G116" s="11" t="s">
        <v>479</v>
      </c>
      <c r="H116" s="11" t="s">
        <v>1287</v>
      </c>
      <c r="I116" s="11" t="s">
        <v>479</v>
      </c>
      <c r="J116" s="11" t="s">
        <v>1286</v>
      </c>
      <c r="K116" s="11">
        <v>7463</v>
      </c>
      <c r="L116" s="11" t="s">
        <v>1137</v>
      </c>
    </row>
    <row r="117" spans="1:12" ht="12.75" customHeight="1" x14ac:dyDescent="0.2">
      <c r="A117" s="11" t="s">
        <v>371</v>
      </c>
      <c r="B117" s="11" t="s">
        <v>608</v>
      </c>
      <c r="C117" s="11" t="s">
        <v>479</v>
      </c>
      <c r="D117" s="11" t="s">
        <v>479</v>
      </c>
      <c r="E117" s="11" t="s">
        <v>479</v>
      </c>
      <c r="F117" s="11" t="s">
        <v>479</v>
      </c>
      <c r="G117" s="11" t="s">
        <v>479</v>
      </c>
      <c r="H117" s="11" t="s">
        <v>1292</v>
      </c>
      <c r="I117" s="11" t="s">
        <v>479</v>
      </c>
      <c r="J117" s="11" t="s">
        <v>1293</v>
      </c>
      <c r="K117" s="11">
        <v>39800</v>
      </c>
      <c r="L117" s="11" t="s">
        <v>1137</v>
      </c>
    </row>
    <row r="118" spans="1:12" ht="12.75" customHeight="1" x14ac:dyDescent="0.2">
      <c r="A118" s="11" t="s">
        <v>371</v>
      </c>
      <c r="H118" s="11" t="s">
        <v>1330</v>
      </c>
      <c r="I118" s="11" t="s">
        <v>479</v>
      </c>
      <c r="J118" s="11" t="s">
        <v>1332</v>
      </c>
      <c r="K118" s="11">
        <v>10015</v>
      </c>
      <c r="L118" s="11" t="s">
        <v>1137</v>
      </c>
    </row>
    <row r="119" spans="1:12" ht="12.75" customHeight="1" x14ac:dyDescent="0.2">
      <c r="A119" s="11" t="s">
        <v>1203</v>
      </c>
      <c r="B119" s="13" t="s">
        <v>580</v>
      </c>
      <c r="C119" s="11" t="s">
        <v>1180</v>
      </c>
      <c r="D119" s="14">
        <v>41898</v>
      </c>
      <c r="E119" s="11" t="s">
        <v>1191</v>
      </c>
      <c r="F119" s="11" t="s">
        <v>1192</v>
      </c>
      <c r="G119" s="11" t="s">
        <v>1294</v>
      </c>
      <c r="H119" s="11" t="s">
        <v>1331</v>
      </c>
      <c r="I119" s="11" t="s">
        <v>1295</v>
      </c>
      <c r="J119" s="11" t="s">
        <v>1333</v>
      </c>
      <c r="K119" s="11">
        <v>848587.77</v>
      </c>
      <c r="L119" s="11" t="s">
        <v>1137</v>
      </c>
    </row>
    <row r="120" spans="1:12" ht="12.75" customHeight="1" x14ac:dyDescent="0.2">
      <c r="A120" s="11" t="s">
        <v>1204</v>
      </c>
      <c r="B120" s="13" t="s">
        <v>580</v>
      </c>
      <c r="C120" s="11" t="s">
        <v>1181</v>
      </c>
      <c r="D120" s="14">
        <v>41898</v>
      </c>
      <c r="E120" s="11" t="s">
        <v>1191</v>
      </c>
      <c r="F120" s="11" t="s">
        <v>1193</v>
      </c>
      <c r="G120" s="11" t="s">
        <v>1368</v>
      </c>
      <c r="H120" s="11" t="s">
        <v>479</v>
      </c>
      <c r="I120" s="11" t="s">
        <v>1296</v>
      </c>
      <c r="J120" s="11" t="s">
        <v>479</v>
      </c>
      <c r="K120" s="11">
        <v>0</v>
      </c>
      <c r="L120" s="11" t="s">
        <v>1137</v>
      </c>
    </row>
    <row r="121" spans="1:12" s="33" customFormat="1" ht="12.75" customHeight="1" x14ac:dyDescent="0.2">
      <c r="A121" s="33" t="s">
        <v>1205</v>
      </c>
      <c r="B121" s="13" t="s">
        <v>580</v>
      </c>
      <c r="C121" s="33" t="s">
        <v>1182</v>
      </c>
      <c r="D121" s="34">
        <v>41898</v>
      </c>
      <c r="E121" s="33" t="s">
        <v>1191</v>
      </c>
      <c r="F121" s="33" t="s">
        <v>1194</v>
      </c>
      <c r="G121" s="33" t="s">
        <v>1369</v>
      </c>
      <c r="H121" s="33" t="s">
        <v>1334</v>
      </c>
      <c r="I121" s="33" t="s">
        <v>1297</v>
      </c>
      <c r="J121" s="33" t="s">
        <v>1345</v>
      </c>
      <c r="K121" s="33">
        <v>1000272</v>
      </c>
      <c r="L121" s="33" t="s">
        <v>1137</v>
      </c>
    </row>
    <row r="122" spans="1:12" ht="12.75" customHeight="1" x14ac:dyDescent="0.2">
      <c r="A122" s="11" t="s">
        <v>1206</v>
      </c>
      <c r="B122" s="13" t="s">
        <v>580</v>
      </c>
      <c r="C122" s="11" t="s">
        <v>1183</v>
      </c>
      <c r="D122" s="14">
        <v>41898</v>
      </c>
      <c r="E122" s="11" t="s">
        <v>1191</v>
      </c>
      <c r="F122" s="11" t="s">
        <v>1195</v>
      </c>
      <c r="G122" s="11" t="s">
        <v>1370</v>
      </c>
      <c r="H122" s="11" t="s">
        <v>479</v>
      </c>
      <c r="I122" s="11" t="s">
        <v>1298</v>
      </c>
      <c r="J122" s="11" t="s">
        <v>479</v>
      </c>
      <c r="K122" s="11">
        <v>0</v>
      </c>
      <c r="L122" s="11" t="s">
        <v>1137</v>
      </c>
    </row>
    <row r="123" spans="1:12" ht="12.75" customHeight="1" x14ac:dyDescent="0.2">
      <c r="A123" s="11" t="s">
        <v>1207</v>
      </c>
      <c r="B123" s="13" t="s">
        <v>580</v>
      </c>
      <c r="C123" s="11" t="s">
        <v>1184</v>
      </c>
      <c r="D123" s="14">
        <v>41898</v>
      </c>
      <c r="E123" s="11" t="s">
        <v>1191</v>
      </c>
      <c r="F123" s="11" t="s">
        <v>1196</v>
      </c>
      <c r="G123" s="11" t="s">
        <v>1371</v>
      </c>
      <c r="H123" s="11" t="s">
        <v>479</v>
      </c>
      <c r="I123" s="11" t="s">
        <v>1299</v>
      </c>
      <c r="J123" s="11" t="s">
        <v>479</v>
      </c>
      <c r="K123" s="11">
        <v>0</v>
      </c>
      <c r="L123" s="11" t="s">
        <v>1137</v>
      </c>
    </row>
    <row r="124" spans="1:12" ht="12.75" customHeight="1" x14ac:dyDescent="0.2">
      <c r="A124" s="11" t="s">
        <v>1208</v>
      </c>
      <c r="B124" s="13" t="s">
        <v>580</v>
      </c>
      <c r="C124" s="11" t="s">
        <v>1185</v>
      </c>
      <c r="D124" s="14">
        <v>41898</v>
      </c>
      <c r="E124" s="11" t="s">
        <v>1191</v>
      </c>
      <c r="F124" s="11" t="s">
        <v>1197</v>
      </c>
      <c r="G124" s="11" t="s">
        <v>1372</v>
      </c>
      <c r="H124" s="11" t="s">
        <v>479</v>
      </c>
      <c r="I124" s="11" t="s">
        <v>1300</v>
      </c>
      <c r="J124" s="11" t="s">
        <v>479</v>
      </c>
      <c r="K124" s="11">
        <v>0</v>
      </c>
      <c r="L124" s="11" t="s">
        <v>1137</v>
      </c>
    </row>
    <row r="125" spans="1:12" ht="12.75" customHeight="1" x14ac:dyDescent="0.2">
      <c r="A125" s="11" t="s">
        <v>1209</v>
      </c>
      <c r="B125" s="13" t="s">
        <v>580</v>
      </c>
      <c r="C125" s="11" t="s">
        <v>1186</v>
      </c>
      <c r="D125" s="14">
        <v>41898</v>
      </c>
      <c r="E125" s="11" t="s">
        <v>1191</v>
      </c>
      <c r="F125" s="11" t="s">
        <v>1198</v>
      </c>
      <c r="G125" s="11" t="s">
        <v>1373</v>
      </c>
      <c r="H125" s="11" t="s">
        <v>1335</v>
      </c>
      <c r="I125" s="11" t="s">
        <v>1301</v>
      </c>
      <c r="J125" s="11" t="s">
        <v>1346</v>
      </c>
      <c r="K125" s="11">
        <v>550631.52</v>
      </c>
      <c r="L125" s="11" t="s">
        <v>1137</v>
      </c>
    </row>
    <row r="126" spans="1:12" ht="12.75" customHeight="1" x14ac:dyDescent="0.2">
      <c r="A126" s="11" t="s">
        <v>1210</v>
      </c>
      <c r="B126" s="13" t="s">
        <v>580</v>
      </c>
      <c r="C126" s="11" t="s">
        <v>1187</v>
      </c>
      <c r="D126" s="14">
        <v>41898</v>
      </c>
      <c r="E126" s="11" t="s">
        <v>1191</v>
      </c>
      <c r="F126" s="11" t="s">
        <v>1199</v>
      </c>
      <c r="G126" s="11" t="s">
        <v>1374</v>
      </c>
      <c r="H126" s="11" t="s">
        <v>479</v>
      </c>
      <c r="I126" s="11" t="s">
        <v>1302</v>
      </c>
      <c r="J126" s="11" t="s">
        <v>479</v>
      </c>
      <c r="K126" s="11">
        <v>0</v>
      </c>
      <c r="L126" s="11" t="s">
        <v>1137</v>
      </c>
    </row>
    <row r="127" spans="1:12" ht="12.75" customHeight="1" x14ac:dyDescent="0.2">
      <c r="A127" s="11" t="s">
        <v>1211</v>
      </c>
      <c r="B127" s="13" t="s">
        <v>580</v>
      </c>
      <c r="C127" s="11" t="s">
        <v>1188</v>
      </c>
      <c r="D127" s="14">
        <v>41898</v>
      </c>
      <c r="E127" s="11" t="s">
        <v>1191</v>
      </c>
      <c r="F127" s="11" t="s">
        <v>1200</v>
      </c>
      <c r="G127" s="11" t="s">
        <v>1375</v>
      </c>
      <c r="H127" s="11" t="s">
        <v>479</v>
      </c>
      <c r="I127" s="11" t="s">
        <v>1303</v>
      </c>
      <c r="J127" s="11" t="s">
        <v>479</v>
      </c>
      <c r="K127" s="11">
        <v>0</v>
      </c>
      <c r="L127" s="11" t="s">
        <v>1137</v>
      </c>
    </row>
    <row r="128" spans="1:12" ht="12.75" customHeight="1" x14ac:dyDescent="0.2">
      <c r="A128" s="11" t="s">
        <v>1212</v>
      </c>
      <c r="B128" s="13" t="s">
        <v>580</v>
      </c>
      <c r="C128" s="11" t="s">
        <v>1189</v>
      </c>
      <c r="D128" s="14">
        <v>41898</v>
      </c>
      <c r="E128" s="11" t="s">
        <v>1191</v>
      </c>
      <c r="F128" s="11" t="s">
        <v>1201</v>
      </c>
      <c r="G128" s="11" t="s">
        <v>1376</v>
      </c>
      <c r="H128" s="11" t="s">
        <v>479</v>
      </c>
      <c r="I128" s="11" t="s">
        <v>1304</v>
      </c>
      <c r="J128" s="11" t="s">
        <v>479</v>
      </c>
      <c r="K128" s="11">
        <v>0</v>
      </c>
      <c r="L128" s="11" t="s">
        <v>1137</v>
      </c>
    </row>
    <row r="129" spans="1:12" ht="12.75" customHeight="1" x14ac:dyDescent="0.2">
      <c r="A129" s="11" t="s">
        <v>1213</v>
      </c>
      <c r="B129" s="13" t="s">
        <v>580</v>
      </c>
      <c r="C129" s="11" t="s">
        <v>1190</v>
      </c>
      <c r="D129" s="14">
        <v>41898</v>
      </c>
      <c r="E129" s="11" t="s">
        <v>1191</v>
      </c>
      <c r="F129" s="11" t="s">
        <v>1202</v>
      </c>
      <c r="G129" s="11" t="s">
        <v>1377</v>
      </c>
      <c r="H129" s="11" t="s">
        <v>479</v>
      </c>
      <c r="I129" s="11" t="s">
        <v>1305</v>
      </c>
      <c r="J129" s="11" t="s">
        <v>479</v>
      </c>
      <c r="K129" s="11">
        <v>0</v>
      </c>
      <c r="L129" s="11" t="s">
        <v>1137</v>
      </c>
    </row>
    <row r="130" spans="1:12" ht="12.75" customHeight="1" x14ac:dyDescent="0.2">
      <c r="A130" s="11" t="s">
        <v>1262</v>
      </c>
      <c r="B130" s="13" t="s">
        <v>580</v>
      </c>
      <c r="C130" s="11" t="s">
        <v>1214</v>
      </c>
      <c r="D130" s="14">
        <v>41899</v>
      </c>
      <c r="E130" s="11" t="s">
        <v>1191</v>
      </c>
      <c r="F130" s="11" t="s">
        <v>1238</v>
      </c>
      <c r="G130" s="11" t="s">
        <v>1378</v>
      </c>
      <c r="H130" s="11" t="s">
        <v>1336</v>
      </c>
      <c r="I130" s="11" t="s">
        <v>1306</v>
      </c>
      <c r="J130" s="11" t="s">
        <v>1346</v>
      </c>
      <c r="K130" s="11">
        <v>297017</v>
      </c>
      <c r="L130" s="11" t="s">
        <v>1137</v>
      </c>
    </row>
    <row r="131" spans="1:12" ht="12.75" customHeight="1" x14ac:dyDescent="0.2">
      <c r="A131" s="11" t="s">
        <v>1263</v>
      </c>
      <c r="B131" s="13" t="s">
        <v>580</v>
      </c>
      <c r="C131" s="11" t="s">
        <v>1215</v>
      </c>
      <c r="D131" s="14">
        <v>41899</v>
      </c>
      <c r="E131" s="11" t="s">
        <v>1191</v>
      </c>
      <c r="F131" s="11" t="s">
        <v>1239</v>
      </c>
      <c r="G131" s="11" t="s">
        <v>1379</v>
      </c>
      <c r="H131" s="11" t="s">
        <v>479</v>
      </c>
      <c r="I131" s="11" t="s">
        <v>1307</v>
      </c>
      <c r="J131" s="11" t="s">
        <v>479</v>
      </c>
      <c r="K131" s="11">
        <v>0</v>
      </c>
      <c r="L131" s="11" t="s">
        <v>1137</v>
      </c>
    </row>
    <row r="132" spans="1:12" ht="12.75" customHeight="1" x14ac:dyDescent="0.2">
      <c r="A132" s="11" t="s">
        <v>1264</v>
      </c>
      <c r="B132" s="13" t="s">
        <v>580</v>
      </c>
      <c r="C132" s="11" t="s">
        <v>1216</v>
      </c>
      <c r="D132" s="14">
        <v>41899</v>
      </c>
      <c r="E132" s="11" t="s">
        <v>1191</v>
      </c>
      <c r="F132" s="11" t="s">
        <v>1240</v>
      </c>
      <c r="G132" s="11" t="s">
        <v>1380</v>
      </c>
      <c r="H132" s="11" t="s">
        <v>479</v>
      </c>
      <c r="I132" s="11" t="s">
        <v>1308</v>
      </c>
      <c r="J132" s="11" t="s">
        <v>479</v>
      </c>
      <c r="K132" s="11">
        <v>0</v>
      </c>
      <c r="L132" s="11" t="s">
        <v>1137</v>
      </c>
    </row>
    <row r="133" spans="1:12" ht="12.75" customHeight="1" x14ac:dyDescent="0.2">
      <c r="A133" s="11" t="s">
        <v>1265</v>
      </c>
      <c r="B133" s="13" t="s">
        <v>580</v>
      </c>
      <c r="C133" s="11" t="s">
        <v>1217</v>
      </c>
      <c r="D133" s="14">
        <v>41899</v>
      </c>
      <c r="E133" s="11" t="s">
        <v>1191</v>
      </c>
      <c r="F133" s="11" t="s">
        <v>1241</v>
      </c>
      <c r="G133" s="11" t="s">
        <v>1381</v>
      </c>
      <c r="H133" s="11" t="s">
        <v>1337</v>
      </c>
      <c r="I133" s="11" t="s">
        <v>1309</v>
      </c>
      <c r="J133" s="11" t="s">
        <v>1348</v>
      </c>
      <c r="K133" s="11">
        <v>341014</v>
      </c>
      <c r="L133" s="11" t="s">
        <v>1137</v>
      </c>
    </row>
    <row r="134" spans="1:12" ht="12.75" customHeight="1" x14ac:dyDescent="0.2">
      <c r="A134" s="11" t="s">
        <v>1266</v>
      </c>
      <c r="B134" s="13" t="s">
        <v>580</v>
      </c>
      <c r="C134" s="11" t="s">
        <v>1218</v>
      </c>
      <c r="D134" s="14">
        <v>41899</v>
      </c>
      <c r="E134" s="11" t="s">
        <v>1191</v>
      </c>
      <c r="F134" s="11" t="s">
        <v>1242</v>
      </c>
      <c r="G134" s="11" t="s">
        <v>1382</v>
      </c>
      <c r="H134" s="11" t="s">
        <v>479</v>
      </c>
      <c r="I134" s="11" t="s">
        <v>1310</v>
      </c>
      <c r="J134" s="11" t="s">
        <v>479</v>
      </c>
      <c r="K134" s="11">
        <v>0</v>
      </c>
      <c r="L134" s="11" t="s">
        <v>1137</v>
      </c>
    </row>
    <row r="135" spans="1:12" ht="12.75" customHeight="1" x14ac:dyDescent="0.2">
      <c r="A135" s="11" t="s">
        <v>1285</v>
      </c>
      <c r="B135" s="13" t="s">
        <v>580</v>
      </c>
      <c r="C135" s="11" t="s">
        <v>1219</v>
      </c>
      <c r="D135" s="14">
        <v>41899</v>
      </c>
      <c r="E135" s="11" t="s">
        <v>1191</v>
      </c>
      <c r="F135" s="11" t="s">
        <v>1243</v>
      </c>
      <c r="G135" s="11" t="s">
        <v>1383</v>
      </c>
      <c r="H135" s="11" t="s">
        <v>479</v>
      </c>
      <c r="I135" s="11" t="s">
        <v>1311</v>
      </c>
      <c r="J135" s="11" t="s">
        <v>479</v>
      </c>
      <c r="K135" s="11">
        <v>0</v>
      </c>
      <c r="L135" s="11" t="s">
        <v>1137</v>
      </c>
    </row>
    <row r="136" spans="1:12" ht="12.75" customHeight="1" x14ac:dyDescent="0.2">
      <c r="A136" s="11" t="s">
        <v>1267</v>
      </c>
      <c r="B136" s="13" t="s">
        <v>580</v>
      </c>
      <c r="C136" s="11" t="s">
        <v>1220</v>
      </c>
      <c r="D136" s="14">
        <v>41899</v>
      </c>
      <c r="E136" s="11" t="s">
        <v>1191</v>
      </c>
      <c r="F136" s="11" t="s">
        <v>1244</v>
      </c>
      <c r="G136" s="11" t="s">
        <v>1384</v>
      </c>
      <c r="H136" s="11" t="s">
        <v>479</v>
      </c>
      <c r="I136" s="11" t="s">
        <v>1312</v>
      </c>
      <c r="J136" s="11" t="s">
        <v>479</v>
      </c>
      <c r="K136" s="11">
        <v>0</v>
      </c>
      <c r="L136" s="11" t="s">
        <v>1137</v>
      </c>
    </row>
    <row r="137" spans="1:12" ht="12.75" customHeight="1" x14ac:dyDescent="0.2">
      <c r="A137" s="11" t="s">
        <v>1268</v>
      </c>
      <c r="B137" s="13" t="s">
        <v>580</v>
      </c>
      <c r="C137" s="11" t="s">
        <v>1221</v>
      </c>
      <c r="D137" s="14">
        <v>41899</v>
      </c>
      <c r="E137" s="11" t="s">
        <v>1191</v>
      </c>
      <c r="F137" s="11" t="s">
        <v>1245</v>
      </c>
      <c r="G137" s="11" t="s">
        <v>1385</v>
      </c>
      <c r="H137" s="11" t="s">
        <v>479</v>
      </c>
      <c r="I137" s="11" t="s">
        <v>1313</v>
      </c>
      <c r="J137" s="11" t="s">
        <v>479</v>
      </c>
      <c r="K137" s="11">
        <v>0</v>
      </c>
      <c r="L137" s="11" t="s">
        <v>1137</v>
      </c>
    </row>
    <row r="138" spans="1:12" ht="12.75" customHeight="1" x14ac:dyDescent="0.2">
      <c r="A138" s="11" t="s">
        <v>1269</v>
      </c>
      <c r="B138" s="13" t="s">
        <v>580</v>
      </c>
      <c r="C138" s="11" t="s">
        <v>1222</v>
      </c>
      <c r="D138" s="14">
        <v>41899</v>
      </c>
      <c r="E138" s="11" t="s">
        <v>1191</v>
      </c>
      <c r="F138" s="11" t="s">
        <v>1246</v>
      </c>
      <c r="G138" s="11" t="s">
        <v>1386</v>
      </c>
      <c r="H138" s="11" t="s">
        <v>479</v>
      </c>
      <c r="I138" s="11" t="s">
        <v>1314</v>
      </c>
      <c r="J138" s="11" t="s">
        <v>479</v>
      </c>
      <c r="K138" s="11">
        <v>0</v>
      </c>
      <c r="L138" s="11" t="s">
        <v>1137</v>
      </c>
    </row>
    <row r="139" spans="1:12" ht="12.75" customHeight="1" x14ac:dyDescent="0.2">
      <c r="A139" s="11" t="s">
        <v>1270</v>
      </c>
      <c r="B139" s="13" t="s">
        <v>580</v>
      </c>
      <c r="C139" s="11" t="s">
        <v>1223</v>
      </c>
      <c r="D139" s="14">
        <v>41899</v>
      </c>
      <c r="E139" s="11" t="s">
        <v>1191</v>
      </c>
      <c r="F139" s="11" t="s">
        <v>1247</v>
      </c>
      <c r="G139" s="11" t="s">
        <v>1387</v>
      </c>
      <c r="H139" s="11" t="s">
        <v>479</v>
      </c>
      <c r="I139" s="11" t="s">
        <v>1315</v>
      </c>
      <c r="J139" s="11" t="s">
        <v>479</v>
      </c>
      <c r="K139" s="11">
        <v>0</v>
      </c>
      <c r="L139" s="11" t="s">
        <v>1137</v>
      </c>
    </row>
    <row r="140" spans="1:12" ht="12.75" customHeight="1" x14ac:dyDescent="0.2">
      <c r="A140" s="11" t="s">
        <v>1271</v>
      </c>
      <c r="B140" s="13" t="s">
        <v>580</v>
      </c>
      <c r="C140" s="11" t="s">
        <v>1224</v>
      </c>
      <c r="D140" s="14">
        <v>41899</v>
      </c>
      <c r="E140" s="11" t="s">
        <v>1191</v>
      </c>
      <c r="F140" s="11" t="s">
        <v>1248</v>
      </c>
      <c r="G140" s="11" t="s">
        <v>1388</v>
      </c>
      <c r="H140" s="11" t="s">
        <v>479</v>
      </c>
      <c r="I140" s="11" t="s">
        <v>1316</v>
      </c>
      <c r="J140" s="11" t="s">
        <v>479</v>
      </c>
      <c r="K140" s="11">
        <v>0</v>
      </c>
      <c r="L140" s="11" t="s">
        <v>1137</v>
      </c>
    </row>
    <row r="141" spans="1:12" ht="12.75" customHeight="1" x14ac:dyDescent="0.2">
      <c r="A141" s="11" t="s">
        <v>1272</v>
      </c>
      <c r="B141" s="13" t="s">
        <v>580</v>
      </c>
      <c r="C141" s="11" t="s">
        <v>1225</v>
      </c>
      <c r="D141" s="14">
        <v>41899</v>
      </c>
      <c r="E141" s="11" t="s">
        <v>1191</v>
      </c>
      <c r="F141" s="11" t="s">
        <v>1249</v>
      </c>
      <c r="G141" s="11" t="s">
        <v>1389</v>
      </c>
      <c r="H141" s="11" t="s">
        <v>479</v>
      </c>
      <c r="I141" s="11" t="s">
        <v>1317</v>
      </c>
      <c r="J141" s="11" t="s">
        <v>479</v>
      </c>
      <c r="K141" s="11">
        <v>0</v>
      </c>
      <c r="L141" s="11" t="s">
        <v>1137</v>
      </c>
    </row>
    <row r="142" spans="1:12" ht="12.75" customHeight="1" x14ac:dyDescent="0.2">
      <c r="A142" s="11" t="s">
        <v>1273</v>
      </c>
      <c r="B142" s="13" t="s">
        <v>580</v>
      </c>
      <c r="C142" s="11" t="s">
        <v>1226</v>
      </c>
      <c r="D142" s="14">
        <v>41899</v>
      </c>
      <c r="E142" s="11" t="s">
        <v>1191</v>
      </c>
      <c r="F142" s="11" t="s">
        <v>1250</v>
      </c>
      <c r="G142" s="11" t="s">
        <v>1390</v>
      </c>
      <c r="H142" s="11" t="s">
        <v>479</v>
      </c>
      <c r="I142" s="11" t="s">
        <v>1318</v>
      </c>
      <c r="J142" s="11" t="s">
        <v>479</v>
      </c>
      <c r="K142" s="11">
        <v>0</v>
      </c>
      <c r="L142" s="11" t="s">
        <v>1137</v>
      </c>
    </row>
    <row r="143" spans="1:12" ht="12.75" customHeight="1" x14ac:dyDescent="0.2">
      <c r="A143" s="11" t="s">
        <v>1274</v>
      </c>
      <c r="B143" s="13" t="s">
        <v>580</v>
      </c>
      <c r="C143" s="11" t="s">
        <v>1227</v>
      </c>
      <c r="D143" s="14">
        <v>41899</v>
      </c>
      <c r="E143" s="11" t="s">
        <v>1191</v>
      </c>
      <c r="F143" s="11" t="s">
        <v>1251</v>
      </c>
      <c r="G143" s="11" t="s">
        <v>1391</v>
      </c>
      <c r="H143" s="11" t="s">
        <v>479</v>
      </c>
      <c r="I143" s="11" t="s">
        <v>1319</v>
      </c>
      <c r="J143" s="11" t="s">
        <v>479</v>
      </c>
      <c r="K143" s="11">
        <v>0</v>
      </c>
      <c r="L143" s="11" t="s">
        <v>1137</v>
      </c>
    </row>
    <row r="144" spans="1:12" s="33" customFormat="1" ht="12.75" customHeight="1" x14ac:dyDescent="0.2">
      <c r="A144" s="33" t="s">
        <v>1275</v>
      </c>
      <c r="B144" s="13" t="s">
        <v>580</v>
      </c>
      <c r="C144" s="33" t="s">
        <v>1228</v>
      </c>
      <c r="D144" s="34">
        <v>41899</v>
      </c>
      <c r="E144" s="33" t="s">
        <v>1191</v>
      </c>
      <c r="F144" s="33" t="s">
        <v>1252</v>
      </c>
      <c r="G144" s="33" t="s">
        <v>1392</v>
      </c>
      <c r="H144" s="33" t="s">
        <v>1338</v>
      </c>
      <c r="I144" s="33" t="s">
        <v>1320</v>
      </c>
      <c r="J144" s="33" t="s">
        <v>1345</v>
      </c>
      <c r="K144" s="33">
        <v>298948.65000000002</v>
      </c>
      <c r="L144" s="33" t="s">
        <v>1137</v>
      </c>
    </row>
    <row r="145" spans="1:15" s="33" customFormat="1" ht="12.75" customHeight="1" x14ac:dyDescent="0.2">
      <c r="A145" s="33" t="s">
        <v>1276</v>
      </c>
      <c r="B145" s="13" t="s">
        <v>580</v>
      </c>
      <c r="C145" s="33" t="s">
        <v>1229</v>
      </c>
      <c r="D145" s="34">
        <v>41899</v>
      </c>
      <c r="E145" s="33" t="s">
        <v>1191</v>
      </c>
      <c r="F145" s="33" t="s">
        <v>1253</v>
      </c>
      <c r="G145" s="33" t="s">
        <v>1393</v>
      </c>
      <c r="H145" s="33" t="s">
        <v>1339</v>
      </c>
      <c r="I145" s="33" t="s">
        <v>1321</v>
      </c>
      <c r="J145" s="33" t="s">
        <v>1345</v>
      </c>
      <c r="K145" s="33">
        <v>1293576</v>
      </c>
      <c r="L145" s="33" t="s">
        <v>1137</v>
      </c>
    </row>
    <row r="146" spans="1:15" ht="12.75" customHeight="1" x14ac:dyDescent="0.2">
      <c r="A146" s="11" t="s">
        <v>1277</v>
      </c>
      <c r="B146" s="13" t="s">
        <v>580</v>
      </c>
      <c r="C146" s="11" t="s">
        <v>1230</v>
      </c>
      <c r="D146" s="14">
        <v>41899</v>
      </c>
      <c r="E146" s="11" t="s">
        <v>1191</v>
      </c>
      <c r="F146" s="11" t="s">
        <v>1254</v>
      </c>
      <c r="G146" s="11" t="s">
        <v>1394</v>
      </c>
      <c r="H146" s="11" t="s">
        <v>1340</v>
      </c>
      <c r="I146" s="11" t="s">
        <v>1322</v>
      </c>
      <c r="J146" s="11" t="s">
        <v>1553</v>
      </c>
      <c r="K146" s="11">
        <v>650632</v>
      </c>
      <c r="L146" s="11" t="s">
        <v>1137</v>
      </c>
    </row>
    <row r="147" spans="1:15" ht="12.75" customHeight="1" x14ac:dyDescent="0.2">
      <c r="A147" s="11" t="s">
        <v>1278</v>
      </c>
      <c r="B147" s="13" t="s">
        <v>580</v>
      </c>
      <c r="C147" s="11" t="s">
        <v>1231</v>
      </c>
      <c r="D147" s="14">
        <v>41899</v>
      </c>
      <c r="E147" s="11" t="s">
        <v>1191</v>
      </c>
      <c r="F147" s="11" t="s">
        <v>1255</v>
      </c>
      <c r="G147" s="11" t="s">
        <v>1395</v>
      </c>
      <c r="H147" s="11" t="s">
        <v>1341</v>
      </c>
      <c r="I147" s="11" t="s">
        <v>1323</v>
      </c>
      <c r="J147" s="11" t="s">
        <v>1347</v>
      </c>
      <c r="K147" s="11">
        <v>617490</v>
      </c>
      <c r="L147" s="11" t="s">
        <v>1137</v>
      </c>
    </row>
    <row r="148" spans="1:15" ht="12.75" customHeight="1" x14ac:dyDescent="0.2">
      <c r="A148" s="11" t="s">
        <v>1279</v>
      </c>
      <c r="B148" s="13" t="s">
        <v>580</v>
      </c>
      <c r="C148" s="11" t="s">
        <v>1232</v>
      </c>
      <c r="D148" s="14">
        <v>41899</v>
      </c>
      <c r="E148" s="11" t="s">
        <v>1191</v>
      </c>
      <c r="F148" s="11" t="s">
        <v>1256</v>
      </c>
      <c r="G148" s="11" t="s">
        <v>1396</v>
      </c>
      <c r="H148" s="11" t="s">
        <v>479</v>
      </c>
      <c r="I148" s="11" t="s">
        <v>1324</v>
      </c>
      <c r="J148" s="11" t="s">
        <v>479</v>
      </c>
      <c r="K148" s="11">
        <v>0</v>
      </c>
      <c r="L148" s="11" t="s">
        <v>1137</v>
      </c>
    </row>
    <row r="149" spans="1:15" ht="12.75" customHeight="1" x14ac:dyDescent="0.2">
      <c r="A149" s="11" t="s">
        <v>1280</v>
      </c>
      <c r="B149" s="13" t="s">
        <v>580</v>
      </c>
      <c r="C149" s="11" t="s">
        <v>1233</v>
      </c>
      <c r="D149" s="14">
        <v>41899</v>
      </c>
      <c r="E149" s="11" t="s">
        <v>1191</v>
      </c>
      <c r="F149" s="11" t="s">
        <v>1257</v>
      </c>
      <c r="G149" s="11" t="s">
        <v>1397</v>
      </c>
      <c r="H149" s="11" t="s">
        <v>479</v>
      </c>
      <c r="I149" s="11" t="s">
        <v>1325</v>
      </c>
      <c r="J149" s="11" t="s">
        <v>479</v>
      </c>
      <c r="K149" s="11">
        <v>0</v>
      </c>
      <c r="L149" s="11" t="s">
        <v>1137</v>
      </c>
    </row>
    <row r="150" spans="1:15" ht="12.75" customHeight="1" x14ac:dyDescent="0.2">
      <c r="A150" s="11" t="s">
        <v>1281</v>
      </c>
      <c r="B150" s="13" t="s">
        <v>580</v>
      </c>
      <c r="C150" s="11" t="s">
        <v>1234</v>
      </c>
      <c r="D150" s="14">
        <v>41899</v>
      </c>
      <c r="E150" s="11" t="s">
        <v>1191</v>
      </c>
      <c r="F150" s="11" t="s">
        <v>1258</v>
      </c>
      <c r="G150" s="11" t="s">
        <v>1398</v>
      </c>
      <c r="H150" s="11" t="s">
        <v>479</v>
      </c>
      <c r="I150" s="11" t="s">
        <v>1326</v>
      </c>
      <c r="J150" s="11" t="s">
        <v>479</v>
      </c>
      <c r="K150" s="11">
        <v>0</v>
      </c>
      <c r="L150" s="11" t="s">
        <v>1137</v>
      </c>
    </row>
    <row r="151" spans="1:15" ht="12.75" customHeight="1" x14ac:dyDescent="0.2">
      <c r="A151" s="11" t="s">
        <v>1282</v>
      </c>
      <c r="B151" s="13" t="s">
        <v>580</v>
      </c>
      <c r="C151" s="11" t="s">
        <v>1235</v>
      </c>
      <c r="D151" s="14">
        <v>41899</v>
      </c>
      <c r="E151" s="11" t="s">
        <v>1191</v>
      </c>
      <c r="F151" s="11" t="s">
        <v>1259</v>
      </c>
      <c r="G151" s="11" t="s">
        <v>1399</v>
      </c>
      <c r="H151" s="11" t="s">
        <v>479</v>
      </c>
      <c r="I151" s="11" t="s">
        <v>1327</v>
      </c>
      <c r="J151" s="11" t="s">
        <v>479</v>
      </c>
      <c r="K151" s="11">
        <v>0</v>
      </c>
      <c r="L151" s="11" t="s">
        <v>1137</v>
      </c>
    </row>
    <row r="152" spans="1:15" ht="12.75" customHeight="1" x14ac:dyDescent="0.2">
      <c r="A152" s="11" t="s">
        <v>1283</v>
      </c>
      <c r="B152" s="13" t="s">
        <v>580</v>
      </c>
      <c r="C152" s="11" t="s">
        <v>1236</v>
      </c>
      <c r="D152" s="14">
        <v>41899</v>
      </c>
      <c r="E152" s="11" t="s">
        <v>1191</v>
      </c>
      <c r="F152" s="11" t="s">
        <v>1260</v>
      </c>
      <c r="G152" s="11" t="s">
        <v>1400</v>
      </c>
      <c r="H152" s="11" t="s">
        <v>479</v>
      </c>
      <c r="I152" s="11" t="s">
        <v>1328</v>
      </c>
      <c r="J152" s="11" t="s">
        <v>479</v>
      </c>
      <c r="K152" s="11">
        <v>0</v>
      </c>
      <c r="L152" s="11" t="s">
        <v>1137</v>
      </c>
    </row>
    <row r="153" spans="1:15" ht="12.75" customHeight="1" x14ac:dyDescent="0.2">
      <c r="A153" s="11" t="s">
        <v>1284</v>
      </c>
      <c r="B153" s="13" t="s">
        <v>580</v>
      </c>
      <c r="C153" s="11" t="s">
        <v>1237</v>
      </c>
      <c r="D153" s="14">
        <v>41899</v>
      </c>
      <c r="E153" s="11" t="s">
        <v>1191</v>
      </c>
      <c r="F153" s="11" t="s">
        <v>1261</v>
      </c>
      <c r="G153" s="11" t="s">
        <v>1401</v>
      </c>
      <c r="H153" s="11" t="s">
        <v>479</v>
      </c>
      <c r="I153" s="11" t="s">
        <v>1329</v>
      </c>
      <c r="J153" s="11" t="s">
        <v>479</v>
      </c>
      <c r="K153" s="11">
        <v>0</v>
      </c>
      <c r="L153" s="11" t="s">
        <v>1137</v>
      </c>
    </row>
    <row r="154" spans="1:15" ht="12.75" customHeight="1" x14ac:dyDescent="0.2">
      <c r="A154" s="11" t="s">
        <v>1342</v>
      </c>
      <c r="B154" s="11" t="s">
        <v>608</v>
      </c>
      <c r="C154" s="11" t="s">
        <v>479</v>
      </c>
      <c r="D154" s="11" t="s">
        <v>479</v>
      </c>
      <c r="E154" s="11" t="s">
        <v>479</v>
      </c>
      <c r="F154" s="11" t="s">
        <v>1343</v>
      </c>
      <c r="G154" s="11" t="s">
        <v>1343</v>
      </c>
      <c r="H154" s="11" t="s">
        <v>1352</v>
      </c>
      <c r="I154" s="11" t="s">
        <v>479</v>
      </c>
      <c r="J154" s="11" t="s">
        <v>1344</v>
      </c>
      <c r="K154" s="11">
        <v>6231</v>
      </c>
      <c r="L154" s="11" t="s">
        <v>1137</v>
      </c>
    </row>
    <row r="155" spans="1:15" ht="12.75" customHeight="1" x14ac:dyDescent="0.2">
      <c r="A155" s="11" t="s">
        <v>1349</v>
      </c>
      <c r="B155" s="11" t="s">
        <v>608</v>
      </c>
      <c r="C155" s="11" t="s">
        <v>479</v>
      </c>
      <c r="D155" s="11" t="s">
        <v>479</v>
      </c>
      <c r="E155" s="11" t="s">
        <v>479</v>
      </c>
      <c r="F155" s="11" t="s">
        <v>479</v>
      </c>
      <c r="G155" s="11" t="s">
        <v>479</v>
      </c>
      <c r="H155" s="11" t="s">
        <v>1350</v>
      </c>
      <c r="I155" s="11" t="s">
        <v>479</v>
      </c>
      <c r="J155" s="11" t="s">
        <v>1351</v>
      </c>
      <c r="K155" s="11">
        <v>4365</v>
      </c>
      <c r="L155" s="11" t="s">
        <v>1137</v>
      </c>
    </row>
    <row r="156" spans="1:15" ht="12.75" customHeight="1" x14ac:dyDescent="0.2">
      <c r="A156" s="11" t="s">
        <v>1353</v>
      </c>
      <c r="B156" s="11" t="s">
        <v>608</v>
      </c>
      <c r="C156" s="11" t="s">
        <v>479</v>
      </c>
      <c r="D156" s="11" t="s">
        <v>479</v>
      </c>
      <c r="E156" s="11" t="s">
        <v>479</v>
      </c>
      <c r="F156" s="11" t="s">
        <v>479</v>
      </c>
      <c r="G156" s="11" t="s">
        <v>479</v>
      </c>
      <c r="H156" s="11" t="s">
        <v>1354</v>
      </c>
      <c r="I156" s="11" t="s">
        <v>479</v>
      </c>
      <c r="J156" s="11" t="s">
        <v>1355</v>
      </c>
      <c r="K156" s="11">
        <v>39540</v>
      </c>
      <c r="L156" s="11" t="s">
        <v>1137</v>
      </c>
    </row>
    <row r="157" spans="1:15" ht="12.75" customHeight="1" x14ac:dyDescent="0.2">
      <c r="A157" s="11" t="s">
        <v>1358</v>
      </c>
      <c r="B157" s="11" t="s">
        <v>608</v>
      </c>
      <c r="C157" s="11" t="s">
        <v>479</v>
      </c>
      <c r="D157" s="11" t="s">
        <v>479</v>
      </c>
      <c r="E157" s="11" t="s">
        <v>479</v>
      </c>
      <c r="F157" s="11" t="s">
        <v>479</v>
      </c>
      <c r="G157" s="11" t="s">
        <v>479</v>
      </c>
      <c r="H157" s="11" t="s">
        <v>1356</v>
      </c>
      <c r="I157" s="11" t="s">
        <v>479</v>
      </c>
      <c r="J157" s="11" t="s">
        <v>1357</v>
      </c>
      <c r="K157" s="11">
        <v>5000</v>
      </c>
      <c r="L157" s="11" t="s">
        <v>1137</v>
      </c>
    </row>
    <row r="158" spans="1:15" ht="12.75" customHeight="1" x14ac:dyDescent="0.2">
      <c r="A158" s="11" t="s">
        <v>1359</v>
      </c>
      <c r="B158" s="11" t="s">
        <v>608</v>
      </c>
      <c r="C158" s="11" t="s">
        <v>479</v>
      </c>
      <c r="D158" s="11" t="s">
        <v>479</v>
      </c>
      <c r="E158" s="11" t="s">
        <v>479</v>
      </c>
      <c r="F158" s="11" t="s">
        <v>479</v>
      </c>
      <c r="G158" s="11" t="s">
        <v>479</v>
      </c>
      <c r="H158" s="11" t="s">
        <v>1360</v>
      </c>
      <c r="I158" s="11" t="s">
        <v>479</v>
      </c>
      <c r="J158" s="11" t="s">
        <v>466</v>
      </c>
      <c r="K158" s="11">
        <v>6000</v>
      </c>
      <c r="L158" s="11" t="s">
        <v>1137</v>
      </c>
    </row>
    <row r="159" spans="1:15" ht="12.75" customHeight="1" x14ac:dyDescent="0.2">
      <c r="A159" s="11" t="s">
        <v>185</v>
      </c>
      <c r="B159" s="11" t="s">
        <v>608</v>
      </c>
      <c r="C159" s="11" t="s">
        <v>479</v>
      </c>
      <c r="D159" s="11" t="s">
        <v>479</v>
      </c>
      <c r="E159" s="11" t="s">
        <v>479</v>
      </c>
      <c r="F159" s="11" t="s">
        <v>479</v>
      </c>
      <c r="G159" s="11" t="s">
        <v>479</v>
      </c>
      <c r="H159" s="11" t="s">
        <v>1361</v>
      </c>
      <c r="I159" s="11" t="s">
        <v>479</v>
      </c>
      <c r="J159" s="11" t="s">
        <v>11</v>
      </c>
      <c r="K159" s="11">
        <v>400</v>
      </c>
      <c r="L159" s="11" t="s">
        <v>1137</v>
      </c>
    </row>
    <row r="160" spans="1:15" ht="12.75" customHeight="1" x14ac:dyDescent="0.2">
      <c r="A160" s="11" t="s">
        <v>39</v>
      </c>
      <c r="B160" s="11" t="s">
        <v>871</v>
      </c>
      <c r="C160" s="11" t="s">
        <v>479</v>
      </c>
      <c r="D160" s="11" t="s">
        <v>479</v>
      </c>
      <c r="E160" s="11" t="s">
        <v>479</v>
      </c>
      <c r="F160" s="11" t="s">
        <v>479</v>
      </c>
      <c r="G160" s="11" t="s">
        <v>479</v>
      </c>
      <c r="H160" s="11" t="s">
        <v>1362</v>
      </c>
      <c r="I160" s="11" t="s">
        <v>479</v>
      </c>
      <c r="J160" s="11" t="s">
        <v>1363</v>
      </c>
      <c r="K160" s="11">
        <v>1648900</v>
      </c>
      <c r="L160" s="11" t="s">
        <v>1137</v>
      </c>
      <c r="N160" s="26"/>
      <c r="O160" s="27"/>
    </row>
    <row r="161" spans="1:15" ht="12.75" customHeight="1" x14ac:dyDescent="0.2">
      <c r="A161" s="11" t="s">
        <v>442</v>
      </c>
      <c r="B161" s="11" t="s">
        <v>608</v>
      </c>
      <c r="C161" s="11" t="s">
        <v>479</v>
      </c>
      <c r="D161" s="11" t="s">
        <v>479</v>
      </c>
      <c r="E161" s="11" t="s">
        <v>479</v>
      </c>
      <c r="F161" s="11" t="s">
        <v>479</v>
      </c>
      <c r="G161" s="11" t="s">
        <v>479</v>
      </c>
      <c r="H161" s="11" t="s">
        <v>1403</v>
      </c>
      <c r="I161" s="11" t="s">
        <v>479</v>
      </c>
      <c r="J161" s="11" t="s">
        <v>1644</v>
      </c>
      <c r="K161" s="11">
        <v>3712.5</v>
      </c>
      <c r="L161" s="11" t="s">
        <v>1137</v>
      </c>
      <c r="N161" s="26"/>
      <c r="O161" s="27"/>
    </row>
    <row r="162" spans="1:15" ht="12.75" customHeight="1" x14ac:dyDescent="0.2">
      <c r="A162" s="11" t="s">
        <v>1349</v>
      </c>
      <c r="B162" s="11" t="s">
        <v>608</v>
      </c>
      <c r="C162" s="11" t="s">
        <v>479</v>
      </c>
      <c r="D162" s="11" t="s">
        <v>479</v>
      </c>
      <c r="E162" s="11" t="s">
        <v>479</v>
      </c>
      <c r="F162" s="11" t="s">
        <v>479</v>
      </c>
      <c r="G162" s="11" t="s">
        <v>479</v>
      </c>
      <c r="H162" s="11" t="s">
        <v>1404</v>
      </c>
      <c r="I162" s="11" t="s">
        <v>479</v>
      </c>
      <c r="J162" s="11" t="s">
        <v>1129</v>
      </c>
      <c r="K162" s="11">
        <v>6618.78</v>
      </c>
      <c r="L162" s="11" t="s">
        <v>1137</v>
      </c>
      <c r="N162" s="26"/>
      <c r="O162" s="27"/>
    </row>
    <row r="163" spans="1:15" ht="12.75" customHeight="1" x14ac:dyDescent="0.2">
      <c r="A163" s="11" t="s">
        <v>1364</v>
      </c>
      <c r="B163" s="13" t="s">
        <v>580</v>
      </c>
      <c r="C163" s="11" t="s">
        <v>1365</v>
      </c>
      <c r="D163" s="14">
        <v>41927</v>
      </c>
      <c r="E163" s="11" t="s">
        <v>1366</v>
      </c>
      <c r="F163" s="11" t="s">
        <v>1367</v>
      </c>
      <c r="G163" s="11" t="s">
        <v>1402</v>
      </c>
      <c r="H163" s="11" t="s">
        <v>1406</v>
      </c>
      <c r="I163" s="11" t="s">
        <v>1407</v>
      </c>
      <c r="J163" s="11" t="s">
        <v>1405</v>
      </c>
      <c r="K163" s="30">
        <v>763259</v>
      </c>
      <c r="L163" s="11" t="s">
        <v>1137</v>
      </c>
      <c r="N163" s="26"/>
      <c r="O163" s="27"/>
    </row>
    <row r="164" spans="1:15" s="33" customFormat="1" ht="12.75" customHeight="1" x14ac:dyDescent="0.2">
      <c r="A164" s="33" t="s">
        <v>1364</v>
      </c>
      <c r="B164" s="13" t="s">
        <v>580</v>
      </c>
      <c r="C164" s="33" t="s">
        <v>1365</v>
      </c>
      <c r="D164" s="34">
        <v>41927</v>
      </c>
      <c r="E164" s="33" t="s">
        <v>1366</v>
      </c>
      <c r="F164" s="33" t="s">
        <v>1367</v>
      </c>
      <c r="G164" s="33" t="s">
        <v>1402</v>
      </c>
      <c r="H164" s="33" t="s">
        <v>1408</v>
      </c>
      <c r="I164" s="33" t="s">
        <v>1407</v>
      </c>
      <c r="J164" s="33" t="s">
        <v>1409</v>
      </c>
      <c r="K164" s="33">
        <v>1080748</v>
      </c>
      <c r="L164" s="33" t="s">
        <v>1137</v>
      </c>
      <c r="N164" s="35"/>
      <c r="O164" s="36"/>
    </row>
    <row r="165" spans="1:15" ht="12.75" customHeight="1" x14ac:dyDescent="0.2">
      <c r="A165" s="11" t="s">
        <v>1364</v>
      </c>
      <c r="B165" s="13" t="s">
        <v>580</v>
      </c>
      <c r="C165" s="11" t="s">
        <v>1365</v>
      </c>
      <c r="D165" s="14">
        <v>41927</v>
      </c>
      <c r="E165" s="11" t="s">
        <v>1366</v>
      </c>
      <c r="F165" s="11" t="s">
        <v>1367</v>
      </c>
      <c r="G165" s="11" t="s">
        <v>1402</v>
      </c>
      <c r="H165" s="11" t="s">
        <v>1410</v>
      </c>
      <c r="I165" s="11" t="s">
        <v>1407</v>
      </c>
      <c r="J165" s="11" t="s">
        <v>1413</v>
      </c>
      <c r="K165" s="11">
        <v>719280</v>
      </c>
      <c r="L165" s="11" t="s">
        <v>1137</v>
      </c>
      <c r="N165" s="26"/>
      <c r="O165" s="26"/>
    </row>
    <row r="166" spans="1:15" ht="12.75" customHeight="1" x14ac:dyDescent="0.2">
      <c r="A166" s="11" t="s">
        <v>1364</v>
      </c>
      <c r="B166" s="13" t="s">
        <v>580</v>
      </c>
      <c r="C166" s="11" t="s">
        <v>1365</v>
      </c>
      <c r="D166" s="14">
        <v>41927</v>
      </c>
      <c r="E166" s="11" t="s">
        <v>1366</v>
      </c>
      <c r="F166" s="11" t="s">
        <v>1367</v>
      </c>
      <c r="G166" s="11" t="s">
        <v>1402</v>
      </c>
      <c r="H166" s="11" t="s">
        <v>1411</v>
      </c>
      <c r="I166" s="11" t="s">
        <v>1407</v>
      </c>
      <c r="J166" s="11" t="s">
        <v>1412</v>
      </c>
      <c r="K166" s="11">
        <v>7364</v>
      </c>
      <c r="L166" s="11" t="s">
        <v>1137</v>
      </c>
      <c r="N166" s="26"/>
      <c r="O166" s="26"/>
    </row>
    <row r="167" spans="1:15" s="33" customFormat="1" ht="12.75" customHeight="1" x14ac:dyDescent="0.2">
      <c r="A167" s="33" t="s">
        <v>1364</v>
      </c>
      <c r="B167" s="13" t="s">
        <v>580</v>
      </c>
      <c r="C167" s="33" t="s">
        <v>1365</v>
      </c>
      <c r="D167" s="34">
        <v>41927</v>
      </c>
      <c r="E167" s="33" t="s">
        <v>1366</v>
      </c>
      <c r="F167" s="33" t="s">
        <v>1367</v>
      </c>
      <c r="G167" s="33" t="s">
        <v>1402</v>
      </c>
      <c r="H167" s="33" t="s">
        <v>1414</v>
      </c>
      <c r="I167" s="33" t="s">
        <v>1407</v>
      </c>
      <c r="J167" s="33" t="s">
        <v>1421</v>
      </c>
      <c r="K167" s="33">
        <v>1079755.75</v>
      </c>
      <c r="L167" s="33" t="s">
        <v>1137</v>
      </c>
      <c r="N167" s="35"/>
      <c r="O167" s="35"/>
    </row>
    <row r="168" spans="1:15" ht="12.75" customHeight="1" x14ac:dyDescent="0.2">
      <c r="A168" s="11" t="s">
        <v>1364</v>
      </c>
      <c r="B168" s="13" t="s">
        <v>580</v>
      </c>
      <c r="C168" s="11" t="s">
        <v>1365</v>
      </c>
      <c r="D168" s="14">
        <v>41927</v>
      </c>
      <c r="E168" s="11" t="s">
        <v>1366</v>
      </c>
      <c r="F168" s="11" t="s">
        <v>1367</v>
      </c>
      <c r="G168" s="11" t="s">
        <v>1402</v>
      </c>
      <c r="H168" s="11" t="s">
        <v>1415</v>
      </c>
      <c r="I168" s="11" t="s">
        <v>1407</v>
      </c>
      <c r="J168" s="11" t="s">
        <v>1422</v>
      </c>
      <c r="K168" s="11">
        <v>686480.2</v>
      </c>
      <c r="L168" s="11" t="s">
        <v>1137</v>
      </c>
      <c r="N168" s="26"/>
      <c r="O168" s="26"/>
    </row>
    <row r="169" spans="1:15" ht="12.75" customHeight="1" x14ac:dyDescent="0.2">
      <c r="A169" s="11" t="s">
        <v>1364</v>
      </c>
      <c r="B169" s="13" t="s">
        <v>580</v>
      </c>
      <c r="C169" s="11" t="s">
        <v>1365</v>
      </c>
      <c r="D169" s="14">
        <v>41927</v>
      </c>
      <c r="E169" s="11" t="s">
        <v>1366</v>
      </c>
      <c r="F169" s="11" t="s">
        <v>1367</v>
      </c>
      <c r="G169" s="11" t="s">
        <v>1402</v>
      </c>
      <c r="H169" s="11" t="s">
        <v>1416</v>
      </c>
      <c r="I169" s="11" t="s">
        <v>1407</v>
      </c>
      <c r="J169" s="11" t="s">
        <v>1423</v>
      </c>
      <c r="K169" s="11">
        <v>633445.80000000005</v>
      </c>
      <c r="L169" s="11" t="s">
        <v>1137</v>
      </c>
      <c r="N169" s="26"/>
      <c r="O169" s="26"/>
    </row>
    <row r="170" spans="1:15" ht="12.75" customHeight="1" x14ac:dyDescent="0.2">
      <c r="A170" s="11" t="s">
        <v>1364</v>
      </c>
      <c r="B170" s="13" t="s">
        <v>580</v>
      </c>
      <c r="C170" s="11" t="s">
        <v>1365</v>
      </c>
      <c r="D170" s="14">
        <v>41927</v>
      </c>
      <c r="E170" s="11" t="s">
        <v>1366</v>
      </c>
      <c r="F170" s="11" t="s">
        <v>1367</v>
      </c>
      <c r="G170" s="11" t="s">
        <v>1402</v>
      </c>
      <c r="H170" s="11" t="s">
        <v>1417</v>
      </c>
      <c r="I170" s="11" t="s">
        <v>1407</v>
      </c>
      <c r="J170" s="11" t="s">
        <v>1424</v>
      </c>
      <c r="K170" s="11">
        <v>476046</v>
      </c>
      <c r="L170" s="11" t="s">
        <v>1137</v>
      </c>
      <c r="N170" s="26"/>
      <c r="O170" s="26"/>
    </row>
    <row r="171" spans="1:15" ht="12.75" customHeight="1" x14ac:dyDescent="0.2">
      <c r="A171" s="11" t="s">
        <v>371</v>
      </c>
      <c r="B171" s="11" t="s">
        <v>608</v>
      </c>
      <c r="C171" s="11" t="s">
        <v>479</v>
      </c>
      <c r="D171" s="11" t="s">
        <v>479</v>
      </c>
      <c r="E171" s="11" t="s">
        <v>479</v>
      </c>
      <c r="F171" s="11" t="s">
        <v>479</v>
      </c>
      <c r="G171" s="11" t="s">
        <v>479</v>
      </c>
      <c r="H171" s="11" t="s">
        <v>1430</v>
      </c>
      <c r="I171" s="11" t="s">
        <v>479</v>
      </c>
      <c r="J171" s="11" t="s">
        <v>1428</v>
      </c>
      <c r="K171" s="11">
        <v>20606</v>
      </c>
      <c r="L171" s="11" t="s">
        <v>1137</v>
      </c>
      <c r="N171" s="26"/>
      <c r="O171" s="26"/>
    </row>
    <row r="172" spans="1:15" ht="12.75" customHeight="1" x14ac:dyDescent="0.2">
      <c r="A172" s="11" t="s">
        <v>172</v>
      </c>
      <c r="B172" s="11" t="s">
        <v>608</v>
      </c>
      <c r="C172" s="11" t="s">
        <v>479</v>
      </c>
      <c r="D172" s="11" t="s">
        <v>479</v>
      </c>
      <c r="E172" s="11" t="s">
        <v>479</v>
      </c>
      <c r="F172" s="11" t="s">
        <v>479</v>
      </c>
      <c r="G172" s="11" t="s">
        <v>479</v>
      </c>
      <c r="H172" s="11" t="s">
        <v>1425</v>
      </c>
      <c r="I172" s="11" t="s">
        <v>479</v>
      </c>
      <c r="J172" s="11" t="s">
        <v>1426</v>
      </c>
      <c r="K172" s="11">
        <v>6400</v>
      </c>
      <c r="L172" s="11" t="s">
        <v>1137</v>
      </c>
      <c r="N172" s="26"/>
      <c r="O172" s="26"/>
    </row>
    <row r="173" spans="1:15" ht="12.75" customHeight="1" x14ac:dyDescent="0.2">
      <c r="A173" s="11" t="s">
        <v>213</v>
      </c>
      <c r="B173" s="13" t="s">
        <v>580</v>
      </c>
      <c r="C173" s="11" t="s">
        <v>1418</v>
      </c>
      <c r="D173" s="14">
        <v>41932</v>
      </c>
      <c r="E173" s="11" t="s">
        <v>1419</v>
      </c>
      <c r="F173" s="11" t="s">
        <v>1420</v>
      </c>
      <c r="G173" s="11" t="s">
        <v>1429</v>
      </c>
      <c r="H173" s="11" t="s">
        <v>1427</v>
      </c>
      <c r="I173" s="11" t="s">
        <v>479</v>
      </c>
      <c r="J173" s="11" t="s">
        <v>1433</v>
      </c>
      <c r="K173" s="11">
        <v>180600</v>
      </c>
      <c r="L173" s="11" t="s">
        <v>1137</v>
      </c>
      <c r="N173" s="27"/>
      <c r="O173" s="26"/>
    </row>
    <row r="174" spans="1:15" ht="12.75" customHeight="1" x14ac:dyDescent="0.2">
      <c r="A174" s="11" t="s">
        <v>185</v>
      </c>
      <c r="B174" s="11" t="s">
        <v>608</v>
      </c>
      <c r="C174" s="11" t="s">
        <v>479</v>
      </c>
      <c r="D174" s="14" t="s">
        <v>479</v>
      </c>
      <c r="E174" s="11" t="s">
        <v>479</v>
      </c>
      <c r="F174" s="11" t="s">
        <v>479</v>
      </c>
      <c r="G174" s="11" t="s">
        <v>479</v>
      </c>
      <c r="H174" s="11" t="s">
        <v>1435</v>
      </c>
      <c r="I174" s="11" t="s">
        <v>479</v>
      </c>
      <c r="J174" s="11" t="s">
        <v>920</v>
      </c>
      <c r="K174" s="11">
        <v>1250</v>
      </c>
      <c r="L174" s="11" t="s">
        <v>1137</v>
      </c>
      <c r="N174" s="27"/>
      <c r="O174" s="26"/>
    </row>
    <row r="175" spans="1:15" ht="12.75" customHeight="1" x14ac:dyDescent="0.2">
      <c r="A175" s="11" t="s">
        <v>1431</v>
      </c>
      <c r="B175" s="11" t="s">
        <v>608</v>
      </c>
      <c r="C175" s="11" t="s">
        <v>479</v>
      </c>
      <c r="D175" s="11" t="s">
        <v>479</v>
      </c>
      <c r="E175" s="11" t="s">
        <v>479</v>
      </c>
      <c r="F175" s="11" t="s">
        <v>479</v>
      </c>
      <c r="G175" s="11" t="s">
        <v>479</v>
      </c>
      <c r="H175" s="11" t="s">
        <v>1432</v>
      </c>
      <c r="I175" s="11" t="s">
        <v>479</v>
      </c>
      <c r="J175" s="11" t="s">
        <v>1434</v>
      </c>
      <c r="K175" s="11">
        <v>13415</v>
      </c>
      <c r="L175" s="11" t="s">
        <v>1137</v>
      </c>
      <c r="N175" s="27"/>
      <c r="O175" s="26"/>
    </row>
    <row r="176" spans="1:15" ht="12.75" customHeight="1" x14ac:dyDescent="0.2">
      <c r="A176" s="11" t="s">
        <v>371</v>
      </c>
      <c r="B176" s="11" t="s">
        <v>608</v>
      </c>
      <c r="C176" s="11" t="s">
        <v>479</v>
      </c>
      <c r="D176" s="11" t="s">
        <v>479</v>
      </c>
      <c r="E176" s="11" t="s">
        <v>479</v>
      </c>
      <c r="F176" s="11" t="s">
        <v>479</v>
      </c>
      <c r="G176" s="11" t="s">
        <v>479</v>
      </c>
      <c r="H176" s="11" t="s">
        <v>1436</v>
      </c>
      <c r="I176" s="11" t="s">
        <v>479</v>
      </c>
      <c r="J176" s="11" t="s">
        <v>642</v>
      </c>
      <c r="K176" s="11">
        <v>11014.95</v>
      </c>
      <c r="L176" s="11" t="s">
        <v>1137</v>
      </c>
      <c r="N176" s="27"/>
      <c r="O176" s="26"/>
    </row>
    <row r="177" spans="1:12" ht="12.75" customHeight="1" x14ac:dyDescent="0.2">
      <c r="A177" s="11" t="s">
        <v>1437</v>
      </c>
      <c r="B177" s="11" t="s">
        <v>608</v>
      </c>
      <c r="C177" s="11" t="s">
        <v>479</v>
      </c>
      <c r="D177" s="11" t="s">
        <v>479</v>
      </c>
      <c r="E177" s="11" t="s">
        <v>479</v>
      </c>
      <c r="F177" s="11" t="s">
        <v>479</v>
      </c>
      <c r="G177" s="11" t="s">
        <v>479</v>
      </c>
      <c r="H177" s="11" t="s">
        <v>1438</v>
      </c>
      <c r="I177" s="11" t="s">
        <v>479</v>
      </c>
      <c r="J177" s="11" t="s">
        <v>920</v>
      </c>
      <c r="K177" s="11">
        <v>6400</v>
      </c>
      <c r="L177" s="11" t="s">
        <v>1137</v>
      </c>
    </row>
    <row r="178" spans="1:12" ht="12.75" customHeight="1" x14ac:dyDescent="0.2">
      <c r="A178" s="11" t="s">
        <v>213</v>
      </c>
      <c r="B178" s="11" t="s">
        <v>608</v>
      </c>
      <c r="C178" s="11" t="s">
        <v>479</v>
      </c>
      <c r="D178" s="11" t="s">
        <v>479</v>
      </c>
      <c r="E178" s="11" t="s">
        <v>479</v>
      </c>
      <c r="F178" s="11" t="s">
        <v>479</v>
      </c>
      <c r="G178" s="11" t="s">
        <v>479</v>
      </c>
      <c r="H178" s="11" t="s">
        <v>1439</v>
      </c>
      <c r="I178" s="11" t="s">
        <v>479</v>
      </c>
      <c r="J178" s="11" t="s">
        <v>1440</v>
      </c>
      <c r="K178" s="11">
        <v>9938</v>
      </c>
      <c r="L178" s="11" t="s">
        <v>1137</v>
      </c>
    </row>
    <row r="179" spans="1:12" ht="12.75" customHeight="1" x14ac:dyDescent="0.2">
      <c r="A179" s="11" t="s">
        <v>371</v>
      </c>
      <c r="B179" s="11" t="s">
        <v>608</v>
      </c>
      <c r="C179" s="11" t="s">
        <v>479</v>
      </c>
      <c r="D179" s="11" t="s">
        <v>479</v>
      </c>
      <c r="E179" s="11" t="s">
        <v>479</v>
      </c>
      <c r="F179" s="11" t="s">
        <v>479</v>
      </c>
      <c r="G179" s="11" t="s">
        <v>479</v>
      </c>
      <c r="H179" s="11" t="s">
        <v>1441</v>
      </c>
      <c r="I179" s="11" t="s">
        <v>479</v>
      </c>
      <c r="J179" s="11" t="s">
        <v>1442</v>
      </c>
      <c r="K179" s="11">
        <v>12107</v>
      </c>
      <c r="L179" s="11" t="s">
        <v>1137</v>
      </c>
    </row>
    <row r="180" spans="1:12" ht="39.75" customHeight="1" x14ac:dyDescent="0.2">
      <c r="A180" s="28" t="s">
        <v>1451</v>
      </c>
      <c r="B180" s="11" t="s">
        <v>608</v>
      </c>
      <c r="C180" s="11" t="s">
        <v>479</v>
      </c>
      <c r="D180" s="11" t="s">
        <v>479</v>
      </c>
      <c r="E180" s="11" t="s">
        <v>479</v>
      </c>
      <c r="F180" s="11" t="s">
        <v>479</v>
      </c>
      <c r="G180" s="11" t="s">
        <v>479</v>
      </c>
      <c r="H180" s="11" t="s">
        <v>1452</v>
      </c>
      <c r="I180" s="11" t="s">
        <v>479</v>
      </c>
      <c r="J180" s="11" t="s">
        <v>1453</v>
      </c>
      <c r="K180" s="11">
        <v>30328</v>
      </c>
      <c r="L180" s="11" t="s">
        <v>1137</v>
      </c>
    </row>
    <row r="181" spans="1:12" ht="12.75" customHeight="1" x14ac:dyDescent="0.2">
      <c r="A181" s="11" t="s">
        <v>1443</v>
      </c>
      <c r="B181" s="11" t="s">
        <v>548</v>
      </c>
      <c r="C181" s="11" t="s">
        <v>1444</v>
      </c>
      <c r="D181" s="14">
        <v>41946</v>
      </c>
      <c r="E181" s="11" t="s">
        <v>1445</v>
      </c>
      <c r="F181" s="11" t="s">
        <v>1446</v>
      </c>
      <c r="H181" s="11" t="s">
        <v>479</v>
      </c>
      <c r="I181" s="11" t="s">
        <v>479</v>
      </c>
      <c r="J181" s="11" t="s">
        <v>479</v>
      </c>
      <c r="K181" s="11">
        <v>0</v>
      </c>
      <c r="L181" s="11" t="s">
        <v>1137</v>
      </c>
    </row>
    <row r="182" spans="1:12" ht="38.25" customHeight="1" x14ac:dyDescent="0.2">
      <c r="A182" s="28" t="s">
        <v>1447</v>
      </c>
      <c r="B182" s="11" t="s">
        <v>548</v>
      </c>
      <c r="C182" s="11" t="s">
        <v>1448</v>
      </c>
      <c r="D182" s="14">
        <v>41946</v>
      </c>
      <c r="E182" s="11" t="s">
        <v>1449</v>
      </c>
      <c r="F182" s="11" t="s">
        <v>1450</v>
      </c>
      <c r="G182" s="11" t="s">
        <v>1454</v>
      </c>
      <c r="H182" s="11" t="s">
        <v>479</v>
      </c>
      <c r="I182" s="11" t="s">
        <v>1455</v>
      </c>
      <c r="J182" s="11" t="s">
        <v>479</v>
      </c>
      <c r="K182" s="11">
        <v>0</v>
      </c>
      <c r="L182" s="11" t="s">
        <v>1137</v>
      </c>
    </row>
    <row r="183" spans="1:12" x14ac:dyDescent="0.2">
      <c r="A183" s="28" t="s">
        <v>1463</v>
      </c>
      <c r="B183" s="11" t="s">
        <v>608</v>
      </c>
      <c r="C183" s="11" t="s">
        <v>479</v>
      </c>
      <c r="D183" s="14" t="s">
        <v>479</v>
      </c>
      <c r="E183" s="11" t="s">
        <v>479</v>
      </c>
      <c r="F183" s="11" t="s">
        <v>479</v>
      </c>
      <c r="G183" s="11" t="s">
        <v>479</v>
      </c>
      <c r="H183" s="11" t="s">
        <v>1461</v>
      </c>
      <c r="I183" s="11" t="s">
        <v>479</v>
      </c>
      <c r="J183" s="11" t="s">
        <v>1462</v>
      </c>
      <c r="K183" s="11">
        <v>39967</v>
      </c>
      <c r="L183" s="11" t="s">
        <v>1137</v>
      </c>
    </row>
    <row r="184" spans="1:12" ht="36" customHeight="1" x14ac:dyDescent="0.2">
      <c r="A184" s="28" t="s">
        <v>1447</v>
      </c>
      <c r="B184" s="11" t="s">
        <v>836</v>
      </c>
      <c r="C184" s="11" t="s">
        <v>479</v>
      </c>
      <c r="D184" s="11" t="s">
        <v>479</v>
      </c>
      <c r="E184" s="11" t="s">
        <v>479</v>
      </c>
      <c r="F184" s="11" t="s">
        <v>479</v>
      </c>
      <c r="G184" s="11" t="s">
        <v>1456</v>
      </c>
      <c r="H184" s="11" t="s">
        <v>1464</v>
      </c>
      <c r="I184" s="11" t="s">
        <v>1457</v>
      </c>
      <c r="J184" s="11" t="s">
        <v>1465</v>
      </c>
      <c r="K184" s="11">
        <v>183161</v>
      </c>
      <c r="L184" s="11" t="s">
        <v>1137</v>
      </c>
    </row>
    <row r="185" spans="1:12" x14ac:dyDescent="0.2">
      <c r="A185" s="28" t="s">
        <v>449</v>
      </c>
      <c r="B185" s="11" t="s">
        <v>608</v>
      </c>
      <c r="C185" s="11" t="s">
        <v>479</v>
      </c>
      <c r="D185" s="14" t="s">
        <v>479</v>
      </c>
      <c r="E185" s="11" t="s">
        <v>479</v>
      </c>
      <c r="F185" s="11" t="s">
        <v>479</v>
      </c>
      <c r="G185" s="11" t="s">
        <v>479</v>
      </c>
      <c r="H185" s="11" t="s">
        <v>1466</v>
      </c>
      <c r="I185" s="11" t="s">
        <v>479</v>
      </c>
      <c r="J185" s="11" t="s">
        <v>1467</v>
      </c>
      <c r="K185" s="11">
        <v>18000</v>
      </c>
      <c r="L185" s="11" t="s">
        <v>1137</v>
      </c>
    </row>
    <row r="186" spans="1:12" ht="12.75" customHeight="1" x14ac:dyDescent="0.2">
      <c r="A186" s="11" t="s">
        <v>1364</v>
      </c>
      <c r="B186" s="13" t="s">
        <v>580</v>
      </c>
      <c r="C186" s="11" t="s">
        <v>1458</v>
      </c>
      <c r="D186" s="14">
        <v>41953</v>
      </c>
      <c r="E186" s="11" t="s">
        <v>1459</v>
      </c>
      <c r="F186" s="11" t="s">
        <v>1460</v>
      </c>
      <c r="G186" s="11" t="s">
        <v>1468</v>
      </c>
      <c r="H186" s="11" t="s">
        <v>1480</v>
      </c>
      <c r="I186" s="11" t="s">
        <v>1469</v>
      </c>
      <c r="J186" s="11" t="s">
        <v>1346</v>
      </c>
      <c r="K186" s="30">
        <v>450473.4</v>
      </c>
      <c r="L186" s="11" t="s">
        <v>1137</v>
      </c>
    </row>
    <row r="187" spans="1:12" s="33" customFormat="1" ht="12.75" customHeight="1" x14ac:dyDescent="0.2">
      <c r="A187" s="33" t="s">
        <v>1364</v>
      </c>
      <c r="B187" s="13" t="s">
        <v>580</v>
      </c>
      <c r="C187" s="33" t="s">
        <v>1458</v>
      </c>
      <c r="D187" s="34">
        <v>41953</v>
      </c>
      <c r="E187" s="33" t="s">
        <v>1459</v>
      </c>
      <c r="F187" s="33" t="s">
        <v>1460</v>
      </c>
      <c r="G187" s="33" t="s">
        <v>1468</v>
      </c>
      <c r="H187" s="33" t="s">
        <v>1481</v>
      </c>
      <c r="I187" s="33" t="s">
        <v>1469</v>
      </c>
      <c r="J187" s="33" t="s">
        <v>1482</v>
      </c>
      <c r="K187" s="33">
        <v>1466183.25</v>
      </c>
      <c r="L187" s="33" t="s">
        <v>1137</v>
      </c>
    </row>
    <row r="188" spans="1:12" ht="12.75" customHeight="1" x14ac:dyDescent="0.2">
      <c r="A188" s="11" t="s">
        <v>1364</v>
      </c>
      <c r="B188" s="13" t="s">
        <v>580</v>
      </c>
      <c r="C188" s="11" t="s">
        <v>1458</v>
      </c>
      <c r="D188" s="14">
        <v>41953</v>
      </c>
      <c r="E188" s="11" t="s">
        <v>1459</v>
      </c>
      <c r="F188" s="11" t="s">
        <v>1460</v>
      </c>
      <c r="G188" s="11" t="s">
        <v>1468</v>
      </c>
      <c r="H188" s="11" t="s">
        <v>1483</v>
      </c>
      <c r="I188" s="11" t="s">
        <v>1469</v>
      </c>
      <c r="J188" s="11" t="s">
        <v>1484</v>
      </c>
      <c r="K188" s="11">
        <v>909168</v>
      </c>
      <c r="L188" s="11" t="s">
        <v>1137</v>
      </c>
    </row>
    <row r="189" spans="1:12" ht="12.75" customHeight="1" x14ac:dyDescent="0.2">
      <c r="A189" s="11" t="s">
        <v>1364</v>
      </c>
      <c r="B189" s="13" t="s">
        <v>580</v>
      </c>
      <c r="C189" s="11" t="s">
        <v>1458</v>
      </c>
      <c r="D189" s="14">
        <v>41953</v>
      </c>
      <c r="E189" s="11" t="s">
        <v>1459</v>
      </c>
      <c r="F189" s="11" t="s">
        <v>1460</v>
      </c>
      <c r="G189" s="11" t="s">
        <v>1468</v>
      </c>
      <c r="H189" s="11" t="s">
        <v>1486</v>
      </c>
      <c r="I189" s="11" t="s">
        <v>1469</v>
      </c>
      <c r="J189" s="11" t="s">
        <v>1485</v>
      </c>
      <c r="K189" s="11">
        <v>696437</v>
      </c>
      <c r="L189" s="11" t="s">
        <v>1137</v>
      </c>
    </row>
    <row r="190" spans="1:12" ht="12.75" customHeight="1" x14ac:dyDescent="0.2">
      <c r="A190" s="11" t="s">
        <v>1364</v>
      </c>
      <c r="B190" s="13" t="s">
        <v>580</v>
      </c>
      <c r="C190" s="11" t="s">
        <v>1458</v>
      </c>
      <c r="D190" s="14">
        <v>41953</v>
      </c>
      <c r="E190" s="11" t="s">
        <v>1459</v>
      </c>
      <c r="F190" s="11" t="s">
        <v>1460</v>
      </c>
      <c r="G190" s="11" t="s">
        <v>1468</v>
      </c>
      <c r="H190" s="11" t="s">
        <v>1487</v>
      </c>
      <c r="I190" s="11" t="s">
        <v>1488</v>
      </c>
      <c r="J190" s="11" t="s">
        <v>1413</v>
      </c>
      <c r="K190" s="11">
        <v>820150</v>
      </c>
      <c r="L190" s="11" t="s">
        <v>1137</v>
      </c>
    </row>
    <row r="191" spans="1:12" ht="12.75" customHeight="1" x14ac:dyDescent="0.2">
      <c r="A191" s="11" t="s">
        <v>1470</v>
      </c>
      <c r="B191" s="11" t="s">
        <v>608</v>
      </c>
      <c r="C191" s="11" t="s">
        <v>479</v>
      </c>
      <c r="D191" s="11" t="s">
        <v>479</v>
      </c>
      <c r="E191" s="11" t="s">
        <v>479</v>
      </c>
      <c r="F191" s="11" t="s">
        <v>479</v>
      </c>
      <c r="G191" s="11" t="s">
        <v>479</v>
      </c>
      <c r="H191" s="11" t="s">
        <v>1471</v>
      </c>
      <c r="I191" s="11" t="s">
        <v>479</v>
      </c>
      <c r="J191" s="11" t="s">
        <v>585</v>
      </c>
      <c r="K191" s="11">
        <v>41700</v>
      </c>
      <c r="L191" s="11" t="s">
        <v>1137</v>
      </c>
    </row>
    <row r="192" spans="1:12" ht="12.75" customHeight="1" x14ac:dyDescent="0.2">
      <c r="A192" s="11" t="s">
        <v>1472</v>
      </c>
      <c r="B192" s="11" t="s">
        <v>871</v>
      </c>
      <c r="C192" s="11" t="s">
        <v>479</v>
      </c>
      <c r="D192" s="11" t="s">
        <v>479</v>
      </c>
      <c r="E192" s="11" t="s">
        <v>479</v>
      </c>
      <c r="F192" s="11" t="s">
        <v>479</v>
      </c>
      <c r="G192" s="11" t="s">
        <v>1473</v>
      </c>
      <c r="H192" s="11" t="s">
        <v>1475</v>
      </c>
      <c r="I192" s="11" t="s">
        <v>1474</v>
      </c>
      <c r="J192" s="11" t="s">
        <v>1476</v>
      </c>
      <c r="K192" s="11">
        <v>0</v>
      </c>
      <c r="L192" s="11" t="s">
        <v>1137</v>
      </c>
    </row>
    <row r="193" spans="1:12" ht="12.75" customHeight="1" x14ac:dyDescent="0.2">
      <c r="A193" s="11" t="s">
        <v>1349</v>
      </c>
      <c r="B193" s="11" t="s">
        <v>608</v>
      </c>
      <c r="C193" s="11" t="s">
        <v>479</v>
      </c>
      <c r="D193" s="11" t="s">
        <v>479</v>
      </c>
      <c r="E193" s="11" t="s">
        <v>479</v>
      </c>
      <c r="F193" s="11" t="s">
        <v>479</v>
      </c>
      <c r="G193" s="11" t="s">
        <v>479</v>
      </c>
      <c r="H193" s="11" t="s">
        <v>1477</v>
      </c>
      <c r="I193" s="11" t="s">
        <v>479</v>
      </c>
      <c r="J193" s="11" t="s">
        <v>1133</v>
      </c>
      <c r="K193" s="11">
        <v>40812</v>
      </c>
      <c r="L193" s="11" t="s">
        <v>1137</v>
      </c>
    </row>
    <row r="194" spans="1:12" ht="12.75" customHeight="1" x14ac:dyDescent="0.2">
      <c r="A194" s="11" t="s">
        <v>1364</v>
      </c>
      <c r="B194" s="13" t="s">
        <v>580</v>
      </c>
      <c r="C194" s="11" t="s">
        <v>1365</v>
      </c>
      <c r="D194" s="14">
        <v>41927</v>
      </c>
      <c r="E194" s="11" t="s">
        <v>1366</v>
      </c>
      <c r="F194" s="11" t="s">
        <v>479</v>
      </c>
      <c r="G194" s="11" t="s">
        <v>1478</v>
      </c>
      <c r="H194" s="11" t="s">
        <v>1479</v>
      </c>
      <c r="I194" s="11" t="s">
        <v>1507</v>
      </c>
      <c r="J194" s="11" t="s">
        <v>1424</v>
      </c>
      <c r="K194" s="11">
        <v>0</v>
      </c>
      <c r="L194" s="11" t="s">
        <v>1137</v>
      </c>
    </row>
    <row r="195" spans="1:12" ht="12.75" customHeight="1" x14ac:dyDescent="0.2">
      <c r="A195" s="11" t="s">
        <v>1364</v>
      </c>
      <c r="B195" s="13" t="s">
        <v>580</v>
      </c>
      <c r="C195" s="11" t="s">
        <v>1458</v>
      </c>
      <c r="D195" s="11" t="s">
        <v>479</v>
      </c>
      <c r="E195" s="11" t="s">
        <v>479</v>
      </c>
      <c r="F195" s="11" t="s">
        <v>479</v>
      </c>
      <c r="G195" s="11" t="s">
        <v>1489</v>
      </c>
      <c r="H195" s="11" t="s">
        <v>1490</v>
      </c>
      <c r="I195" s="11" t="s">
        <v>1508</v>
      </c>
      <c r="J195" s="11" t="s">
        <v>1491</v>
      </c>
      <c r="K195" s="11">
        <v>0</v>
      </c>
      <c r="L195" s="11" t="s">
        <v>1137</v>
      </c>
    </row>
    <row r="196" spans="1:12" ht="12.75" customHeight="1" x14ac:dyDescent="0.2">
      <c r="A196" s="12" t="s">
        <v>32</v>
      </c>
      <c r="B196" s="13" t="s">
        <v>580</v>
      </c>
      <c r="C196" s="13" t="s">
        <v>33</v>
      </c>
      <c r="D196" s="15">
        <v>41676</v>
      </c>
      <c r="E196" s="15" t="s">
        <v>34</v>
      </c>
      <c r="F196" s="13" t="s">
        <v>479</v>
      </c>
      <c r="G196" s="13" t="s">
        <v>1492</v>
      </c>
      <c r="H196" s="13" t="s">
        <v>1504</v>
      </c>
      <c r="I196" s="13" t="s">
        <v>1493</v>
      </c>
      <c r="J196" s="13" t="s">
        <v>444</v>
      </c>
      <c r="K196" s="29">
        <v>200000</v>
      </c>
      <c r="L196" s="11" t="s">
        <v>1137</v>
      </c>
    </row>
    <row r="197" spans="1:12" ht="12.75" customHeight="1" x14ac:dyDescent="0.2">
      <c r="A197" s="11" t="s">
        <v>1364</v>
      </c>
      <c r="B197" s="13" t="s">
        <v>580</v>
      </c>
      <c r="C197" s="11" t="s">
        <v>1458</v>
      </c>
      <c r="D197" s="11" t="s">
        <v>479</v>
      </c>
      <c r="E197" s="11" t="s">
        <v>479</v>
      </c>
      <c r="F197" s="11" t="s">
        <v>479</v>
      </c>
      <c r="G197" s="11" t="s">
        <v>1494</v>
      </c>
      <c r="H197" s="11" t="s">
        <v>1495</v>
      </c>
      <c r="I197" s="11" t="s">
        <v>1497</v>
      </c>
      <c r="J197" s="11" t="s">
        <v>1496</v>
      </c>
      <c r="K197" s="11">
        <v>0</v>
      </c>
      <c r="L197" s="11" t="s">
        <v>1137</v>
      </c>
    </row>
    <row r="198" spans="1:12" ht="12.75" customHeight="1" x14ac:dyDescent="0.2">
      <c r="A198" s="11" t="s">
        <v>1498</v>
      </c>
      <c r="B198" s="11" t="s">
        <v>608</v>
      </c>
      <c r="C198" s="11" t="s">
        <v>479</v>
      </c>
      <c r="D198" s="11" t="s">
        <v>479</v>
      </c>
      <c r="E198" s="11" t="s">
        <v>479</v>
      </c>
      <c r="F198" s="11" t="s">
        <v>479</v>
      </c>
      <c r="G198" s="11" t="s">
        <v>479</v>
      </c>
      <c r="H198" s="11" t="s">
        <v>1499</v>
      </c>
      <c r="I198" s="11" t="s">
        <v>479</v>
      </c>
      <c r="J198" s="11" t="s">
        <v>1500</v>
      </c>
      <c r="K198" s="11">
        <v>20148</v>
      </c>
      <c r="L198" s="11" t="s">
        <v>1137</v>
      </c>
    </row>
    <row r="199" spans="1:12" ht="12.75" customHeight="1" x14ac:dyDescent="0.2">
      <c r="A199" s="11" t="s">
        <v>1085</v>
      </c>
      <c r="B199" s="11" t="s">
        <v>608</v>
      </c>
      <c r="C199" s="11" t="s">
        <v>479</v>
      </c>
      <c r="D199" s="11" t="s">
        <v>479</v>
      </c>
      <c r="E199" s="11" t="s">
        <v>479</v>
      </c>
      <c r="F199" s="11" t="s">
        <v>479</v>
      </c>
      <c r="G199" s="11" t="s">
        <v>479</v>
      </c>
      <c r="H199" s="11" t="s">
        <v>1501</v>
      </c>
      <c r="I199" s="11" t="s">
        <v>479</v>
      </c>
      <c r="J199" s="11" t="s">
        <v>1502</v>
      </c>
      <c r="K199" s="11">
        <v>40190</v>
      </c>
      <c r="L199" s="11" t="s">
        <v>1137</v>
      </c>
    </row>
    <row r="200" spans="1:12" ht="12.75" customHeight="1" x14ac:dyDescent="0.2">
      <c r="A200" s="12" t="s">
        <v>618</v>
      </c>
      <c r="B200" s="13" t="s">
        <v>580</v>
      </c>
      <c r="C200" s="13" t="s">
        <v>1105</v>
      </c>
      <c r="D200" s="15">
        <v>41620</v>
      </c>
      <c r="E200" s="13" t="s">
        <v>1106</v>
      </c>
      <c r="F200" s="13" t="s">
        <v>479</v>
      </c>
      <c r="G200" s="13" t="s">
        <v>1505</v>
      </c>
      <c r="H200" s="11" t="s">
        <v>1503</v>
      </c>
      <c r="I200" s="11" t="s">
        <v>1505</v>
      </c>
      <c r="J200" s="11" t="s">
        <v>1506</v>
      </c>
      <c r="K200" s="11">
        <v>21150</v>
      </c>
      <c r="L200" s="11" t="s">
        <v>1137</v>
      </c>
    </row>
    <row r="201" spans="1:12" ht="12.75" customHeight="1" x14ac:dyDescent="0.2">
      <c r="A201" s="13" t="s">
        <v>543</v>
      </c>
      <c r="B201" s="13" t="s">
        <v>608</v>
      </c>
      <c r="C201" s="13" t="s">
        <v>479</v>
      </c>
      <c r="D201" s="13" t="s">
        <v>479</v>
      </c>
      <c r="E201" s="13" t="s">
        <v>479</v>
      </c>
      <c r="F201" s="13" t="s">
        <v>479</v>
      </c>
      <c r="G201" s="13" t="s">
        <v>479</v>
      </c>
      <c r="H201" s="13" t="s">
        <v>1509</v>
      </c>
      <c r="I201" s="13" t="s">
        <v>479</v>
      </c>
      <c r="J201" s="13" t="s">
        <v>1146</v>
      </c>
      <c r="K201" s="13">
        <v>3000</v>
      </c>
      <c r="L201" s="11" t="s">
        <v>1137</v>
      </c>
    </row>
    <row r="202" spans="1:12" ht="12.75" customHeight="1" x14ac:dyDescent="0.2">
      <c r="A202" s="11" t="s">
        <v>1510</v>
      </c>
      <c r="B202" s="13" t="s">
        <v>608</v>
      </c>
      <c r="C202" s="13" t="s">
        <v>479</v>
      </c>
      <c r="D202" s="13" t="s">
        <v>479</v>
      </c>
      <c r="E202" s="13" t="s">
        <v>479</v>
      </c>
      <c r="F202" s="13" t="s">
        <v>479</v>
      </c>
      <c r="G202" s="13" t="s">
        <v>479</v>
      </c>
      <c r="H202" s="11" t="s">
        <v>1511</v>
      </c>
      <c r="I202" s="11" t="s">
        <v>479</v>
      </c>
      <c r="J202" s="11" t="s">
        <v>1512</v>
      </c>
      <c r="K202" s="11">
        <v>7740</v>
      </c>
      <c r="L202" s="11" t="s">
        <v>1137</v>
      </c>
    </row>
    <row r="203" spans="1:12" ht="12.75" customHeight="1" x14ac:dyDescent="0.2">
      <c r="A203" s="11" t="s">
        <v>1364</v>
      </c>
      <c r="B203" s="13" t="s">
        <v>580</v>
      </c>
      <c r="C203" s="11" t="s">
        <v>1458</v>
      </c>
      <c r="D203" s="14">
        <v>41983</v>
      </c>
      <c r="E203" s="13" t="s">
        <v>479</v>
      </c>
      <c r="F203" s="11" t="s">
        <v>479</v>
      </c>
      <c r="G203" s="11" t="s">
        <v>1515</v>
      </c>
      <c r="H203" s="11" t="s">
        <v>1513</v>
      </c>
      <c r="I203" s="11" t="s">
        <v>1517</v>
      </c>
      <c r="J203" s="11" t="s">
        <v>1514</v>
      </c>
      <c r="K203" s="32">
        <v>-657932</v>
      </c>
      <c r="L203" s="11" t="s">
        <v>1137</v>
      </c>
    </row>
    <row r="204" spans="1:12" ht="12.75" customHeight="1" x14ac:dyDescent="0.2">
      <c r="A204" s="11" t="s">
        <v>1364</v>
      </c>
      <c r="B204" s="13" t="s">
        <v>580</v>
      </c>
      <c r="C204" s="11" t="s">
        <v>1458</v>
      </c>
      <c r="D204" s="14">
        <v>41983</v>
      </c>
      <c r="E204" s="13" t="s">
        <v>479</v>
      </c>
      <c r="F204" s="11" t="s">
        <v>479</v>
      </c>
      <c r="G204" s="11" t="s">
        <v>1530</v>
      </c>
      <c r="H204" s="11" t="s">
        <v>1531</v>
      </c>
      <c r="I204" s="11" t="s">
        <v>1532</v>
      </c>
      <c r="J204" s="11" t="s">
        <v>1533</v>
      </c>
      <c r="K204" s="11">
        <v>134804.25</v>
      </c>
      <c r="L204" s="11" t="s">
        <v>1137</v>
      </c>
    </row>
    <row r="205" spans="1:12" ht="12.75" customHeight="1" x14ac:dyDescent="0.2">
      <c r="A205" s="11" t="s">
        <v>1364</v>
      </c>
      <c r="B205" s="13" t="s">
        <v>580</v>
      </c>
      <c r="C205" s="11" t="s">
        <v>1458</v>
      </c>
      <c r="D205" s="14">
        <v>41983</v>
      </c>
      <c r="E205" s="11" t="s">
        <v>1459</v>
      </c>
      <c r="F205" s="11" t="s">
        <v>479</v>
      </c>
      <c r="G205" s="11" t="s">
        <v>1515</v>
      </c>
      <c r="H205" s="11" t="s">
        <v>1516</v>
      </c>
      <c r="I205" s="11" t="s">
        <v>1517</v>
      </c>
      <c r="J205" s="11" t="s">
        <v>1518</v>
      </c>
      <c r="K205" s="32">
        <v>189637</v>
      </c>
      <c r="L205" s="11" t="s">
        <v>1137</v>
      </c>
    </row>
    <row r="206" spans="1:12" ht="12.75" customHeight="1" x14ac:dyDescent="0.2">
      <c r="A206" s="11" t="s">
        <v>1557</v>
      </c>
      <c r="B206" s="11" t="s">
        <v>608</v>
      </c>
      <c r="C206" s="11" t="s">
        <v>479</v>
      </c>
      <c r="D206" s="11" t="s">
        <v>479</v>
      </c>
      <c r="E206" s="11" t="s">
        <v>479</v>
      </c>
      <c r="F206" s="11" t="s">
        <v>479</v>
      </c>
      <c r="G206" s="11" t="s">
        <v>479</v>
      </c>
      <c r="H206" s="11" t="s">
        <v>1519</v>
      </c>
      <c r="I206" s="11" t="s">
        <v>479</v>
      </c>
      <c r="J206" s="11" t="s">
        <v>1520</v>
      </c>
      <c r="K206" s="11">
        <v>4990</v>
      </c>
      <c r="L206" s="11" t="s">
        <v>1137</v>
      </c>
    </row>
    <row r="207" spans="1:12" ht="12.75" customHeight="1" x14ac:dyDescent="0.2">
      <c r="A207" s="11" t="s">
        <v>1521</v>
      </c>
      <c r="B207" s="11" t="s">
        <v>608</v>
      </c>
      <c r="C207" s="11" t="s">
        <v>479</v>
      </c>
      <c r="D207" s="11" t="s">
        <v>479</v>
      </c>
      <c r="E207" s="11" t="s">
        <v>479</v>
      </c>
      <c r="F207" s="11" t="s">
        <v>479</v>
      </c>
      <c r="G207" s="11" t="s">
        <v>479</v>
      </c>
      <c r="H207" s="11" t="s">
        <v>1522</v>
      </c>
      <c r="I207" s="11" t="s">
        <v>479</v>
      </c>
      <c r="J207" s="11" t="s">
        <v>1523</v>
      </c>
      <c r="K207" s="11">
        <v>4990</v>
      </c>
      <c r="L207" s="11" t="s">
        <v>1137</v>
      </c>
    </row>
    <row r="208" spans="1:12" ht="12.75" customHeight="1" x14ac:dyDescent="0.2">
      <c r="A208" s="11" t="s">
        <v>1524</v>
      </c>
      <c r="B208" s="11" t="s">
        <v>608</v>
      </c>
      <c r="C208" s="11" t="s">
        <v>479</v>
      </c>
      <c r="D208" s="11" t="s">
        <v>479</v>
      </c>
      <c r="E208" s="11" t="s">
        <v>479</v>
      </c>
      <c r="F208" s="11" t="s">
        <v>479</v>
      </c>
      <c r="G208" s="11" t="s">
        <v>479</v>
      </c>
      <c r="H208" s="11" t="s">
        <v>1525</v>
      </c>
      <c r="I208" s="11" t="s">
        <v>479</v>
      </c>
      <c r="J208" s="11" t="s">
        <v>1526</v>
      </c>
      <c r="K208" s="11">
        <v>2547</v>
      </c>
      <c r="L208" s="11" t="s">
        <v>1137</v>
      </c>
    </row>
    <row r="209" spans="1:12" ht="12.75" customHeight="1" x14ac:dyDescent="0.2">
      <c r="A209" s="11" t="s">
        <v>1527</v>
      </c>
      <c r="B209" s="11" t="s">
        <v>608</v>
      </c>
      <c r="C209" s="11" t="s">
        <v>479</v>
      </c>
      <c r="D209" s="11" t="s">
        <v>479</v>
      </c>
      <c r="E209" s="11" t="s">
        <v>479</v>
      </c>
      <c r="F209" s="11" t="s">
        <v>479</v>
      </c>
      <c r="G209" s="11" t="s">
        <v>479</v>
      </c>
      <c r="H209" s="11" t="s">
        <v>1528</v>
      </c>
      <c r="I209" s="11" t="s">
        <v>479</v>
      </c>
      <c r="J209" s="11" t="s">
        <v>1529</v>
      </c>
      <c r="K209" s="11">
        <v>2951</v>
      </c>
      <c r="L209" s="11" t="s">
        <v>1137</v>
      </c>
    </row>
    <row r="210" spans="1:12" ht="12.75" customHeight="1" x14ac:dyDescent="0.2">
      <c r="A210" s="12" t="s">
        <v>68</v>
      </c>
      <c r="B210" s="13" t="s">
        <v>871</v>
      </c>
      <c r="C210" s="13" t="s">
        <v>479</v>
      </c>
      <c r="D210" s="13" t="s">
        <v>479</v>
      </c>
      <c r="E210" s="13" t="s">
        <v>479</v>
      </c>
      <c r="F210" s="13" t="s">
        <v>479</v>
      </c>
      <c r="G210" s="13" t="s">
        <v>479</v>
      </c>
      <c r="H210" s="13" t="s">
        <v>1560</v>
      </c>
      <c r="I210" s="13" t="s">
        <v>479</v>
      </c>
      <c r="J210" s="13" t="s">
        <v>69</v>
      </c>
      <c r="K210" s="16">
        <v>995000</v>
      </c>
      <c r="L210" s="11" t="s">
        <v>1137</v>
      </c>
    </row>
    <row r="211" spans="1:12" ht="12.75" customHeight="1" x14ac:dyDescent="0.2">
      <c r="A211" s="11" t="s">
        <v>1364</v>
      </c>
      <c r="B211" s="13" t="s">
        <v>580</v>
      </c>
      <c r="C211" s="11" t="s">
        <v>1534</v>
      </c>
      <c r="D211" s="14">
        <v>41983</v>
      </c>
      <c r="E211" s="11" t="s">
        <v>1535</v>
      </c>
      <c r="F211" s="11" t="s">
        <v>1536</v>
      </c>
      <c r="G211" s="11" t="s">
        <v>1539</v>
      </c>
      <c r="H211" s="11" t="s">
        <v>1543</v>
      </c>
      <c r="I211" s="11" t="s">
        <v>1542</v>
      </c>
      <c r="J211" s="11" t="s">
        <v>1548</v>
      </c>
      <c r="K211" s="30">
        <v>158070</v>
      </c>
      <c r="L211" s="11" t="s">
        <v>1137</v>
      </c>
    </row>
    <row r="212" spans="1:12" ht="12.75" customHeight="1" x14ac:dyDescent="0.2">
      <c r="A212" s="11" t="s">
        <v>1364</v>
      </c>
      <c r="B212" s="13" t="s">
        <v>580</v>
      </c>
      <c r="C212" s="11" t="s">
        <v>1534</v>
      </c>
      <c r="D212" s="14">
        <v>41983</v>
      </c>
      <c r="E212" s="11" t="s">
        <v>1535</v>
      </c>
      <c r="F212" s="11" t="s">
        <v>1536</v>
      </c>
      <c r="G212" s="11" t="s">
        <v>1539</v>
      </c>
      <c r="H212" s="11" t="s">
        <v>1545</v>
      </c>
      <c r="I212" s="11" t="s">
        <v>1542</v>
      </c>
      <c r="J212" s="11" t="s">
        <v>1549</v>
      </c>
      <c r="K212" s="30">
        <v>508473.9</v>
      </c>
      <c r="L212" s="11" t="s">
        <v>1137</v>
      </c>
    </row>
    <row r="213" spans="1:12" s="33" customFormat="1" ht="12.75" customHeight="1" x14ac:dyDescent="0.2">
      <c r="A213" s="33" t="s">
        <v>1364</v>
      </c>
      <c r="B213" s="13" t="s">
        <v>580</v>
      </c>
      <c r="C213" s="33" t="s">
        <v>1534</v>
      </c>
      <c r="D213" s="34">
        <v>41983</v>
      </c>
      <c r="E213" s="33" t="s">
        <v>1535</v>
      </c>
      <c r="F213" s="33" t="s">
        <v>1536</v>
      </c>
      <c r="G213" s="33" t="s">
        <v>1539</v>
      </c>
      <c r="H213" s="33" t="s">
        <v>1544</v>
      </c>
      <c r="I213" s="33" t="s">
        <v>1542</v>
      </c>
      <c r="J213" s="33" t="s">
        <v>1550</v>
      </c>
      <c r="K213" s="37">
        <v>780213</v>
      </c>
      <c r="L213" s="33" t="s">
        <v>1137</v>
      </c>
    </row>
    <row r="214" spans="1:12" ht="12.75" customHeight="1" x14ac:dyDescent="0.2">
      <c r="A214" s="11" t="s">
        <v>1364</v>
      </c>
      <c r="B214" s="13" t="s">
        <v>580</v>
      </c>
      <c r="C214" s="11" t="s">
        <v>1534</v>
      </c>
      <c r="D214" s="14">
        <v>41983</v>
      </c>
      <c r="E214" s="11" t="s">
        <v>1535</v>
      </c>
      <c r="F214" s="11" t="s">
        <v>1536</v>
      </c>
      <c r="G214" s="11" t="s">
        <v>1539</v>
      </c>
      <c r="H214" s="11" t="s">
        <v>1546</v>
      </c>
      <c r="I214" s="11" t="s">
        <v>1542</v>
      </c>
      <c r="J214" s="11" t="s">
        <v>1551</v>
      </c>
      <c r="K214" s="30">
        <v>1013586</v>
      </c>
      <c r="L214" s="11" t="s">
        <v>1137</v>
      </c>
    </row>
    <row r="215" spans="1:12" ht="12.75" customHeight="1" x14ac:dyDescent="0.2">
      <c r="A215" s="11" t="s">
        <v>1364</v>
      </c>
      <c r="B215" s="13" t="s">
        <v>580</v>
      </c>
      <c r="C215" s="11" t="s">
        <v>1534</v>
      </c>
      <c r="D215" s="14">
        <v>41983</v>
      </c>
      <c r="E215" s="11" t="s">
        <v>1535</v>
      </c>
      <c r="F215" s="11" t="s">
        <v>1536</v>
      </c>
      <c r="G215" s="11" t="s">
        <v>1539</v>
      </c>
      <c r="H215" s="11" t="s">
        <v>1547</v>
      </c>
      <c r="I215" s="11" t="s">
        <v>1542</v>
      </c>
      <c r="J215" s="11" t="s">
        <v>1552</v>
      </c>
      <c r="K215" s="31">
        <v>1260759.6000000001</v>
      </c>
      <c r="L215" s="11" t="s">
        <v>1137</v>
      </c>
    </row>
    <row r="216" spans="1:12" ht="12.75" customHeight="1" x14ac:dyDescent="0.2">
      <c r="A216" s="11" t="s">
        <v>1364</v>
      </c>
      <c r="B216" s="13" t="s">
        <v>580</v>
      </c>
      <c r="C216" s="11" t="s">
        <v>1458</v>
      </c>
      <c r="D216" s="14">
        <v>41983</v>
      </c>
      <c r="F216" s="11" t="s">
        <v>479</v>
      </c>
      <c r="G216" s="11" t="s">
        <v>1540</v>
      </c>
      <c r="H216" s="11" t="s">
        <v>1537</v>
      </c>
      <c r="I216" s="11" t="s">
        <v>1541</v>
      </c>
      <c r="J216" s="11" t="s">
        <v>1538</v>
      </c>
      <c r="K216" s="11">
        <v>0</v>
      </c>
      <c r="L216" s="11" t="s">
        <v>1137</v>
      </c>
    </row>
    <row r="217" spans="1:12" ht="12.75" customHeight="1" x14ac:dyDescent="0.2">
      <c r="A217" s="11" t="s">
        <v>1555</v>
      </c>
      <c r="B217" s="11" t="s">
        <v>608</v>
      </c>
      <c r="C217" s="11" t="s">
        <v>479</v>
      </c>
      <c r="D217" s="11" t="s">
        <v>479</v>
      </c>
      <c r="E217" s="11" t="s">
        <v>479</v>
      </c>
      <c r="F217" s="11" t="s">
        <v>479</v>
      </c>
      <c r="G217" s="11" t="s">
        <v>479</v>
      </c>
      <c r="H217" s="11" t="s">
        <v>1556</v>
      </c>
      <c r="I217" s="11" t="s">
        <v>479</v>
      </c>
      <c r="J217" s="11" t="s">
        <v>1554</v>
      </c>
      <c r="K217" s="11">
        <v>16888</v>
      </c>
      <c r="L217" s="11" t="s">
        <v>1137</v>
      </c>
    </row>
    <row r="218" spans="1:12" ht="12.75" customHeight="1" x14ac:dyDescent="0.2">
      <c r="A218" s="12" t="s">
        <v>860</v>
      </c>
      <c r="B218" s="13" t="s">
        <v>580</v>
      </c>
      <c r="C218" s="13" t="s">
        <v>927</v>
      </c>
      <c r="D218" s="15">
        <v>41386</v>
      </c>
      <c r="E218" s="13" t="s">
        <v>929</v>
      </c>
      <c r="F218" s="13" t="s">
        <v>479</v>
      </c>
      <c r="G218" s="13" t="s">
        <v>1558</v>
      </c>
      <c r="H218" s="13" t="s">
        <v>1559</v>
      </c>
      <c r="I218" s="13" t="s">
        <v>479</v>
      </c>
      <c r="J218" s="13" t="s">
        <v>944</v>
      </c>
      <c r="K218" s="16">
        <v>0</v>
      </c>
      <c r="L218" s="11" t="s">
        <v>1137</v>
      </c>
    </row>
    <row r="219" spans="1:12" ht="12.75" customHeight="1" x14ac:dyDescent="0.2">
      <c r="A219" s="12" t="s">
        <v>39</v>
      </c>
      <c r="B219" s="13" t="s">
        <v>871</v>
      </c>
      <c r="C219" s="13" t="s">
        <v>479</v>
      </c>
      <c r="D219" s="13" t="s">
        <v>479</v>
      </c>
      <c r="E219" s="13" t="s">
        <v>479</v>
      </c>
      <c r="F219" s="13" t="s">
        <v>479</v>
      </c>
      <c r="G219" s="13" t="s">
        <v>479</v>
      </c>
      <c r="H219" s="13" t="s">
        <v>1561</v>
      </c>
      <c r="I219" s="13" t="s">
        <v>479</v>
      </c>
      <c r="J219" s="11" t="s">
        <v>894</v>
      </c>
      <c r="K219" s="11">
        <v>110500</v>
      </c>
      <c r="L219" s="11" t="s">
        <v>1137</v>
      </c>
    </row>
    <row r="220" spans="1:12" ht="12.75" customHeight="1" x14ac:dyDescent="0.2">
      <c r="A220" s="12" t="s">
        <v>68</v>
      </c>
      <c r="B220" s="13" t="s">
        <v>871</v>
      </c>
      <c r="C220" s="13" t="s">
        <v>479</v>
      </c>
      <c r="D220" s="13" t="s">
        <v>479</v>
      </c>
      <c r="E220" s="13" t="s">
        <v>479</v>
      </c>
      <c r="F220" s="13" t="s">
        <v>479</v>
      </c>
      <c r="G220" s="13" t="s">
        <v>479</v>
      </c>
      <c r="H220" s="11" t="s">
        <v>1572</v>
      </c>
      <c r="I220" s="11" t="s">
        <v>479</v>
      </c>
      <c r="J220" s="13" t="s">
        <v>69</v>
      </c>
      <c r="K220" s="11">
        <v>0</v>
      </c>
      <c r="L220" s="11" t="s">
        <v>1137</v>
      </c>
    </row>
  </sheetData>
  <autoFilter ref="A1:L220"/>
  <phoneticPr fontId="0" type="noConversion"/>
  <pageMargins left="0.36" right="0.22" top="1" bottom="1" header="0.5" footer="0.5"/>
  <pageSetup paperSize="9" scale="81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0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98" sqref="A98"/>
    </sheetView>
  </sheetViews>
  <sheetFormatPr defaultRowHeight="12.75" customHeight="1" x14ac:dyDescent="0.2"/>
  <cols>
    <col min="1" max="1" width="42.28515625" style="11" customWidth="1"/>
    <col min="2" max="2" width="26.42578125" style="11" customWidth="1"/>
    <col min="3" max="3" width="10" style="11" customWidth="1"/>
    <col min="4" max="4" width="17" style="11" customWidth="1"/>
    <col min="5" max="5" width="19" style="11" customWidth="1"/>
    <col min="6" max="6" width="18" style="11" customWidth="1"/>
    <col min="7" max="7" width="26.85546875" style="11" customWidth="1"/>
    <col min="8" max="8" width="27.42578125" style="11" customWidth="1"/>
    <col min="9" max="9" width="24.42578125" style="11" customWidth="1"/>
    <col min="10" max="10" width="54.140625" style="11" customWidth="1"/>
    <col min="11" max="11" width="18.28515625" style="11" customWidth="1"/>
    <col min="12" max="13" width="9.140625" style="11"/>
    <col min="14" max="14" width="14.28515625" style="11" customWidth="1"/>
    <col min="15" max="16384" width="9.140625" style="11"/>
  </cols>
  <sheetData>
    <row r="1" spans="1:14" x14ac:dyDescent="0.2">
      <c r="A1" s="10" t="s">
        <v>540</v>
      </c>
      <c r="B1" s="10" t="s">
        <v>420</v>
      </c>
      <c r="C1" s="10" t="s">
        <v>426</v>
      </c>
      <c r="D1" s="10" t="s">
        <v>1776</v>
      </c>
      <c r="E1" s="10" t="s">
        <v>425</v>
      </c>
      <c r="F1" s="10" t="s">
        <v>448</v>
      </c>
      <c r="G1" s="10" t="s">
        <v>584</v>
      </c>
      <c r="H1" s="10" t="s">
        <v>559</v>
      </c>
      <c r="I1" s="10" t="s">
        <v>323</v>
      </c>
      <c r="J1" s="10" t="s">
        <v>368</v>
      </c>
      <c r="K1" s="10" t="s">
        <v>481</v>
      </c>
      <c r="L1" s="11" t="s">
        <v>1138</v>
      </c>
    </row>
    <row r="2" spans="1:14" s="13" customFormat="1" x14ac:dyDescent="0.2">
      <c r="A2" s="11" t="s">
        <v>371</v>
      </c>
      <c r="B2" s="11" t="s">
        <v>608</v>
      </c>
      <c r="C2" s="11" t="s">
        <v>479</v>
      </c>
      <c r="D2" s="11" t="s">
        <v>479</v>
      </c>
      <c r="E2" s="11" t="s">
        <v>479</v>
      </c>
      <c r="F2" s="11" t="s">
        <v>479</v>
      </c>
      <c r="G2" s="11" t="s">
        <v>479</v>
      </c>
      <c r="H2" s="13" t="s">
        <v>1571</v>
      </c>
      <c r="I2" s="13" t="s">
        <v>479</v>
      </c>
      <c r="J2" s="13" t="s">
        <v>20</v>
      </c>
      <c r="K2" s="13">
        <v>22826</v>
      </c>
      <c r="L2" s="13" t="s">
        <v>1137</v>
      </c>
    </row>
    <row r="3" spans="1:14" s="13" customFormat="1" x14ac:dyDescent="0.2">
      <c r="A3" s="12" t="s">
        <v>1563</v>
      </c>
      <c r="B3" s="13" t="s">
        <v>608</v>
      </c>
      <c r="C3" s="13" t="s">
        <v>479</v>
      </c>
      <c r="D3" s="13" t="s">
        <v>479</v>
      </c>
      <c r="E3" s="13" t="s">
        <v>479</v>
      </c>
      <c r="F3" s="13" t="s">
        <v>479</v>
      </c>
      <c r="G3" s="13" t="s">
        <v>479</v>
      </c>
      <c r="H3" s="13" t="s">
        <v>1564</v>
      </c>
      <c r="I3" s="13" t="s">
        <v>479</v>
      </c>
      <c r="J3" s="13" t="s">
        <v>1565</v>
      </c>
      <c r="K3" s="13">
        <v>23400</v>
      </c>
      <c r="L3" s="11" t="s">
        <v>1656</v>
      </c>
    </row>
    <row r="4" spans="1:14" s="13" customFormat="1" ht="10.5" customHeight="1" x14ac:dyDescent="0.2">
      <c r="A4" s="12" t="s">
        <v>1566</v>
      </c>
      <c r="B4" s="13" t="s">
        <v>608</v>
      </c>
      <c r="C4" s="13" t="s">
        <v>479</v>
      </c>
      <c r="D4" s="13" t="s">
        <v>479</v>
      </c>
      <c r="E4" s="13" t="s">
        <v>479</v>
      </c>
      <c r="F4" s="13" t="s">
        <v>479</v>
      </c>
      <c r="G4" s="13" t="s">
        <v>479</v>
      </c>
      <c r="H4" s="13" t="s">
        <v>1567</v>
      </c>
      <c r="I4" s="13" t="s">
        <v>479</v>
      </c>
      <c r="J4" s="13" t="s">
        <v>1568</v>
      </c>
      <c r="K4" s="13">
        <v>3157</v>
      </c>
      <c r="L4" s="11" t="s">
        <v>1656</v>
      </c>
    </row>
    <row r="5" spans="1:14" ht="12.75" customHeight="1" x14ac:dyDescent="0.2">
      <c r="A5" s="13" t="s">
        <v>1569</v>
      </c>
      <c r="B5" s="13" t="s">
        <v>608</v>
      </c>
      <c r="C5" s="13" t="s">
        <v>479</v>
      </c>
      <c r="D5" s="13" t="s">
        <v>479</v>
      </c>
      <c r="E5" s="13" t="s">
        <v>479</v>
      </c>
      <c r="F5" s="13" t="s">
        <v>479</v>
      </c>
      <c r="G5" s="13" t="s">
        <v>479</v>
      </c>
      <c r="H5" s="13" t="s">
        <v>1590</v>
      </c>
      <c r="I5" s="13" t="s">
        <v>479</v>
      </c>
      <c r="J5" s="13" t="s">
        <v>916</v>
      </c>
      <c r="K5" s="13">
        <v>39950</v>
      </c>
      <c r="L5" s="11" t="s">
        <v>1656</v>
      </c>
    </row>
    <row r="6" spans="1:14" ht="12.75" customHeight="1" x14ac:dyDescent="0.2">
      <c r="A6" s="13" t="s">
        <v>1562</v>
      </c>
      <c r="B6" s="13" t="s">
        <v>608</v>
      </c>
      <c r="C6" s="11" t="s">
        <v>479</v>
      </c>
      <c r="D6" s="11" t="s">
        <v>479</v>
      </c>
      <c r="E6" s="11" t="s">
        <v>479</v>
      </c>
      <c r="F6" s="11" t="s">
        <v>479</v>
      </c>
      <c r="G6" s="11" t="s">
        <v>479</v>
      </c>
      <c r="H6" s="13" t="s">
        <v>1570</v>
      </c>
      <c r="I6" s="13" t="s">
        <v>479</v>
      </c>
      <c r="J6" s="13" t="s">
        <v>683</v>
      </c>
      <c r="K6" s="13">
        <v>10000</v>
      </c>
      <c r="L6" s="11" t="s">
        <v>1656</v>
      </c>
    </row>
    <row r="7" spans="1:14" ht="12.75" customHeight="1" x14ac:dyDescent="0.2">
      <c r="A7" s="11" t="s">
        <v>1573</v>
      </c>
      <c r="B7" s="11" t="s">
        <v>608</v>
      </c>
      <c r="C7" s="11" t="s">
        <v>479</v>
      </c>
      <c r="D7" s="11" t="s">
        <v>479</v>
      </c>
      <c r="E7" s="11" t="s">
        <v>479</v>
      </c>
      <c r="F7" s="11" t="s">
        <v>479</v>
      </c>
      <c r="G7" s="11" t="s">
        <v>479</v>
      </c>
      <c r="H7" s="11" t="s">
        <v>1574</v>
      </c>
      <c r="I7" s="11" t="s">
        <v>479</v>
      </c>
      <c r="J7" s="11" t="s">
        <v>1575</v>
      </c>
      <c r="K7" s="11">
        <v>10980</v>
      </c>
      <c r="L7" s="11" t="s">
        <v>1656</v>
      </c>
    </row>
    <row r="8" spans="1:14" x14ac:dyDescent="0.2">
      <c r="A8" s="13" t="s">
        <v>1576</v>
      </c>
      <c r="B8" s="13" t="s">
        <v>608</v>
      </c>
      <c r="C8" s="13" t="s">
        <v>479</v>
      </c>
      <c r="D8" s="13" t="s">
        <v>479</v>
      </c>
      <c r="E8" s="13" t="s">
        <v>479</v>
      </c>
      <c r="F8" s="13" t="s">
        <v>479</v>
      </c>
      <c r="G8" s="13" t="s">
        <v>479</v>
      </c>
      <c r="H8" s="13" t="s">
        <v>1577</v>
      </c>
      <c r="I8" s="13" t="s">
        <v>479</v>
      </c>
      <c r="J8" s="13" t="s">
        <v>1578</v>
      </c>
      <c r="K8" s="13">
        <v>15266.8</v>
      </c>
      <c r="L8" s="11" t="s">
        <v>1656</v>
      </c>
    </row>
    <row r="9" spans="1:14" x14ac:dyDescent="0.2">
      <c r="A9" s="13" t="s">
        <v>1579</v>
      </c>
      <c r="B9" s="13" t="s">
        <v>608</v>
      </c>
      <c r="C9" s="13" t="s">
        <v>479</v>
      </c>
      <c r="D9" s="13" t="s">
        <v>479</v>
      </c>
      <c r="E9" s="13" t="s">
        <v>479</v>
      </c>
      <c r="F9" s="13" t="s">
        <v>479</v>
      </c>
      <c r="G9" s="13" t="s">
        <v>479</v>
      </c>
      <c r="H9" s="13" t="s">
        <v>1580</v>
      </c>
      <c r="I9" s="13" t="s">
        <v>479</v>
      </c>
      <c r="J9" s="13" t="s">
        <v>1581</v>
      </c>
      <c r="K9" s="13">
        <v>6600</v>
      </c>
      <c r="L9" s="11" t="s">
        <v>1656</v>
      </c>
    </row>
    <row r="10" spans="1:14" x14ac:dyDescent="0.2">
      <c r="A10" s="13" t="s">
        <v>835</v>
      </c>
      <c r="B10" s="13" t="s">
        <v>836</v>
      </c>
      <c r="C10" s="13" t="s">
        <v>479</v>
      </c>
      <c r="D10" s="13" t="s">
        <v>479</v>
      </c>
      <c r="E10" s="13" t="s">
        <v>479</v>
      </c>
      <c r="F10" s="13" t="s">
        <v>479</v>
      </c>
      <c r="G10" s="13" t="s">
        <v>1582</v>
      </c>
      <c r="H10" s="13" t="s">
        <v>1583</v>
      </c>
      <c r="I10" s="13" t="s">
        <v>1582</v>
      </c>
      <c r="J10" s="13" t="s">
        <v>840</v>
      </c>
      <c r="K10" s="13">
        <v>55861500</v>
      </c>
      <c r="L10" s="11" t="s">
        <v>1656</v>
      </c>
    </row>
    <row r="11" spans="1:14" x14ac:dyDescent="0.2">
      <c r="A11" s="13" t="s">
        <v>832</v>
      </c>
      <c r="B11" s="13" t="s">
        <v>608</v>
      </c>
      <c r="C11" s="13" t="s">
        <v>479</v>
      </c>
      <c r="D11" s="13" t="s">
        <v>479</v>
      </c>
      <c r="E11" s="13" t="s">
        <v>479</v>
      </c>
      <c r="F11" s="13" t="s">
        <v>479</v>
      </c>
      <c r="G11" s="13" t="s">
        <v>479</v>
      </c>
      <c r="H11" s="13" t="s">
        <v>1585</v>
      </c>
      <c r="I11" s="13" t="s">
        <v>479</v>
      </c>
      <c r="J11" s="13" t="s">
        <v>1584</v>
      </c>
      <c r="K11" s="13">
        <v>20000</v>
      </c>
      <c r="L11" s="11" t="s">
        <v>1656</v>
      </c>
    </row>
    <row r="12" spans="1:14" x14ac:dyDescent="0.2">
      <c r="A12" s="12" t="s">
        <v>1586</v>
      </c>
      <c r="B12" s="13" t="s">
        <v>608</v>
      </c>
      <c r="C12" s="13" t="s">
        <v>479</v>
      </c>
      <c r="D12" s="13" t="s">
        <v>479</v>
      </c>
      <c r="E12" s="13" t="s">
        <v>479</v>
      </c>
      <c r="F12" s="13" t="s">
        <v>479</v>
      </c>
      <c r="G12" s="13" t="s">
        <v>479</v>
      </c>
      <c r="H12" s="13" t="s">
        <v>1666</v>
      </c>
      <c r="I12" s="11" t="s">
        <v>479</v>
      </c>
      <c r="J12" s="13" t="s">
        <v>1587</v>
      </c>
      <c r="K12" s="13">
        <v>12500</v>
      </c>
      <c r="L12" s="11" t="s">
        <v>1656</v>
      </c>
      <c r="N12" s="16"/>
    </row>
    <row r="13" spans="1:14" x14ac:dyDescent="0.2">
      <c r="A13" s="12" t="s">
        <v>832</v>
      </c>
      <c r="B13" s="13" t="s">
        <v>608</v>
      </c>
      <c r="C13" s="13" t="s">
        <v>479</v>
      </c>
      <c r="D13" s="13" t="s">
        <v>479</v>
      </c>
      <c r="E13" s="13" t="s">
        <v>479</v>
      </c>
      <c r="F13" s="13" t="s">
        <v>479</v>
      </c>
      <c r="G13" s="13" t="s">
        <v>479</v>
      </c>
      <c r="H13" s="13" t="s">
        <v>1588</v>
      </c>
      <c r="I13" s="13" t="s">
        <v>479</v>
      </c>
      <c r="J13" s="13" t="s">
        <v>1589</v>
      </c>
      <c r="K13" s="13">
        <v>10000</v>
      </c>
      <c r="L13" s="11" t="s">
        <v>1656</v>
      </c>
    </row>
    <row r="14" spans="1:14" x14ac:dyDescent="0.2">
      <c r="A14" s="12" t="s">
        <v>213</v>
      </c>
      <c r="B14" s="13" t="s">
        <v>608</v>
      </c>
      <c r="C14" s="13" t="s">
        <v>479</v>
      </c>
      <c r="D14" s="13" t="s">
        <v>479</v>
      </c>
      <c r="E14" s="13" t="s">
        <v>479</v>
      </c>
      <c r="F14" s="13" t="s">
        <v>479</v>
      </c>
      <c r="G14" s="13" t="s">
        <v>479</v>
      </c>
      <c r="H14" s="13" t="s">
        <v>1591</v>
      </c>
      <c r="I14" s="13" t="s">
        <v>479</v>
      </c>
      <c r="J14" s="13" t="s">
        <v>1592</v>
      </c>
      <c r="K14" s="13">
        <v>10390</v>
      </c>
      <c r="L14" s="11" t="s">
        <v>1656</v>
      </c>
    </row>
    <row r="15" spans="1:14" ht="24" customHeight="1" x14ac:dyDescent="0.2">
      <c r="A15" s="13" t="s">
        <v>0</v>
      </c>
      <c r="B15" s="13" t="s">
        <v>871</v>
      </c>
      <c r="C15" s="13" t="s">
        <v>479</v>
      </c>
      <c r="D15" s="13" t="s">
        <v>479</v>
      </c>
      <c r="E15" s="13" t="s">
        <v>479</v>
      </c>
      <c r="F15" s="13" t="s">
        <v>479</v>
      </c>
      <c r="G15" s="13" t="s">
        <v>479</v>
      </c>
      <c r="H15" s="13" t="s">
        <v>1593</v>
      </c>
      <c r="I15" s="13" t="s">
        <v>479</v>
      </c>
      <c r="J15" s="13" t="s">
        <v>840</v>
      </c>
      <c r="K15" s="13">
        <v>401000</v>
      </c>
      <c r="L15" s="11" t="s">
        <v>1656</v>
      </c>
    </row>
    <row r="16" spans="1:14" x14ac:dyDescent="0.2">
      <c r="A16" s="12" t="s">
        <v>1603</v>
      </c>
      <c r="B16" s="13" t="s">
        <v>608</v>
      </c>
      <c r="C16" s="13" t="s">
        <v>479</v>
      </c>
      <c r="D16" s="13" t="s">
        <v>479</v>
      </c>
      <c r="E16" s="13" t="s">
        <v>479</v>
      </c>
      <c r="F16" s="13" t="s">
        <v>479</v>
      </c>
      <c r="G16" s="13" t="s">
        <v>479</v>
      </c>
      <c r="H16" s="13" t="s">
        <v>1605</v>
      </c>
      <c r="I16" s="13" t="s">
        <v>479</v>
      </c>
      <c r="J16" s="13" t="s">
        <v>1604</v>
      </c>
      <c r="K16" s="13">
        <v>3300</v>
      </c>
      <c r="L16" s="11" t="s">
        <v>1656</v>
      </c>
    </row>
    <row r="17" spans="1:12" x14ac:dyDescent="0.2">
      <c r="A17" s="12" t="s">
        <v>1606</v>
      </c>
      <c r="B17" s="13" t="s">
        <v>608</v>
      </c>
      <c r="C17" s="13" t="s">
        <v>479</v>
      </c>
      <c r="D17" s="13" t="s">
        <v>479</v>
      </c>
      <c r="E17" s="13" t="s">
        <v>479</v>
      </c>
      <c r="F17" s="13" t="s">
        <v>479</v>
      </c>
      <c r="G17" s="13" t="s">
        <v>479</v>
      </c>
      <c r="H17" s="13" t="s">
        <v>1609</v>
      </c>
      <c r="I17" s="13" t="s">
        <v>479</v>
      </c>
      <c r="J17" s="13" t="s">
        <v>1806</v>
      </c>
      <c r="K17" s="13">
        <v>5516.61</v>
      </c>
      <c r="L17" s="11" t="s">
        <v>1656</v>
      </c>
    </row>
    <row r="18" spans="1:12" x14ac:dyDescent="0.2">
      <c r="A18" s="12" t="s">
        <v>1607</v>
      </c>
      <c r="B18" s="13" t="s">
        <v>608</v>
      </c>
      <c r="C18" s="13" t="s">
        <v>479</v>
      </c>
      <c r="D18" s="13" t="s">
        <v>479</v>
      </c>
      <c r="E18" s="13" t="s">
        <v>479</v>
      </c>
      <c r="F18" s="13" t="s">
        <v>479</v>
      </c>
      <c r="G18" s="13" t="s">
        <v>479</v>
      </c>
      <c r="H18" s="13" t="s">
        <v>1608</v>
      </c>
      <c r="I18" s="13" t="s">
        <v>479</v>
      </c>
      <c r="J18" s="13" t="s">
        <v>1610</v>
      </c>
      <c r="K18" s="13">
        <v>39600</v>
      </c>
      <c r="L18" s="11" t="s">
        <v>1656</v>
      </c>
    </row>
    <row r="19" spans="1:12" x14ac:dyDescent="0.2">
      <c r="A19" s="12" t="s">
        <v>185</v>
      </c>
      <c r="B19" s="13" t="s">
        <v>608</v>
      </c>
      <c r="C19" s="13" t="s">
        <v>479</v>
      </c>
      <c r="D19" s="13" t="s">
        <v>479</v>
      </c>
      <c r="E19" s="13" t="s">
        <v>479</v>
      </c>
      <c r="F19" s="13" t="s">
        <v>479</v>
      </c>
      <c r="G19" s="13" t="s">
        <v>479</v>
      </c>
      <c r="H19" s="13" t="s">
        <v>1611</v>
      </c>
      <c r="I19" s="13" t="s">
        <v>479</v>
      </c>
      <c r="J19" s="13" t="s">
        <v>921</v>
      </c>
      <c r="K19" s="13">
        <v>1050</v>
      </c>
      <c r="L19" s="11" t="s">
        <v>1656</v>
      </c>
    </row>
    <row r="20" spans="1:12" x14ac:dyDescent="0.2">
      <c r="A20" s="12" t="s">
        <v>1614</v>
      </c>
      <c r="B20" s="13" t="s">
        <v>608</v>
      </c>
      <c r="C20" s="13" t="s">
        <v>479</v>
      </c>
      <c r="D20" s="13" t="s">
        <v>479</v>
      </c>
      <c r="E20" s="13" t="s">
        <v>479</v>
      </c>
      <c r="F20" s="13" t="s">
        <v>479</v>
      </c>
      <c r="G20" s="13" t="s">
        <v>479</v>
      </c>
      <c r="H20" s="13" t="s">
        <v>1612</v>
      </c>
      <c r="I20" s="13" t="s">
        <v>479</v>
      </c>
      <c r="J20" s="13" t="s">
        <v>1613</v>
      </c>
      <c r="K20" s="13">
        <v>23976</v>
      </c>
      <c r="L20" s="11" t="s">
        <v>1656</v>
      </c>
    </row>
    <row r="21" spans="1:12" x14ac:dyDescent="0.2">
      <c r="A21" s="12" t="s">
        <v>1615</v>
      </c>
      <c r="B21" s="13" t="s">
        <v>608</v>
      </c>
      <c r="C21" s="13" t="s">
        <v>479</v>
      </c>
      <c r="D21" s="13" t="s">
        <v>479</v>
      </c>
      <c r="E21" s="13" t="s">
        <v>479</v>
      </c>
      <c r="F21" s="13" t="s">
        <v>479</v>
      </c>
      <c r="G21" s="13" t="s">
        <v>479</v>
      </c>
      <c r="H21" s="13" t="s">
        <v>1616</v>
      </c>
      <c r="I21" s="13" t="s">
        <v>479</v>
      </c>
      <c r="J21" s="13" t="s">
        <v>1617</v>
      </c>
      <c r="K21" s="13">
        <v>2926</v>
      </c>
      <c r="L21" s="11" t="s">
        <v>1656</v>
      </c>
    </row>
    <row r="22" spans="1:12" ht="15" customHeight="1" x14ac:dyDescent="0.2">
      <c r="A22" s="12" t="s">
        <v>1624</v>
      </c>
      <c r="B22" s="13" t="s">
        <v>608</v>
      </c>
      <c r="C22" s="13" t="s">
        <v>479</v>
      </c>
      <c r="D22" s="13" t="s">
        <v>479</v>
      </c>
      <c r="E22" s="13" t="s">
        <v>479</v>
      </c>
      <c r="F22" s="13" t="s">
        <v>479</v>
      </c>
      <c r="G22" s="13" t="s">
        <v>479</v>
      </c>
      <c r="H22" s="12" t="s">
        <v>1623</v>
      </c>
      <c r="I22" s="12" t="s">
        <v>479</v>
      </c>
      <c r="J22" s="12" t="s">
        <v>1622</v>
      </c>
      <c r="K22" s="12">
        <v>3000</v>
      </c>
      <c r="L22" s="11" t="s">
        <v>1656</v>
      </c>
    </row>
    <row r="23" spans="1:12" ht="9.75" customHeight="1" x14ac:dyDescent="0.2">
      <c r="A23" s="12" t="s">
        <v>1606</v>
      </c>
      <c r="B23" s="13" t="s">
        <v>608</v>
      </c>
      <c r="C23" s="13" t="s">
        <v>479</v>
      </c>
      <c r="D23" s="13" t="s">
        <v>479</v>
      </c>
      <c r="E23" s="13" t="s">
        <v>479</v>
      </c>
      <c r="F23" s="13" t="s">
        <v>479</v>
      </c>
      <c r="G23" s="13" t="s">
        <v>479</v>
      </c>
      <c r="H23" s="13" t="s">
        <v>1625</v>
      </c>
      <c r="I23" s="13" t="s">
        <v>479</v>
      </c>
      <c r="J23" s="13" t="s">
        <v>1626</v>
      </c>
      <c r="K23" s="13">
        <v>7267</v>
      </c>
      <c r="L23" s="11" t="s">
        <v>1656</v>
      </c>
    </row>
    <row r="24" spans="1:12" ht="9.75" customHeight="1" x14ac:dyDescent="0.2">
      <c r="A24" s="12" t="s">
        <v>1629</v>
      </c>
      <c r="B24" s="13" t="s">
        <v>608</v>
      </c>
      <c r="C24" s="13" t="s">
        <v>479</v>
      </c>
      <c r="D24" s="13" t="s">
        <v>479</v>
      </c>
      <c r="E24" s="13" t="s">
        <v>479</v>
      </c>
      <c r="F24" s="13" t="s">
        <v>479</v>
      </c>
      <c r="G24" s="13" t="s">
        <v>479</v>
      </c>
      <c r="H24" s="13" t="s">
        <v>1627</v>
      </c>
      <c r="I24" s="13" t="s">
        <v>479</v>
      </c>
      <c r="J24" s="13" t="s">
        <v>1628</v>
      </c>
      <c r="K24" s="13">
        <v>2400</v>
      </c>
      <c r="L24" s="11" t="s">
        <v>1656</v>
      </c>
    </row>
    <row r="25" spans="1:12" x14ac:dyDescent="0.2">
      <c r="A25" s="12" t="s">
        <v>1618</v>
      </c>
      <c r="B25" s="13" t="s">
        <v>548</v>
      </c>
      <c r="C25" s="13" t="s">
        <v>1619</v>
      </c>
      <c r="D25" s="13" t="s">
        <v>479</v>
      </c>
      <c r="E25" s="13" t="s">
        <v>1620</v>
      </c>
      <c r="F25" s="13" t="s">
        <v>1621</v>
      </c>
      <c r="G25" s="13"/>
      <c r="H25" s="13" t="s">
        <v>1635</v>
      </c>
      <c r="I25" s="13"/>
      <c r="J25" s="11" t="s">
        <v>1636</v>
      </c>
      <c r="K25" s="13">
        <v>25871</v>
      </c>
      <c r="L25" s="11" t="s">
        <v>1656</v>
      </c>
    </row>
    <row r="26" spans="1:12" x14ac:dyDescent="0.2">
      <c r="A26" s="12" t="s">
        <v>1618</v>
      </c>
      <c r="B26" s="13" t="s">
        <v>548</v>
      </c>
      <c r="C26" s="13" t="s">
        <v>1619</v>
      </c>
      <c r="D26" s="13" t="s">
        <v>479</v>
      </c>
      <c r="E26" s="13" t="s">
        <v>1620</v>
      </c>
      <c r="F26" s="13" t="s">
        <v>1621</v>
      </c>
      <c r="G26" s="13"/>
      <c r="H26" s="13" t="s">
        <v>1637</v>
      </c>
      <c r="I26" s="13"/>
      <c r="J26" s="11" t="s">
        <v>1638</v>
      </c>
      <c r="K26" s="13">
        <v>6722.18</v>
      </c>
      <c r="L26" s="11" t="s">
        <v>1656</v>
      </c>
    </row>
    <row r="27" spans="1:12" x14ac:dyDescent="0.2">
      <c r="A27" s="12" t="s">
        <v>1618</v>
      </c>
      <c r="B27" s="13" t="s">
        <v>548</v>
      </c>
      <c r="C27" s="13" t="s">
        <v>1619</v>
      </c>
      <c r="D27" s="13" t="s">
        <v>479</v>
      </c>
      <c r="E27" s="13" t="s">
        <v>1620</v>
      </c>
      <c r="F27" s="13" t="s">
        <v>1621</v>
      </c>
      <c r="G27" s="13"/>
      <c r="H27" s="13" t="s">
        <v>1639</v>
      </c>
      <c r="I27" s="13"/>
      <c r="J27" s="11" t="s">
        <v>1640</v>
      </c>
      <c r="K27" s="13">
        <v>55427.199999999997</v>
      </c>
      <c r="L27" s="11" t="s">
        <v>1656</v>
      </c>
    </row>
    <row r="28" spans="1:12" x14ac:dyDescent="0.2">
      <c r="A28" s="12" t="s">
        <v>1618</v>
      </c>
      <c r="B28" s="13" t="s">
        <v>548</v>
      </c>
      <c r="C28" s="13" t="s">
        <v>1619</v>
      </c>
      <c r="D28" s="13" t="s">
        <v>479</v>
      </c>
      <c r="E28" s="13" t="s">
        <v>1620</v>
      </c>
      <c r="F28" s="13" t="s">
        <v>1621</v>
      </c>
      <c r="G28" s="13"/>
      <c r="H28" s="13" t="s">
        <v>1641</v>
      </c>
      <c r="I28" s="13"/>
      <c r="J28" s="11" t="s">
        <v>1642</v>
      </c>
      <c r="K28" s="13">
        <v>3039.2</v>
      </c>
      <c r="L28" s="11" t="s">
        <v>1656</v>
      </c>
    </row>
    <row r="29" spans="1:12" x14ac:dyDescent="0.2">
      <c r="A29" s="12" t="s">
        <v>1121</v>
      </c>
      <c r="B29" s="13"/>
      <c r="C29" s="13" t="s">
        <v>479</v>
      </c>
      <c r="D29" s="13" t="s">
        <v>479</v>
      </c>
      <c r="E29" s="13" t="s">
        <v>479</v>
      </c>
      <c r="F29" s="13" t="s">
        <v>479</v>
      </c>
      <c r="G29" s="13" t="s">
        <v>479</v>
      </c>
      <c r="H29" s="13" t="s">
        <v>1643</v>
      </c>
      <c r="I29" s="13" t="s">
        <v>479</v>
      </c>
      <c r="J29" s="11" t="s">
        <v>1651</v>
      </c>
      <c r="K29" s="13">
        <v>1436</v>
      </c>
      <c r="L29" s="11" t="s">
        <v>1656</v>
      </c>
    </row>
    <row r="30" spans="1:12" ht="13.5" customHeight="1" x14ac:dyDescent="0.2">
      <c r="A30" s="12" t="s">
        <v>213</v>
      </c>
      <c r="B30" s="13" t="s">
        <v>580</v>
      </c>
      <c r="C30" s="13" t="s">
        <v>1630</v>
      </c>
      <c r="D30" s="15">
        <v>42072</v>
      </c>
      <c r="E30" s="13" t="s">
        <v>1631</v>
      </c>
      <c r="F30" s="13" t="s">
        <v>1632</v>
      </c>
      <c r="G30" s="13" t="s">
        <v>1652</v>
      </c>
      <c r="H30" s="13" t="s">
        <v>1653</v>
      </c>
      <c r="I30" s="13" t="s">
        <v>1654</v>
      </c>
      <c r="J30" s="13" t="s">
        <v>1655</v>
      </c>
      <c r="K30" s="13">
        <v>234621</v>
      </c>
      <c r="L30" s="11" t="s">
        <v>1656</v>
      </c>
    </row>
    <row r="31" spans="1:12" ht="13.5" customHeight="1" x14ac:dyDescent="0.2">
      <c r="A31" s="12" t="s">
        <v>213</v>
      </c>
      <c r="B31" s="13" t="s">
        <v>580</v>
      </c>
      <c r="C31" s="13" t="s">
        <v>1630</v>
      </c>
      <c r="D31" s="15">
        <v>42072</v>
      </c>
      <c r="E31" s="13" t="s">
        <v>1631</v>
      </c>
      <c r="F31" s="13" t="s">
        <v>1632</v>
      </c>
      <c r="G31" s="13" t="s">
        <v>1652</v>
      </c>
      <c r="H31" s="13" t="s">
        <v>1657</v>
      </c>
      <c r="I31" s="13" t="s">
        <v>1654</v>
      </c>
      <c r="J31" s="13" t="s">
        <v>1658</v>
      </c>
      <c r="K31" s="13">
        <v>21384</v>
      </c>
      <c r="L31" s="11" t="s">
        <v>1656</v>
      </c>
    </row>
    <row r="32" spans="1:12" ht="13.5" customHeight="1" x14ac:dyDescent="0.2">
      <c r="A32" s="12" t="s">
        <v>1659</v>
      </c>
      <c r="B32" s="13" t="s">
        <v>608</v>
      </c>
      <c r="C32" s="13" t="s">
        <v>479</v>
      </c>
      <c r="D32" s="15" t="s">
        <v>479</v>
      </c>
      <c r="E32" s="13" t="s">
        <v>479</v>
      </c>
      <c r="F32" s="13" t="s">
        <v>479</v>
      </c>
      <c r="G32" s="13" t="s">
        <v>479</v>
      </c>
      <c r="H32" s="13" t="s">
        <v>1660</v>
      </c>
      <c r="I32" s="13" t="s">
        <v>479</v>
      </c>
      <c r="J32" s="13" t="s">
        <v>1661</v>
      </c>
      <c r="K32" s="13">
        <v>48000</v>
      </c>
      <c r="L32" s="11" t="s">
        <v>1656</v>
      </c>
    </row>
    <row r="33" spans="1:12" x14ac:dyDescent="0.2">
      <c r="A33" s="12" t="s">
        <v>1058</v>
      </c>
      <c r="B33" s="13" t="s">
        <v>548</v>
      </c>
      <c r="C33" s="13" t="s">
        <v>1671</v>
      </c>
      <c r="D33" s="15">
        <v>42086</v>
      </c>
      <c r="E33" s="13" t="s">
        <v>1672</v>
      </c>
      <c r="F33" s="13" t="s">
        <v>1673</v>
      </c>
      <c r="G33" s="13"/>
      <c r="H33" s="13" t="s">
        <v>1669</v>
      </c>
      <c r="I33" s="13"/>
      <c r="J33" s="13" t="s">
        <v>1670</v>
      </c>
      <c r="K33" s="13">
        <v>59940</v>
      </c>
      <c r="L33" s="11" t="s">
        <v>1656</v>
      </c>
    </row>
    <row r="34" spans="1:12" x14ac:dyDescent="0.2">
      <c r="A34" s="12" t="s">
        <v>1674</v>
      </c>
      <c r="B34" s="13" t="s">
        <v>608</v>
      </c>
      <c r="C34" s="13" t="s">
        <v>479</v>
      </c>
      <c r="D34" s="13" t="s">
        <v>479</v>
      </c>
      <c r="E34" s="13" t="s">
        <v>479</v>
      </c>
      <c r="F34" s="13" t="s">
        <v>479</v>
      </c>
      <c r="G34" s="13" t="s">
        <v>479</v>
      </c>
      <c r="H34" s="13" t="s">
        <v>1662</v>
      </c>
      <c r="I34" s="13" t="s">
        <v>479</v>
      </c>
      <c r="J34" s="13" t="s">
        <v>1675</v>
      </c>
      <c r="K34" s="16">
        <v>1267.8</v>
      </c>
      <c r="L34" s="11" t="s">
        <v>1656</v>
      </c>
    </row>
    <row r="35" spans="1:12" x14ac:dyDescent="0.2">
      <c r="A35" s="12" t="s">
        <v>1663</v>
      </c>
      <c r="B35" s="13" t="s">
        <v>608</v>
      </c>
      <c r="C35" s="13" t="s">
        <v>479</v>
      </c>
      <c r="D35" s="13" t="s">
        <v>479</v>
      </c>
      <c r="E35" s="13" t="s">
        <v>479</v>
      </c>
      <c r="F35" s="13" t="s">
        <v>479</v>
      </c>
      <c r="G35" s="13" t="s">
        <v>479</v>
      </c>
      <c r="H35" s="13" t="s">
        <v>1664</v>
      </c>
      <c r="I35" s="13" t="s">
        <v>479</v>
      </c>
      <c r="J35" s="13" t="s">
        <v>1665</v>
      </c>
      <c r="K35" s="16">
        <v>6392</v>
      </c>
      <c r="L35" s="11" t="s">
        <v>1656</v>
      </c>
    </row>
    <row r="36" spans="1:12" x14ac:dyDescent="0.2">
      <c r="A36" s="12" t="s">
        <v>442</v>
      </c>
      <c r="B36" s="13" t="s">
        <v>580</v>
      </c>
      <c r="C36" s="13" t="s">
        <v>1633</v>
      </c>
      <c r="D36" s="15">
        <v>42072</v>
      </c>
      <c r="E36" s="13" t="s">
        <v>1631</v>
      </c>
      <c r="F36" s="13" t="s">
        <v>1634</v>
      </c>
      <c r="G36" s="13"/>
      <c r="H36" s="13" t="s">
        <v>1667</v>
      </c>
      <c r="I36" s="13"/>
      <c r="J36" s="13" t="s">
        <v>1668</v>
      </c>
      <c r="K36" s="13">
        <v>945522</v>
      </c>
      <c r="L36" s="11" t="s">
        <v>1656</v>
      </c>
    </row>
    <row r="37" spans="1:12" ht="13.5" customHeight="1" x14ac:dyDescent="0.2">
      <c r="A37" s="12" t="s">
        <v>1685</v>
      </c>
      <c r="B37" s="13" t="s">
        <v>608</v>
      </c>
      <c r="C37" s="13" t="s">
        <v>479</v>
      </c>
      <c r="D37" s="13" t="s">
        <v>479</v>
      </c>
      <c r="E37" s="13" t="s">
        <v>479</v>
      </c>
      <c r="F37" s="13" t="s">
        <v>479</v>
      </c>
      <c r="G37" s="13" t="s">
        <v>479</v>
      </c>
      <c r="H37" s="13" t="s">
        <v>1676</v>
      </c>
      <c r="I37" s="13" t="s">
        <v>479</v>
      </c>
      <c r="J37" s="13" t="s">
        <v>1578</v>
      </c>
      <c r="K37" s="13">
        <v>5874</v>
      </c>
      <c r="L37" s="11" t="s">
        <v>1656</v>
      </c>
    </row>
    <row r="38" spans="1:12" x14ac:dyDescent="0.2">
      <c r="A38" s="12" t="s">
        <v>1677</v>
      </c>
      <c r="B38" s="13" t="s">
        <v>608</v>
      </c>
      <c r="C38" s="13" t="s">
        <v>479</v>
      </c>
      <c r="D38" s="13" t="s">
        <v>479</v>
      </c>
      <c r="E38" s="13" t="s">
        <v>479</v>
      </c>
      <c r="F38" s="13" t="s">
        <v>479</v>
      </c>
      <c r="G38" s="13" t="s">
        <v>479</v>
      </c>
      <c r="H38" s="13" t="s">
        <v>1678</v>
      </c>
      <c r="I38" s="13" t="s">
        <v>479</v>
      </c>
      <c r="J38" s="13" t="s">
        <v>1679</v>
      </c>
      <c r="K38" s="16">
        <v>1539.71</v>
      </c>
      <c r="L38" s="11" t="s">
        <v>1656</v>
      </c>
    </row>
    <row r="39" spans="1:12" x14ac:dyDescent="0.2">
      <c r="A39" s="12" t="s">
        <v>1686</v>
      </c>
      <c r="B39" s="13" t="s">
        <v>608</v>
      </c>
      <c r="C39" s="13" t="s">
        <v>479</v>
      </c>
      <c r="D39" s="13" t="s">
        <v>479</v>
      </c>
      <c r="E39" s="13" t="s">
        <v>479</v>
      </c>
      <c r="F39" s="13" t="s">
        <v>479</v>
      </c>
      <c r="G39" s="13" t="s">
        <v>479</v>
      </c>
      <c r="H39" s="13" t="s">
        <v>1687</v>
      </c>
      <c r="I39" s="13" t="s">
        <v>479</v>
      </c>
      <c r="J39" s="13" t="s">
        <v>1688</v>
      </c>
      <c r="K39" s="16">
        <v>1140</v>
      </c>
      <c r="L39" s="11" t="s">
        <v>1656</v>
      </c>
    </row>
    <row r="40" spans="1:12" ht="25.5" x14ac:dyDescent="0.2">
      <c r="A40" s="12" t="s">
        <v>1713</v>
      </c>
      <c r="B40" s="13" t="s">
        <v>608</v>
      </c>
      <c r="C40" s="13" t="s">
        <v>479</v>
      </c>
      <c r="D40" s="13" t="s">
        <v>479</v>
      </c>
      <c r="E40" s="13" t="s">
        <v>479</v>
      </c>
      <c r="F40" s="13" t="s">
        <v>479</v>
      </c>
      <c r="G40" s="13" t="s">
        <v>479</v>
      </c>
      <c r="H40" s="13" t="s">
        <v>1681</v>
      </c>
      <c r="I40" s="13" t="s">
        <v>479</v>
      </c>
      <c r="J40" s="13" t="s">
        <v>1684</v>
      </c>
      <c r="K40" s="16">
        <v>16192</v>
      </c>
      <c r="L40" s="11" t="s">
        <v>1656</v>
      </c>
    </row>
    <row r="41" spans="1:12" x14ac:dyDescent="0.2">
      <c r="A41" s="12" t="s">
        <v>1680</v>
      </c>
      <c r="B41" s="13" t="s">
        <v>608</v>
      </c>
      <c r="C41" s="13" t="s">
        <v>479</v>
      </c>
      <c r="D41" s="13" t="s">
        <v>479</v>
      </c>
      <c r="E41" s="13" t="s">
        <v>479</v>
      </c>
      <c r="F41" s="13" t="s">
        <v>479</v>
      </c>
      <c r="G41" s="13" t="s">
        <v>479</v>
      </c>
      <c r="H41" s="13" t="s">
        <v>1682</v>
      </c>
      <c r="I41" s="13" t="s">
        <v>479</v>
      </c>
      <c r="J41" s="13" t="s">
        <v>1683</v>
      </c>
      <c r="K41" s="16">
        <v>1500</v>
      </c>
      <c r="L41" s="11" t="s">
        <v>1656</v>
      </c>
    </row>
    <row r="42" spans="1:12" x14ac:dyDescent="0.2">
      <c r="A42" s="12" t="s">
        <v>1689</v>
      </c>
      <c r="B42" s="13" t="s">
        <v>608</v>
      </c>
      <c r="C42" s="13" t="s">
        <v>479</v>
      </c>
      <c r="D42" s="13" t="s">
        <v>479</v>
      </c>
      <c r="E42" s="13" t="s">
        <v>479</v>
      </c>
      <c r="F42" s="13" t="s">
        <v>479</v>
      </c>
      <c r="G42" s="13" t="s">
        <v>479</v>
      </c>
      <c r="H42" s="13" t="s">
        <v>1690</v>
      </c>
      <c r="I42" s="13" t="s">
        <v>479</v>
      </c>
      <c r="J42" s="13" t="s">
        <v>1691</v>
      </c>
      <c r="K42" s="16">
        <v>2148</v>
      </c>
      <c r="L42" s="11" t="s">
        <v>1656</v>
      </c>
    </row>
    <row r="43" spans="1:12" x14ac:dyDescent="0.2">
      <c r="A43" s="12" t="s">
        <v>1692</v>
      </c>
      <c r="B43" s="13" t="s">
        <v>608</v>
      </c>
      <c r="C43" s="13" t="s">
        <v>479</v>
      </c>
      <c r="D43" s="13" t="s">
        <v>479</v>
      </c>
      <c r="E43" s="13" t="s">
        <v>479</v>
      </c>
      <c r="F43" s="13" t="s">
        <v>479</v>
      </c>
      <c r="G43" s="13" t="s">
        <v>479</v>
      </c>
      <c r="H43" s="13" t="s">
        <v>1693</v>
      </c>
      <c r="I43" s="13" t="s">
        <v>479</v>
      </c>
      <c r="J43" s="13" t="s">
        <v>1694</v>
      </c>
      <c r="K43" s="16">
        <v>2310</v>
      </c>
      <c r="L43" s="11" t="s">
        <v>1656</v>
      </c>
    </row>
    <row r="44" spans="1:12" x14ac:dyDescent="0.2">
      <c r="A44" s="12" t="s">
        <v>1695</v>
      </c>
      <c r="B44" s="13" t="s">
        <v>608</v>
      </c>
      <c r="C44" s="13" t="s">
        <v>479</v>
      </c>
      <c r="D44" s="13" t="s">
        <v>479</v>
      </c>
      <c r="E44" s="13" t="s">
        <v>479</v>
      </c>
      <c r="F44" s="13" t="s">
        <v>479</v>
      </c>
      <c r="G44" s="13" t="s">
        <v>479</v>
      </c>
      <c r="H44" s="13" t="s">
        <v>1696</v>
      </c>
      <c r="I44" s="13" t="s">
        <v>479</v>
      </c>
      <c r="J44" s="13" t="s">
        <v>1697</v>
      </c>
      <c r="K44" s="16">
        <v>3970</v>
      </c>
      <c r="L44" s="11" t="s">
        <v>1656</v>
      </c>
    </row>
    <row r="45" spans="1:12" ht="12.75" customHeight="1" x14ac:dyDescent="0.2">
      <c r="A45" s="12" t="s">
        <v>1700</v>
      </c>
      <c r="B45" s="13" t="s">
        <v>608</v>
      </c>
      <c r="C45" s="13" t="s">
        <v>479</v>
      </c>
      <c r="D45" s="13" t="s">
        <v>479</v>
      </c>
      <c r="E45" s="13" t="s">
        <v>479</v>
      </c>
      <c r="F45" s="13" t="s">
        <v>479</v>
      </c>
      <c r="G45" s="13" t="s">
        <v>479</v>
      </c>
      <c r="H45" s="13" t="s">
        <v>1701</v>
      </c>
      <c r="I45" s="13" t="s">
        <v>479</v>
      </c>
      <c r="J45" s="13" t="s">
        <v>1702</v>
      </c>
      <c r="K45" s="11">
        <v>4260</v>
      </c>
      <c r="L45" s="11" t="s">
        <v>1656</v>
      </c>
    </row>
    <row r="46" spans="1:12" ht="12.75" customHeight="1" x14ac:dyDescent="0.2">
      <c r="A46" s="12" t="s">
        <v>1703</v>
      </c>
      <c r="B46" s="13" t="s">
        <v>608</v>
      </c>
      <c r="C46" s="13" t="s">
        <v>479</v>
      </c>
      <c r="D46" s="13" t="s">
        <v>479</v>
      </c>
      <c r="E46" s="13" t="s">
        <v>479</v>
      </c>
      <c r="F46" s="13" t="s">
        <v>479</v>
      </c>
      <c r="G46" s="13" t="s">
        <v>479</v>
      </c>
      <c r="H46" s="13" t="s">
        <v>1704</v>
      </c>
      <c r="I46" s="13" t="s">
        <v>479</v>
      </c>
      <c r="J46" s="11" t="s">
        <v>1705</v>
      </c>
      <c r="K46" s="11">
        <v>10789.6</v>
      </c>
      <c r="L46" s="11" t="s">
        <v>1656</v>
      </c>
    </row>
    <row r="47" spans="1:12" ht="12.75" customHeight="1" x14ac:dyDescent="0.2">
      <c r="A47" s="12" t="s">
        <v>1706</v>
      </c>
      <c r="B47" s="13" t="s">
        <v>608</v>
      </c>
      <c r="C47" s="13" t="s">
        <v>479</v>
      </c>
      <c r="D47" s="13" t="s">
        <v>479</v>
      </c>
      <c r="E47" s="13" t="s">
        <v>479</v>
      </c>
      <c r="F47" s="13" t="s">
        <v>479</v>
      </c>
      <c r="G47" s="13" t="s">
        <v>479</v>
      </c>
      <c r="H47" s="13" t="s">
        <v>1707</v>
      </c>
      <c r="I47" s="13" t="s">
        <v>479</v>
      </c>
      <c r="J47" s="11" t="s">
        <v>1708</v>
      </c>
      <c r="K47" s="11">
        <v>3575</v>
      </c>
      <c r="L47" s="11" t="s">
        <v>1656</v>
      </c>
    </row>
    <row r="48" spans="1:12" ht="12.75" customHeight="1" x14ac:dyDescent="0.2">
      <c r="A48" s="12" t="s">
        <v>1716</v>
      </c>
      <c r="B48" s="13" t="s">
        <v>608</v>
      </c>
      <c r="C48" s="13" t="s">
        <v>479</v>
      </c>
      <c r="D48" s="13" t="s">
        <v>479</v>
      </c>
      <c r="E48" s="13" t="s">
        <v>479</v>
      </c>
      <c r="F48" s="13" t="s">
        <v>479</v>
      </c>
      <c r="G48" s="13" t="s">
        <v>479</v>
      </c>
      <c r="H48" s="13" t="s">
        <v>1717</v>
      </c>
      <c r="I48" s="13" t="s">
        <v>479</v>
      </c>
      <c r="J48" s="11" t="s">
        <v>1718</v>
      </c>
      <c r="K48" s="11">
        <v>2450</v>
      </c>
      <c r="L48" s="11" t="s">
        <v>1656</v>
      </c>
    </row>
    <row r="49" spans="1:12" ht="12.75" customHeight="1" x14ac:dyDescent="0.2">
      <c r="A49" s="12" t="s">
        <v>1710</v>
      </c>
      <c r="B49" s="13" t="s">
        <v>608</v>
      </c>
      <c r="C49" s="13" t="s">
        <v>479</v>
      </c>
      <c r="D49" s="13" t="s">
        <v>479</v>
      </c>
      <c r="E49" s="13" t="s">
        <v>479</v>
      </c>
      <c r="F49" s="13" t="s">
        <v>479</v>
      </c>
      <c r="G49" s="13" t="s">
        <v>479</v>
      </c>
      <c r="H49" s="13" t="s">
        <v>1709</v>
      </c>
      <c r="I49" s="13" t="s">
        <v>479</v>
      </c>
      <c r="J49" s="13" t="s">
        <v>1711</v>
      </c>
      <c r="K49" s="11">
        <v>16240</v>
      </c>
      <c r="L49" s="11" t="s">
        <v>1656</v>
      </c>
    </row>
    <row r="50" spans="1:12" ht="12.75" customHeight="1" x14ac:dyDescent="0.2">
      <c r="A50" s="12" t="s">
        <v>1712</v>
      </c>
      <c r="B50" s="13" t="s">
        <v>608</v>
      </c>
      <c r="C50" s="13" t="s">
        <v>479</v>
      </c>
      <c r="D50" s="13" t="s">
        <v>479</v>
      </c>
      <c r="E50" s="13" t="s">
        <v>479</v>
      </c>
      <c r="F50" s="13" t="s">
        <v>479</v>
      </c>
      <c r="G50" s="13" t="s">
        <v>479</v>
      </c>
      <c r="H50" s="13" t="s">
        <v>1714</v>
      </c>
      <c r="I50" s="11" t="s">
        <v>479</v>
      </c>
      <c r="J50" s="11" t="s">
        <v>1715</v>
      </c>
      <c r="K50" s="16">
        <v>16192</v>
      </c>
      <c r="L50" s="11" t="s">
        <v>1656</v>
      </c>
    </row>
    <row r="51" spans="1:12" ht="12.75" customHeight="1" x14ac:dyDescent="0.2">
      <c r="A51" s="12" t="s">
        <v>1719</v>
      </c>
      <c r="B51" s="13" t="s">
        <v>608</v>
      </c>
      <c r="C51" s="13" t="s">
        <v>479</v>
      </c>
      <c r="D51" s="13" t="s">
        <v>479</v>
      </c>
      <c r="E51" s="13" t="s">
        <v>479</v>
      </c>
      <c r="F51" s="13" t="s">
        <v>479</v>
      </c>
      <c r="G51" s="13" t="s">
        <v>479</v>
      </c>
      <c r="H51" s="13" t="s">
        <v>1720</v>
      </c>
      <c r="I51" s="13" t="s">
        <v>479</v>
      </c>
      <c r="J51" s="13" t="s">
        <v>1721</v>
      </c>
      <c r="K51" s="11">
        <v>7980</v>
      </c>
      <c r="L51" s="11" t="s">
        <v>1656</v>
      </c>
    </row>
    <row r="52" spans="1:12" ht="25.5" x14ac:dyDescent="0.2">
      <c r="A52" s="12" t="s">
        <v>1698</v>
      </c>
      <c r="B52" s="13" t="s">
        <v>836</v>
      </c>
      <c r="C52" s="13" t="s">
        <v>479</v>
      </c>
      <c r="D52" s="13" t="s">
        <v>479</v>
      </c>
      <c r="E52" s="13" t="s">
        <v>479</v>
      </c>
      <c r="F52" s="13" t="s">
        <v>479</v>
      </c>
      <c r="G52" s="13" t="s">
        <v>1699</v>
      </c>
      <c r="H52" s="13" t="s">
        <v>1722</v>
      </c>
      <c r="I52" s="13" t="s">
        <v>479</v>
      </c>
      <c r="J52" s="13" t="s">
        <v>1723</v>
      </c>
      <c r="K52" s="11">
        <v>2200</v>
      </c>
      <c r="L52" s="11" t="s">
        <v>1724</v>
      </c>
    </row>
    <row r="53" spans="1:12" ht="12.75" customHeight="1" x14ac:dyDescent="0.2">
      <c r="A53" s="12" t="s">
        <v>1728</v>
      </c>
      <c r="B53" s="13" t="s">
        <v>608</v>
      </c>
      <c r="C53" s="13" t="s">
        <v>479</v>
      </c>
      <c r="D53" s="13" t="s">
        <v>479</v>
      </c>
      <c r="E53" s="13" t="s">
        <v>479</v>
      </c>
      <c r="F53" s="13" t="s">
        <v>479</v>
      </c>
      <c r="G53" s="13" t="s">
        <v>479</v>
      </c>
      <c r="H53" s="13" t="s">
        <v>1725</v>
      </c>
      <c r="I53" s="13" t="s">
        <v>479</v>
      </c>
      <c r="J53" s="13" t="s">
        <v>1726</v>
      </c>
      <c r="K53" s="11">
        <v>16898</v>
      </c>
      <c r="L53" s="11" t="s">
        <v>1656</v>
      </c>
    </row>
    <row r="54" spans="1:12" x14ac:dyDescent="0.2">
      <c r="A54" s="12" t="s">
        <v>1757</v>
      </c>
      <c r="B54" s="13" t="s">
        <v>1758</v>
      </c>
      <c r="C54" s="13" t="s">
        <v>479</v>
      </c>
      <c r="D54" s="15" t="s">
        <v>479</v>
      </c>
      <c r="E54" s="13" t="s">
        <v>479</v>
      </c>
      <c r="F54" s="13" t="s">
        <v>479</v>
      </c>
      <c r="G54" s="13" t="s">
        <v>479</v>
      </c>
      <c r="H54" s="13" t="s">
        <v>1727</v>
      </c>
      <c r="I54" s="13" t="s">
        <v>479</v>
      </c>
      <c r="J54" s="12" t="s">
        <v>1788</v>
      </c>
      <c r="K54" s="24">
        <v>9952900</v>
      </c>
      <c r="L54" s="11" t="s">
        <v>1656</v>
      </c>
    </row>
    <row r="55" spans="1:12" ht="12.75" customHeight="1" x14ac:dyDescent="0.2">
      <c r="A55" s="12" t="s">
        <v>1757</v>
      </c>
      <c r="B55" s="13" t="s">
        <v>1758</v>
      </c>
      <c r="C55" s="13" t="s">
        <v>479</v>
      </c>
      <c r="D55" s="13" t="s">
        <v>479</v>
      </c>
      <c r="E55" s="13" t="s">
        <v>479</v>
      </c>
      <c r="F55" s="13" t="s">
        <v>479</v>
      </c>
      <c r="G55" s="13" t="s">
        <v>479</v>
      </c>
      <c r="H55" s="13" t="s">
        <v>1789</v>
      </c>
      <c r="I55" s="13" t="s">
        <v>479</v>
      </c>
      <c r="J55" s="12" t="s">
        <v>1787</v>
      </c>
      <c r="K55" s="24">
        <v>750000</v>
      </c>
      <c r="L55" s="11" t="s">
        <v>1656</v>
      </c>
    </row>
    <row r="56" spans="1:12" ht="12.75" customHeight="1" x14ac:dyDescent="0.2">
      <c r="A56" s="12" t="s">
        <v>1757</v>
      </c>
      <c r="B56" s="13" t="s">
        <v>1758</v>
      </c>
      <c r="C56" s="13" t="s">
        <v>479</v>
      </c>
      <c r="D56" s="13" t="s">
        <v>479</v>
      </c>
      <c r="E56" s="13" t="s">
        <v>479</v>
      </c>
      <c r="F56" s="13" t="s">
        <v>479</v>
      </c>
      <c r="G56" s="13" t="s">
        <v>479</v>
      </c>
      <c r="H56" s="13" t="s">
        <v>1790</v>
      </c>
      <c r="I56" s="13" t="s">
        <v>479</v>
      </c>
      <c r="J56" s="13" t="s">
        <v>1759</v>
      </c>
      <c r="K56" s="24">
        <v>1526700</v>
      </c>
      <c r="L56" s="11" t="s">
        <v>1656</v>
      </c>
    </row>
    <row r="57" spans="1:12" ht="12.75" customHeight="1" x14ac:dyDescent="0.2">
      <c r="A57" s="12" t="s">
        <v>1757</v>
      </c>
      <c r="B57" s="13" t="s">
        <v>1758</v>
      </c>
      <c r="C57" s="13" t="s">
        <v>479</v>
      </c>
      <c r="D57" s="13" t="s">
        <v>479</v>
      </c>
      <c r="E57" s="13" t="s">
        <v>479</v>
      </c>
      <c r="F57" s="13" t="s">
        <v>479</v>
      </c>
      <c r="G57" s="13" t="s">
        <v>479</v>
      </c>
      <c r="H57" s="13" t="s">
        <v>1793</v>
      </c>
      <c r="I57" s="13"/>
      <c r="J57" s="13"/>
    </row>
    <row r="58" spans="1:12" ht="12.75" customHeight="1" x14ac:dyDescent="0.2">
      <c r="A58" s="12" t="s">
        <v>1757</v>
      </c>
      <c r="B58" s="13" t="s">
        <v>1758</v>
      </c>
      <c r="C58" s="13" t="s">
        <v>479</v>
      </c>
      <c r="D58" s="13" t="s">
        <v>479</v>
      </c>
      <c r="E58" s="13" t="s">
        <v>479</v>
      </c>
      <c r="F58" s="13" t="s">
        <v>479</v>
      </c>
      <c r="G58" s="13" t="s">
        <v>479</v>
      </c>
      <c r="H58" s="13" t="s">
        <v>1792</v>
      </c>
      <c r="I58" s="13" t="s">
        <v>479</v>
      </c>
      <c r="J58" s="12" t="s">
        <v>1786</v>
      </c>
      <c r="K58" s="24">
        <v>75000</v>
      </c>
      <c r="L58" s="11" t="s">
        <v>1656</v>
      </c>
    </row>
    <row r="59" spans="1:12" ht="12.75" customHeight="1" x14ac:dyDescent="0.2">
      <c r="A59" s="12" t="s">
        <v>1757</v>
      </c>
      <c r="B59" s="13" t="s">
        <v>1758</v>
      </c>
      <c r="C59" s="13" t="s">
        <v>479</v>
      </c>
      <c r="D59" s="13" t="s">
        <v>479</v>
      </c>
      <c r="E59" s="13" t="s">
        <v>479</v>
      </c>
      <c r="F59" s="13" t="s">
        <v>479</v>
      </c>
      <c r="G59" s="13" t="s">
        <v>479</v>
      </c>
      <c r="H59" s="13" t="s">
        <v>1791</v>
      </c>
      <c r="I59" s="13" t="s">
        <v>479</v>
      </c>
      <c r="J59" s="12" t="s">
        <v>1785</v>
      </c>
      <c r="K59" s="24">
        <v>5875000</v>
      </c>
      <c r="L59" s="11" t="s">
        <v>1656</v>
      </c>
    </row>
    <row r="60" spans="1:12" ht="12.75" customHeight="1" x14ac:dyDescent="0.2">
      <c r="A60" s="12" t="s">
        <v>1734</v>
      </c>
      <c r="B60" s="13" t="s">
        <v>608</v>
      </c>
      <c r="C60" s="13" t="s">
        <v>479</v>
      </c>
      <c r="D60" s="13" t="s">
        <v>479</v>
      </c>
      <c r="E60" s="13" t="s">
        <v>479</v>
      </c>
      <c r="F60" s="13" t="s">
        <v>479</v>
      </c>
      <c r="G60" s="13" t="s">
        <v>479</v>
      </c>
      <c r="H60" s="13" t="s">
        <v>1733</v>
      </c>
      <c r="I60" s="13" t="s">
        <v>479</v>
      </c>
      <c r="J60" s="13" t="s">
        <v>1735</v>
      </c>
      <c r="K60" s="11">
        <v>9770</v>
      </c>
      <c r="L60" s="11" t="s">
        <v>1656</v>
      </c>
    </row>
    <row r="61" spans="1:12" ht="12.75" customHeight="1" x14ac:dyDescent="0.2">
      <c r="A61" s="12" t="s">
        <v>0</v>
      </c>
      <c r="B61" s="13" t="s">
        <v>871</v>
      </c>
      <c r="C61" s="13" t="s">
        <v>479</v>
      </c>
      <c r="D61" s="13" t="s">
        <v>479</v>
      </c>
      <c r="E61" s="13" t="s">
        <v>479</v>
      </c>
      <c r="F61" s="13" t="s">
        <v>479</v>
      </c>
      <c r="G61" s="13" t="s">
        <v>479</v>
      </c>
      <c r="H61" s="13" t="s">
        <v>1754</v>
      </c>
      <c r="I61" s="11" t="s">
        <v>479</v>
      </c>
      <c r="J61" s="11" t="s">
        <v>840</v>
      </c>
      <c r="K61" s="11">
        <v>0</v>
      </c>
      <c r="L61" s="11" t="s">
        <v>1656</v>
      </c>
    </row>
    <row r="62" spans="1:12" ht="12.75" customHeight="1" x14ac:dyDescent="0.2">
      <c r="A62" s="12" t="s">
        <v>1729</v>
      </c>
      <c r="B62" s="13" t="s">
        <v>1730</v>
      </c>
      <c r="C62" s="13" t="str">
        <f>$C$31</f>
        <v>15/00403</v>
      </c>
      <c r="D62" s="15">
        <v>42072</v>
      </c>
      <c r="E62" s="13" t="s">
        <v>1631</v>
      </c>
      <c r="F62" s="13" t="s">
        <v>479</v>
      </c>
      <c r="G62" s="13" t="s">
        <v>1731</v>
      </c>
      <c r="H62" s="13" t="s">
        <v>1753</v>
      </c>
      <c r="I62" s="13" t="s">
        <v>1731</v>
      </c>
      <c r="J62" s="13" t="s">
        <v>1732</v>
      </c>
      <c r="K62" s="11">
        <v>0</v>
      </c>
      <c r="L62" s="11" t="s">
        <v>1656</v>
      </c>
    </row>
    <row r="63" spans="1:12" ht="12.75" customHeight="1" x14ac:dyDescent="0.2">
      <c r="A63" s="11" t="s">
        <v>1736</v>
      </c>
      <c r="B63" s="13" t="s">
        <v>836</v>
      </c>
      <c r="C63" s="13" t="s">
        <v>479</v>
      </c>
      <c r="D63" s="13" t="s">
        <v>479</v>
      </c>
      <c r="E63" s="13" t="s">
        <v>479</v>
      </c>
      <c r="F63" s="13" t="s">
        <v>479</v>
      </c>
      <c r="G63" s="13" t="s">
        <v>1737</v>
      </c>
      <c r="H63" s="13" t="s">
        <v>1752</v>
      </c>
      <c r="I63" s="11" t="s">
        <v>1738</v>
      </c>
      <c r="J63" s="13" t="s">
        <v>840</v>
      </c>
      <c r="K63" s="11">
        <v>2962800</v>
      </c>
      <c r="L63" s="11" t="s">
        <v>1656</v>
      </c>
    </row>
    <row r="64" spans="1:12" ht="12.75" customHeight="1" x14ac:dyDescent="0.2">
      <c r="A64" s="12" t="s">
        <v>1734</v>
      </c>
      <c r="B64" s="13" t="s">
        <v>608</v>
      </c>
      <c r="C64" s="13" t="s">
        <v>479</v>
      </c>
      <c r="D64" s="13" t="s">
        <v>479</v>
      </c>
      <c r="E64" s="13" t="s">
        <v>479</v>
      </c>
      <c r="F64" s="13" t="s">
        <v>479</v>
      </c>
      <c r="G64" s="13" t="s">
        <v>479</v>
      </c>
      <c r="H64" s="13" t="s">
        <v>1751</v>
      </c>
      <c r="I64" s="11" t="s">
        <v>479</v>
      </c>
      <c r="J64" s="13" t="s">
        <v>1735</v>
      </c>
      <c r="K64" s="11">
        <v>8412</v>
      </c>
      <c r="L64" s="11" t="s">
        <v>1656</v>
      </c>
    </row>
    <row r="65" spans="1:12" ht="12.75" customHeight="1" x14ac:dyDescent="0.2">
      <c r="A65" s="12" t="s">
        <v>1734</v>
      </c>
      <c r="B65" s="11" t="s">
        <v>608</v>
      </c>
      <c r="C65" s="13" t="s">
        <v>479</v>
      </c>
      <c r="D65" s="13" t="s">
        <v>479</v>
      </c>
      <c r="E65" s="13" t="s">
        <v>479</v>
      </c>
      <c r="F65" s="13" t="s">
        <v>479</v>
      </c>
      <c r="G65" s="11" t="s">
        <v>479</v>
      </c>
      <c r="H65" s="11" t="s">
        <v>1741</v>
      </c>
      <c r="I65" s="11" t="s">
        <v>479</v>
      </c>
      <c r="J65" s="11" t="s">
        <v>1743</v>
      </c>
      <c r="K65" s="11">
        <v>5400</v>
      </c>
      <c r="L65" s="11" t="s">
        <v>1656</v>
      </c>
    </row>
    <row r="66" spans="1:12" ht="12.75" customHeight="1" x14ac:dyDescent="0.2">
      <c r="A66" s="11" t="s">
        <v>1739</v>
      </c>
      <c r="B66" s="11" t="s">
        <v>608</v>
      </c>
      <c r="C66" s="13" t="s">
        <v>479</v>
      </c>
      <c r="D66" s="13" t="s">
        <v>479</v>
      </c>
      <c r="E66" s="13" t="s">
        <v>479</v>
      </c>
      <c r="F66" s="13" t="s">
        <v>479</v>
      </c>
      <c r="G66" s="11" t="s">
        <v>479</v>
      </c>
      <c r="H66" s="13" t="s">
        <v>1742</v>
      </c>
      <c r="I66" s="11" t="s">
        <v>479</v>
      </c>
      <c r="J66" s="11" t="s">
        <v>1740</v>
      </c>
      <c r="K66" s="11">
        <v>2184</v>
      </c>
      <c r="L66" s="11" t="s">
        <v>1656</v>
      </c>
    </row>
    <row r="67" spans="1:12" ht="25.5" x14ac:dyDescent="0.2">
      <c r="A67" s="12" t="s">
        <v>1698</v>
      </c>
      <c r="B67" s="13" t="s">
        <v>836</v>
      </c>
      <c r="C67" s="13" t="s">
        <v>479</v>
      </c>
      <c r="D67" s="13" t="s">
        <v>479</v>
      </c>
      <c r="E67" s="13" t="s">
        <v>479</v>
      </c>
      <c r="F67" s="13" t="s">
        <v>479</v>
      </c>
      <c r="G67" s="13" t="s">
        <v>1744</v>
      </c>
      <c r="H67" s="13" t="s">
        <v>1755</v>
      </c>
      <c r="I67" s="13" t="s">
        <v>1745</v>
      </c>
      <c r="J67" s="13" t="s">
        <v>1723</v>
      </c>
      <c r="K67" s="11">
        <v>0</v>
      </c>
      <c r="L67" s="11" t="s">
        <v>1724</v>
      </c>
    </row>
    <row r="68" spans="1:12" ht="25.5" x14ac:dyDescent="0.2">
      <c r="A68" s="12" t="s">
        <v>1698</v>
      </c>
      <c r="B68" s="13" t="s">
        <v>836</v>
      </c>
      <c r="C68" s="13" t="s">
        <v>479</v>
      </c>
      <c r="D68" s="13" t="s">
        <v>479</v>
      </c>
      <c r="E68" s="13" t="s">
        <v>479</v>
      </c>
      <c r="F68" s="13" t="s">
        <v>479</v>
      </c>
      <c r="G68" s="13" t="s">
        <v>1746</v>
      </c>
      <c r="H68" s="13" t="s">
        <v>1750</v>
      </c>
      <c r="I68" s="13" t="s">
        <v>1747</v>
      </c>
      <c r="J68" s="13" t="s">
        <v>1723</v>
      </c>
      <c r="K68" s="11">
        <v>500</v>
      </c>
      <c r="L68" s="11" t="s">
        <v>1724</v>
      </c>
    </row>
    <row r="69" spans="1:12" x14ac:dyDescent="0.2">
      <c r="A69" s="12" t="s">
        <v>860</v>
      </c>
      <c r="B69" s="13" t="s">
        <v>580</v>
      </c>
      <c r="C69" s="13" t="s">
        <v>927</v>
      </c>
      <c r="D69" s="15">
        <v>41386</v>
      </c>
      <c r="E69" s="13" t="s">
        <v>929</v>
      </c>
      <c r="F69" s="13" t="s">
        <v>479</v>
      </c>
      <c r="G69" s="13" t="s">
        <v>1872</v>
      </c>
      <c r="H69" s="13" t="s">
        <v>1869</v>
      </c>
      <c r="I69" s="13" t="s">
        <v>1871</v>
      </c>
      <c r="J69" s="13" t="s">
        <v>944</v>
      </c>
      <c r="K69" s="11">
        <v>17172549</v>
      </c>
      <c r="L69" s="11" t="s">
        <v>1656</v>
      </c>
    </row>
    <row r="70" spans="1:12" ht="12.75" customHeight="1" x14ac:dyDescent="0.2">
      <c r="A70" s="11" t="s">
        <v>1121</v>
      </c>
      <c r="B70" s="13" t="s">
        <v>608</v>
      </c>
      <c r="C70" s="13" t="s">
        <v>479</v>
      </c>
      <c r="D70" s="13" t="s">
        <v>479</v>
      </c>
      <c r="E70" s="13" t="s">
        <v>479</v>
      </c>
      <c r="F70" s="13" t="s">
        <v>479</v>
      </c>
      <c r="G70" s="13" t="s">
        <v>479</v>
      </c>
      <c r="H70" s="13" t="s">
        <v>1748</v>
      </c>
      <c r="I70" s="11" t="s">
        <v>479</v>
      </c>
      <c r="J70" s="11" t="s">
        <v>1749</v>
      </c>
      <c r="K70" s="11">
        <v>2395</v>
      </c>
      <c r="L70" s="11" t="s">
        <v>1656</v>
      </c>
    </row>
    <row r="71" spans="1:12" ht="12.75" customHeight="1" x14ac:dyDescent="0.2">
      <c r="A71" s="12" t="s">
        <v>1760</v>
      </c>
      <c r="B71" s="13" t="s">
        <v>608</v>
      </c>
      <c r="C71" s="13" t="s">
        <v>479</v>
      </c>
      <c r="D71" s="13" t="s">
        <v>479</v>
      </c>
      <c r="E71" s="13" t="s">
        <v>479</v>
      </c>
      <c r="F71" s="13" t="s">
        <v>479</v>
      </c>
      <c r="G71" s="13" t="s">
        <v>479</v>
      </c>
      <c r="H71" s="13" t="s">
        <v>1761</v>
      </c>
      <c r="I71" s="11" t="s">
        <v>1771</v>
      </c>
      <c r="J71" s="11" t="s">
        <v>1762</v>
      </c>
      <c r="K71" s="11">
        <v>3960</v>
      </c>
      <c r="L71" s="11" t="s">
        <v>1656</v>
      </c>
    </row>
    <row r="72" spans="1:12" ht="25.5" x14ac:dyDescent="0.2">
      <c r="A72" s="12" t="s">
        <v>1698</v>
      </c>
      <c r="B72" s="13" t="s">
        <v>836</v>
      </c>
      <c r="C72" s="13" t="s">
        <v>479</v>
      </c>
      <c r="D72" s="13" t="s">
        <v>479</v>
      </c>
      <c r="E72" s="13" t="s">
        <v>479</v>
      </c>
      <c r="F72" s="13" t="s">
        <v>479</v>
      </c>
      <c r="G72" s="13" t="s">
        <v>1756</v>
      </c>
      <c r="H72" s="13" t="s">
        <v>1764</v>
      </c>
      <c r="I72" s="11" t="s">
        <v>1772</v>
      </c>
      <c r="J72" s="13" t="s">
        <v>1723</v>
      </c>
      <c r="K72" s="11">
        <v>29588.5</v>
      </c>
      <c r="L72" s="11" t="s">
        <v>1763</v>
      </c>
    </row>
    <row r="73" spans="1:12" ht="25.5" x14ac:dyDescent="0.2">
      <c r="A73" s="12" t="s">
        <v>1698</v>
      </c>
      <c r="B73" s="13" t="s">
        <v>836</v>
      </c>
      <c r="C73" s="13" t="s">
        <v>479</v>
      </c>
      <c r="D73" s="13" t="s">
        <v>479</v>
      </c>
      <c r="E73" s="13" t="s">
        <v>479</v>
      </c>
      <c r="F73" s="13" t="s">
        <v>479</v>
      </c>
      <c r="G73" s="13" t="s">
        <v>1756</v>
      </c>
      <c r="H73" s="13" t="s">
        <v>1764</v>
      </c>
      <c r="I73" s="11" t="s">
        <v>1772</v>
      </c>
      <c r="J73" s="13" t="s">
        <v>1723</v>
      </c>
      <c r="K73" s="11">
        <v>400</v>
      </c>
      <c r="L73" s="11" t="s">
        <v>1724</v>
      </c>
    </row>
    <row r="74" spans="1:12" ht="12.75" customHeight="1" x14ac:dyDescent="0.2">
      <c r="A74" s="11" t="s">
        <v>1734</v>
      </c>
      <c r="B74" s="13" t="s">
        <v>608</v>
      </c>
      <c r="C74" s="13" t="s">
        <v>479</v>
      </c>
      <c r="D74" s="13" t="s">
        <v>479</v>
      </c>
      <c r="E74" s="13" t="s">
        <v>479</v>
      </c>
      <c r="F74" s="13" t="s">
        <v>479</v>
      </c>
      <c r="G74" s="13" t="s">
        <v>479</v>
      </c>
      <c r="H74" s="13" t="s">
        <v>1765</v>
      </c>
      <c r="I74" s="11" t="s">
        <v>479</v>
      </c>
      <c r="J74" s="11" t="s">
        <v>1808</v>
      </c>
      <c r="K74" s="18" t="s">
        <v>1766</v>
      </c>
      <c r="L74" s="11" t="s">
        <v>1656</v>
      </c>
    </row>
    <row r="75" spans="1:12" ht="12.75" customHeight="1" x14ac:dyDescent="0.2">
      <c r="A75" s="11" t="s">
        <v>1767</v>
      </c>
      <c r="B75" s="13" t="s">
        <v>608</v>
      </c>
      <c r="C75" s="13" t="s">
        <v>479</v>
      </c>
      <c r="D75" s="13" t="s">
        <v>479</v>
      </c>
      <c r="E75" s="13" t="s">
        <v>479</v>
      </c>
      <c r="F75" s="13" t="s">
        <v>479</v>
      </c>
      <c r="G75" s="13" t="s">
        <v>479</v>
      </c>
      <c r="H75" s="13" t="s">
        <v>1768</v>
      </c>
      <c r="I75" s="11" t="s">
        <v>479</v>
      </c>
      <c r="J75" s="13" t="s">
        <v>1769</v>
      </c>
      <c r="K75" s="11">
        <v>9961.5400000000009</v>
      </c>
      <c r="L75" s="11" t="s">
        <v>1656</v>
      </c>
    </row>
    <row r="76" spans="1:12" ht="12.75" customHeight="1" x14ac:dyDescent="0.2">
      <c r="A76" s="12" t="s">
        <v>1734</v>
      </c>
      <c r="B76" s="13" t="s">
        <v>608</v>
      </c>
      <c r="C76" s="13" t="s">
        <v>479</v>
      </c>
      <c r="D76" s="13" t="s">
        <v>479</v>
      </c>
      <c r="E76" s="13" t="s">
        <v>479</v>
      </c>
      <c r="F76" s="13" t="s">
        <v>479</v>
      </c>
      <c r="G76" s="13" t="s">
        <v>479</v>
      </c>
      <c r="H76" s="13" t="s">
        <v>1770</v>
      </c>
      <c r="I76" s="11" t="s">
        <v>479</v>
      </c>
      <c r="J76" s="11" t="s">
        <v>1762</v>
      </c>
      <c r="K76" s="11">
        <v>9585</v>
      </c>
      <c r="L76" s="11" t="s">
        <v>1656</v>
      </c>
    </row>
    <row r="77" spans="1:12" ht="12.75" customHeight="1" x14ac:dyDescent="0.2">
      <c r="A77" s="12" t="s">
        <v>1773</v>
      </c>
      <c r="B77" s="13" t="s">
        <v>608</v>
      </c>
      <c r="C77" s="13" t="s">
        <v>479</v>
      </c>
      <c r="D77" s="13" t="s">
        <v>479</v>
      </c>
      <c r="E77" s="13" t="s">
        <v>479</v>
      </c>
      <c r="F77" s="13" t="s">
        <v>479</v>
      </c>
      <c r="G77" s="13" t="s">
        <v>479</v>
      </c>
      <c r="H77" s="13" t="s">
        <v>1774</v>
      </c>
      <c r="I77" s="11" t="s">
        <v>479</v>
      </c>
      <c r="J77" s="11" t="s">
        <v>1775</v>
      </c>
      <c r="K77" s="11">
        <v>650</v>
      </c>
      <c r="L77" s="11" t="s">
        <v>1656</v>
      </c>
    </row>
    <row r="78" spans="1:12" ht="12.75" customHeight="1" x14ac:dyDescent="0.2">
      <c r="A78" s="11" t="s">
        <v>1777</v>
      </c>
      <c r="B78" s="13" t="s">
        <v>608</v>
      </c>
      <c r="C78" s="13" t="s">
        <v>479</v>
      </c>
      <c r="D78" s="13" t="s">
        <v>479</v>
      </c>
      <c r="E78" s="13" t="s">
        <v>479</v>
      </c>
      <c r="F78" s="13" t="s">
        <v>479</v>
      </c>
      <c r="G78" s="13" t="s">
        <v>479</v>
      </c>
      <c r="H78" s="13" t="s">
        <v>1778</v>
      </c>
      <c r="I78" s="11" t="s">
        <v>479</v>
      </c>
      <c r="J78" s="11" t="s">
        <v>1779</v>
      </c>
      <c r="K78" s="11">
        <v>1950</v>
      </c>
      <c r="L78" s="11" t="s">
        <v>1656</v>
      </c>
    </row>
    <row r="79" spans="1:12" ht="12.75" customHeight="1" x14ac:dyDescent="0.2">
      <c r="A79" s="11" t="s">
        <v>1782</v>
      </c>
      <c r="B79" s="13" t="s">
        <v>608</v>
      </c>
      <c r="C79" s="13" t="s">
        <v>479</v>
      </c>
      <c r="D79" s="13" t="s">
        <v>479</v>
      </c>
      <c r="E79" s="13" t="s">
        <v>479</v>
      </c>
      <c r="F79" s="13" t="s">
        <v>479</v>
      </c>
      <c r="G79" s="13" t="s">
        <v>479</v>
      </c>
      <c r="H79" s="13" t="s">
        <v>1780</v>
      </c>
      <c r="I79" s="11" t="s">
        <v>479</v>
      </c>
      <c r="J79" s="11" t="s">
        <v>1781</v>
      </c>
      <c r="K79" s="11">
        <v>14000</v>
      </c>
      <c r="L79" s="11" t="s">
        <v>1656</v>
      </c>
    </row>
    <row r="80" spans="1:12" ht="12.75" customHeight="1" x14ac:dyDescent="0.2">
      <c r="A80" s="11" t="s">
        <v>147</v>
      </c>
      <c r="B80" s="13" t="s">
        <v>608</v>
      </c>
      <c r="C80" s="13" t="s">
        <v>479</v>
      </c>
      <c r="D80" s="13" t="s">
        <v>479</v>
      </c>
      <c r="E80" s="13" t="s">
        <v>479</v>
      </c>
      <c r="F80" s="13" t="s">
        <v>479</v>
      </c>
      <c r="G80" s="13" t="s">
        <v>479</v>
      </c>
      <c r="H80" s="13" t="s">
        <v>1783</v>
      </c>
      <c r="I80" s="11" t="s">
        <v>479</v>
      </c>
      <c r="J80" s="11" t="s">
        <v>1784</v>
      </c>
      <c r="K80" s="11">
        <v>16504.3</v>
      </c>
      <c r="L80" s="11" t="s">
        <v>1656</v>
      </c>
    </row>
    <row r="81" spans="1:12" ht="25.5" x14ac:dyDescent="0.2">
      <c r="A81" s="12" t="s">
        <v>1698</v>
      </c>
      <c r="B81" s="13" t="s">
        <v>836</v>
      </c>
      <c r="C81" s="13" t="s">
        <v>479</v>
      </c>
      <c r="D81" s="13" t="s">
        <v>479</v>
      </c>
      <c r="E81" s="13" t="s">
        <v>479</v>
      </c>
      <c r="F81" s="13" t="s">
        <v>479</v>
      </c>
      <c r="G81" s="13" t="s">
        <v>1795</v>
      </c>
      <c r="H81" s="13" t="s">
        <v>1796</v>
      </c>
      <c r="I81" s="11" t="s">
        <v>1794</v>
      </c>
      <c r="J81" s="13" t="s">
        <v>1723</v>
      </c>
      <c r="K81" s="11">
        <v>0</v>
      </c>
      <c r="L81" s="11" t="s">
        <v>1724</v>
      </c>
    </row>
    <row r="82" spans="1:12" ht="12.75" customHeight="1" x14ac:dyDescent="0.2">
      <c r="A82" s="11" t="s">
        <v>1797</v>
      </c>
      <c r="B82" s="13" t="s">
        <v>608</v>
      </c>
      <c r="C82" s="13" t="s">
        <v>479</v>
      </c>
      <c r="D82" s="13" t="s">
        <v>479</v>
      </c>
      <c r="E82" s="13" t="s">
        <v>479</v>
      </c>
      <c r="F82" s="13" t="s">
        <v>479</v>
      </c>
      <c r="G82" s="13" t="s">
        <v>479</v>
      </c>
      <c r="H82" s="13" t="s">
        <v>1798</v>
      </c>
      <c r="I82" s="11" t="s">
        <v>479</v>
      </c>
      <c r="J82" s="11" t="s">
        <v>1799</v>
      </c>
      <c r="K82" s="11">
        <v>1739</v>
      </c>
      <c r="L82" s="11" t="s">
        <v>1656</v>
      </c>
    </row>
    <row r="83" spans="1:12" ht="12.75" customHeight="1" x14ac:dyDescent="0.2">
      <c r="A83" s="12" t="s">
        <v>1800</v>
      </c>
      <c r="B83" s="13" t="s">
        <v>608</v>
      </c>
      <c r="C83" s="13" t="s">
        <v>479</v>
      </c>
      <c r="D83" s="13" t="s">
        <v>479</v>
      </c>
      <c r="E83" s="13" t="s">
        <v>479</v>
      </c>
      <c r="F83" s="13" t="s">
        <v>479</v>
      </c>
      <c r="G83" s="13" t="s">
        <v>479</v>
      </c>
      <c r="H83" s="13" t="s">
        <v>1801</v>
      </c>
      <c r="I83" s="11" t="s">
        <v>479</v>
      </c>
      <c r="J83" s="11" t="s">
        <v>1802</v>
      </c>
      <c r="K83" s="11">
        <v>47971</v>
      </c>
      <c r="L83" s="11" t="s">
        <v>1656</v>
      </c>
    </row>
    <row r="84" spans="1:12" ht="12.75" customHeight="1" x14ac:dyDescent="0.2">
      <c r="A84" s="11" t="s">
        <v>1804</v>
      </c>
      <c r="B84" s="13" t="s">
        <v>608</v>
      </c>
      <c r="C84" s="13" t="s">
        <v>479</v>
      </c>
      <c r="D84" s="13" t="s">
        <v>479</v>
      </c>
      <c r="E84" s="13" t="s">
        <v>479</v>
      </c>
      <c r="F84" s="13" t="s">
        <v>479</v>
      </c>
      <c r="G84" s="13" t="s">
        <v>479</v>
      </c>
      <c r="H84" s="11" t="s">
        <v>1826</v>
      </c>
      <c r="I84" s="11" t="s">
        <v>479</v>
      </c>
      <c r="J84" s="11" t="s">
        <v>1803</v>
      </c>
      <c r="K84" s="11">
        <v>3250</v>
      </c>
      <c r="L84" s="11" t="s">
        <v>1656</v>
      </c>
    </row>
    <row r="85" spans="1:12" ht="12.75" customHeight="1" x14ac:dyDescent="0.2">
      <c r="A85" s="11" t="s">
        <v>1734</v>
      </c>
      <c r="B85" s="13" t="s">
        <v>608</v>
      </c>
      <c r="C85" s="13" t="s">
        <v>479</v>
      </c>
      <c r="D85" s="13" t="s">
        <v>479</v>
      </c>
      <c r="E85" s="13" t="s">
        <v>479</v>
      </c>
      <c r="F85" s="13" t="s">
        <v>479</v>
      </c>
      <c r="G85" s="13" t="s">
        <v>479</v>
      </c>
      <c r="H85" s="11" t="s">
        <v>1805</v>
      </c>
      <c r="I85" s="11" t="s">
        <v>479</v>
      </c>
      <c r="J85" s="11" t="s">
        <v>1807</v>
      </c>
      <c r="K85" s="11">
        <v>7753</v>
      </c>
      <c r="L85" s="11" t="s">
        <v>1656</v>
      </c>
    </row>
    <row r="86" spans="1:12" ht="12.75" customHeight="1" x14ac:dyDescent="0.2">
      <c r="A86" s="12" t="s">
        <v>1586</v>
      </c>
      <c r="B86" s="13" t="s">
        <v>608</v>
      </c>
      <c r="C86" s="13" t="s">
        <v>479</v>
      </c>
      <c r="D86" s="13" t="s">
        <v>479</v>
      </c>
      <c r="E86" s="13" t="s">
        <v>479</v>
      </c>
      <c r="F86" s="13" t="s">
        <v>479</v>
      </c>
      <c r="G86" s="13" t="s">
        <v>479</v>
      </c>
      <c r="H86" s="11" t="s">
        <v>1837</v>
      </c>
      <c r="I86" s="11" t="s">
        <v>479</v>
      </c>
      <c r="J86" s="11" t="s">
        <v>1838</v>
      </c>
      <c r="K86" s="11">
        <v>20330</v>
      </c>
      <c r="L86" s="11" t="s">
        <v>1656</v>
      </c>
    </row>
    <row r="87" spans="1:12" ht="12.75" customHeight="1" x14ac:dyDescent="0.2">
      <c r="A87" s="11" t="s">
        <v>1809</v>
      </c>
      <c r="B87" s="13" t="s">
        <v>1758</v>
      </c>
      <c r="C87" s="13" t="s">
        <v>479</v>
      </c>
      <c r="D87" s="13" t="s">
        <v>479</v>
      </c>
      <c r="E87" s="13" t="s">
        <v>479</v>
      </c>
      <c r="F87" s="13" t="s">
        <v>479</v>
      </c>
      <c r="G87" s="13" t="s">
        <v>479</v>
      </c>
      <c r="H87" s="11" t="s">
        <v>1813</v>
      </c>
      <c r="I87" s="11" t="s">
        <v>479</v>
      </c>
      <c r="J87" s="11" t="s">
        <v>1814</v>
      </c>
      <c r="K87" s="11">
        <v>0</v>
      </c>
      <c r="L87" s="11" t="s">
        <v>1656</v>
      </c>
    </row>
    <row r="88" spans="1:12" ht="12.75" customHeight="1" x14ac:dyDescent="0.2">
      <c r="A88" s="11" t="s">
        <v>1809</v>
      </c>
      <c r="B88" s="13" t="s">
        <v>1758</v>
      </c>
      <c r="C88" s="11" t="s">
        <v>479</v>
      </c>
      <c r="D88" s="14" t="s">
        <v>479</v>
      </c>
      <c r="E88" s="11" t="s">
        <v>479</v>
      </c>
      <c r="F88" s="11" t="s">
        <v>479</v>
      </c>
      <c r="G88" s="11" t="s">
        <v>479</v>
      </c>
      <c r="H88" s="11" t="s">
        <v>1810</v>
      </c>
      <c r="I88" s="11" t="s">
        <v>479</v>
      </c>
      <c r="J88" s="11" t="s">
        <v>1811</v>
      </c>
      <c r="K88" s="11">
        <v>0</v>
      </c>
      <c r="L88" s="11" t="s">
        <v>1656</v>
      </c>
    </row>
    <row r="89" spans="1:12" ht="12.75" customHeight="1" x14ac:dyDescent="0.2">
      <c r="A89" s="11" t="s">
        <v>1030</v>
      </c>
      <c r="B89" s="13" t="s">
        <v>608</v>
      </c>
      <c r="C89" s="13" t="s">
        <v>479</v>
      </c>
      <c r="D89" s="13" t="s">
        <v>479</v>
      </c>
      <c r="E89" s="13" t="s">
        <v>479</v>
      </c>
      <c r="F89" s="13" t="s">
        <v>479</v>
      </c>
      <c r="G89" s="13" t="s">
        <v>479</v>
      </c>
      <c r="H89" s="11" t="s">
        <v>1812</v>
      </c>
      <c r="I89" s="11" t="s">
        <v>479</v>
      </c>
      <c r="J89" s="11" t="s">
        <v>1661</v>
      </c>
      <c r="K89" s="11">
        <v>15999</v>
      </c>
      <c r="L89" s="11" t="s">
        <v>1656</v>
      </c>
    </row>
    <row r="90" spans="1:12" ht="12.75" customHeight="1" x14ac:dyDescent="0.2">
      <c r="A90" s="11" t="s">
        <v>1809</v>
      </c>
      <c r="B90" s="11" t="s">
        <v>1758</v>
      </c>
      <c r="C90" s="13" t="s">
        <v>479</v>
      </c>
      <c r="D90" s="13" t="s">
        <v>479</v>
      </c>
      <c r="E90" s="13" t="s">
        <v>479</v>
      </c>
      <c r="F90" s="13" t="s">
        <v>479</v>
      </c>
      <c r="G90" s="13" t="s">
        <v>479</v>
      </c>
      <c r="H90" s="11" t="s">
        <v>1815</v>
      </c>
      <c r="I90" s="11" t="s">
        <v>479</v>
      </c>
      <c r="J90" s="11" t="s">
        <v>1816</v>
      </c>
      <c r="K90" s="11">
        <v>300000</v>
      </c>
      <c r="L90" s="11" t="s">
        <v>1656</v>
      </c>
    </row>
    <row r="91" spans="1:12" ht="12.75" customHeight="1" x14ac:dyDescent="0.2">
      <c r="A91" s="12" t="s">
        <v>1760</v>
      </c>
      <c r="B91" s="13" t="s">
        <v>608</v>
      </c>
      <c r="C91" s="13" t="s">
        <v>479</v>
      </c>
      <c r="D91" s="13" t="s">
        <v>479</v>
      </c>
      <c r="E91" s="13" t="s">
        <v>479</v>
      </c>
      <c r="F91" s="13" t="s">
        <v>479</v>
      </c>
      <c r="G91" s="13" t="s">
        <v>479</v>
      </c>
      <c r="H91" s="11" t="s">
        <v>1819</v>
      </c>
      <c r="I91" s="11" t="s">
        <v>479</v>
      </c>
      <c r="J91" s="11" t="s">
        <v>1817</v>
      </c>
      <c r="K91" s="11">
        <v>6616</v>
      </c>
      <c r="L91" s="11" t="s">
        <v>1656</v>
      </c>
    </row>
    <row r="92" spans="1:12" ht="12.75" customHeight="1" x14ac:dyDescent="0.2">
      <c r="A92" s="11" t="s">
        <v>1818</v>
      </c>
      <c r="B92" s="13" t="s">
        <v>608</v>
      </c>
      <c r="C92" s="13" t="s">
        <v>479</v>
      </c>
      <c r="D92" s="13" t="s">
        <v>479</v>
      </c>
      <c r="E92" s="13" t="s">
        <v>479</v>
      </c>
      <c r="F92" s="13" t="s">
        <v>479</v>
      </c>
      <c r="G92" s="13" t="s">
        <v>479</v>
      </c>
      <c r="H92" s="11" t="s">
        <v>1820</v>
      </c>
      <c r="I92" s="11" t="s">
        <v>479</v>
      </c>
      <c r="J92" s="11" t="s">
        <v>1647</v>
      </c>
      <c r="K92" s="11">
        <v>9706</v>
      </c>
      <c r="L92" s="11" t="s">
        <v>1656</v>
      </c>
    </row>
    <row r="93" spans="1:12" ht="12.75" customHeight="1" x14ac:dyDescent="0.2">
      <c r="A93" s="12" t="s">
        <v>1760</v>
      </c>
      <c r="B93" s="13" t="s">
        <v>608</v>
      </c>
      <c r="C93" s="13" t="s">
        <v>479</v>
      </c>
      <c r="D93" s="13" t="s">
        <v>479</v>
      </c>
      <c r="E93" s="13" t="s">
        <v>479</v>
      </c>
      <c r="F93" s="13" t="s">
        <v>479</v>
      </c>
      <c r="G93" s="13" t="s">
        <v>479</v>
      </c>
      <c r="H93" s="11" t="s">
        <v>1821</v>
      </c>
      <c r="I93" s="11" t="s">
        <v>479</v>
      </c>
      <c r="J93" s="11" t="s">
        <v>1822</v>
      </c>
      <c r="K93" s="11">
        <v>6755</v>
      </c>
      <c r="L93" s="11" t="s">
        <v>1656</v>
      </c>
    </row>
    <row r="94" spans="1:12" ht="12.75" customHeight="1" x14ac:dyDescent="0.2">
      <c r="A94" s="12" t="s">
        <v>1825</v>
      </c>
      <c r="B94" s="13" t="s">
        <v>608</v>
      </c>
      <c r="C94" s="13" t="s">
        <v>479</v>
      </c>
      <c r="D94" s="13" t="s">
        <v>479</v>
      </c>
      <c r="E94" s="13" t="s">
        <v>479</v>
      </c>
      <c r="F94" s="13" t="s">
        <v>479</v>
      </c>
      <c r="G94" s="13" t="s">
        <v>479</v>
      </c>
      <c r="H94" s="11" t="s">
        <v>1824</v>
      </c>
      <c r="I94" s="11" t="s">
        <v>479</v>
      </c>
      <c r="J94" s="11" t="s">
        <v>1823</v>
      </c>
      <c r="K94" s="11">
        <v>9975</v>
      </c>
      <c r="L94" s="11" t="s">
        <v>1656</v>
      </c>
    </row>
    <row r="95" spans="1:12" ht="12.75" customHeight="1" x14ac:dyDescent="0.2">
      <c r="A95" s="12" t="s">
        <v>1881</v>
      </c>
      <c r="B95" s="13" t="s">
        <v>608</v>
      </c>
      <c r="C95" s="13" t="s">
        <v>479</v>
      </c>
      <c r="D95" s="13" t="s">
        <v>479</v>
      </c>
      <c r="E95" s="13" t="s">
        <v>479</v>
      </c>
      <c r="F95" s="13" t="s">
        <v>479</v>
      </c>
      <c r="G95" s="13" t="s">
        <v>479</v>
      </c>
      <c r="H95" s="11" t="s">
        <v>1827</v>
      </c>
      <c r="I95" s="11" t="s">
        <v>479</v>
      </c>
      <c r="J95" s="11" t="s">
        <v>1622</v>
      </c>
      <c r="K95" s="11">
        <v>3000</v>
      </c>
      <c r="L95" s="11" t="s">
        <v>1656</v>
      </c>
    </row>
    <row r="96" spans="1:12" ht="12.75" customHeight="1" x14ac:dyDescent="0.2">
      <c r="A96" s="11" t="s">
        <v>1839</v>
      </c>
      <c r="B96" s="13" t="s">
        <v>608</v>
      </c>
      <c r="C96" s="13" t="s">
        <v>479</v>
      </c>
      <c r="D96" s="13" t="s">
        <v>479</v>
      </c>
      <c r="E96" s="13" t="s">
        <v>479</v>
      </c>
      <c r="F96" s="13" t="s">
        <v>479</v>
      </c>
      <c r="G96" s="13" t="s">
        <v>479</v>
      </c>
      <c r="H96" s="11" t="s">
        <v>1828</v>
      </c>
      <c r="I96" s="11" t="s">
        <v>479</v>
      </c>
      <c r="J96" s="11" t="s">
        <v>1829</v>
      </c>
      <c r="K96" s="11">
        <v>5853</v>
      </c>
      <c r="L96" s="11" t="s">
        <v>1656</v>
      </c>
    </row>
    <row r="97" spans="1:12" ht="12.75" customHeight="1" x14ac:dyDescent="0.2">
      <c r="A97" s="11" t="s">
        <v>1882</v>
      </c>
      <c r="B97" s="13" t="s">
        <v>608</v>
      </c>
      <c r="C97" s="13" t="s">
        <v>479</v>
      </c>
      <c r="D97" s="13" t="s">
        <v>479</v>
      </c>
      <c r="E97" s="13" t="s">
        <v>479</v>
      </c>
      <c r="F97" s="13" t="s">
        <v>479</v>
      </c>
      <c r="G97" s="13" t="s">
        <v>479</v>
      </c>
      <c r="H97" s="11" t="s">
        <v>1830</v>
      </c>
      <c r="I97" s="11" t="s">
        <v>479</v>
      </c>
      <c r="J97" s="11" t="s">
        <v>1565</v>
      </c>
      <c r="K97" s="11">
        <v>3930</v>
      </c>
      <c r="L97" s="11" t="s">
        <v>1656</v>
      </c>
    </row>
    <row r="98" spans="1:12" ht="12.75" customHeight="1" x14ac:dyDescent="0.2">
      <c r="A98" s="12" t="s">
        <v>1760</v>
      </c>
      <c r="B98" s="13" t="s">
        <v>608</v>
      </c>
      <c r="C98" s="13" t="s">
        <v>479</v>
      </c>
      <c r="D98" s="13" t="s">
        <v>479</v>
      </c>
      <c r="E98" s="13" t="s">
        <v>479</v>
      </c>
      <c r="F98" s="13" t="s">
        <v>479</v>
      </c>
      <c r="G98" s="13" t="s">
        <v>479</v>
      </c>
      <c r="H98" s="11" t="s">
        <v>1831</v>
      </c>
      <c r="I98" s="11" t="s">
        <v>479</v>
      </c>
      <c r="J98" s="11" t="s">
        <v>1832</v>
      </c>
      <c r="K98" s="11">
        <v>6515</v>
      </c>
      <c r="L98" s="11" t="s">
        <v>1656</v>
      </c>
    </row>
    <row r="99" spans="1:12" ht="12.75" customHeight="1" x14ac:dyDescent="0.2">
      <c r="A99" s="12" t="s">
        <v>1760</v>
      </c>
      <c r="B99" s="11" t="s">
        <v>608</v>
      </c>
      <c r="C99" s="11" t="s">
        <v>479</v>
      </c>
      <c r="D99" s="11" t="s">
        <v>479</v>
      </c>
      <c r="E99" s="11" t="s">
        <v>479</v>
      </c>
      <c r="F99" s="11" t="s">
        <v>479</v>
      </c>
      <c r="G99" s="11" t="s">
        <v>479</v>
      </c>
      <c r="H99" s="11" t="s">
        <v>1833</v>
      </c>
      <c r="I99" s="11" t="s">
        <v>479</v>
      </c>
      <c r="J99" s="11" t="s">
        <v>1762</v>
      </c>
      <c r="K99" s="11">
        <v>9770</v>
      </c>
      <c r="L99" s="11" t="s">
        <v>1656</v>
      </c>
    </row>
    <row r="100" spans="1:12" ht="12.75" customHeight="1" x14ac:dyDescent="0.2">
      <c r="A100" s="12" t="s">
        <v>1760</v>
      </c>
      <c r="B100" s="11" t="s">
        <v>608</v>
      </c>
      <c r="C100" s="11" t="s">
        <v>479</v>
      </c>
      <c r="D100" s="11" t="s">
        <v>479</v>
      </c>
      <c r="E100" s="11" t="s">
        <v>479</v>
      </c>
      <c r="F100" s="11" t="s">
        <v>479</v>
      </c>
      <c r="G100" s="11" t="s">
        <v>479</v>
      </c>
      <c r="H100" s="11" t="s">
        <v>1834</v>
      </c>
      <c r="I100" s="11" t="s">
        <v>479</v>
      </c>
      <c r="J100" s="11" t="s">
        <v>1762</v>
      </c>
      <c r="K100" s="11">
        <v>4520</v>
      </c>
      <c r="L100" s="11" t="s">
        <v>1656</v>
      </c>
    </row>
    <row r="101" spans="1:12" ht="12.75" customHeight="1" x14ac:dyDescent="0.2">
      <c r="A101" s="11" t="s">
        <v>1839</v>
      </c>
      <c r="B101" s="11" t="s">
        <v>608</v>
      </c>
      <c r="C101" s="11" t="s">
        <v>479</v>
      </c>
      <c r="D101" s="11" t="s">
        <v>479</v>
      </c>
      <c r="E101" s="11" t="s">
        <v>479</v>
      </c>
      <c r="F101" s="11" t="s">
        <v>479</v>
      </c>
      <c r="G101" s="11" t="s">
        <v>479</v>
      </c>
      <c r="H101" s="11" t="s">
        <v>1835</v>
      </c>
      <c r="I101" s="11" t="s">
        <v>479</v>
      </c>
      <c r="J101" s="11" t="s">
        <v>1836</v>
      </c>
      <c r="K101" s="11">
        <v>9774</v>
      </c>
      <c r="L101" s="11" t="s">
        <v>1656</v>
      </c>
    </row>
    <row r="102" spans="1:12" ht="12.75" customHeight="1" x14ac:dyDescent="0.2">
      <c r="A102" s="11" t="s">
        <v>1840</v>
      </c>
      <c r="B102" s="11" t="s">
        <v>608</v>
      </c>
      <c r="C102" s="11" t="s">
        <v>479</v>
      </c>
      <c r="D102" s="11" t="s">
        <v>479</v>
      </c>
      <c r="E102" s="11" t="s">
        <v>479</v>
      </c>
      <c r="F102" s="11" t="s">
        <v>479</v>
      </c>
      <c r="G102" s="11" t="s">
        <v>479</v>
      </c>
      <c r="H102" s="11" t="s">
        <v>1841</v>
      </c>
      <c r="I102" s="11" t="s">
        <v>479</v>
      </c>
      <c r="J102" s="11" t="s">
        <v>1842</v>
      </c>
      <c r="K102" s="11">
        <v>47445</v>
      </c>
      <c r="L102" s="11" t="s">
        <v>1656</v>
      </c>
    </row>
    <row r="103" spans="1:12" ht="12.75" customHeight="1" x14ac:dyDescent="0.2">
      <c r="A103" s="11" t="s">
        <v>1847</v>
      </c>
      <c r="B103" s="11" t="s">
        <v>608</v>
      </c>
      <c r="C103" s="11" t="s">
        <v>479</v>
      </c>
      <c r="D103" s="11" t="s">
        <v>479</v>
      </c>
      <c r="E103" s="11" t="s">
        <v>479</v>
      </c>
      <c r="F103" s="11" t="s">
        <v>479</v>
      </c>
      <c r="G103" s="11" t="s">
        <v>479</v>
      </c>
      <c r="H103" s="11" t="s">
        <v>1843</v>
      </c>
      <c r="I103" s="11" t="s">
        <v>479</v>
      </c>
      <c r="J103" s="11" t="s">
        <v>1844</v>
      </c>
      <c r="K103" s="11">
        <v>48000</v>
      </c>
      <c r="L103" s="11" t="s">
        <v>1656</v>
      </c>
    </row>
    <row r="104" spans="1:12" ht="12.75" customHeight="1" x14ac:dyDescent="0.2">
      <c r="A104" s="11" t="s">
        <v>1845</v>
      </c>
      <c r="B104" s="11" t="s">
        <v>608</v>
      </c>
      <c r="C104" s="11" t="s">
        <v>479</v>
      </c>
      <c r="D104" s="11" t="s">
        <v>479</v>
      </c>
      <c r="E104" s="11" t="s">
        <v>479</v>
      </c>
      <c r="F104" s="11" t="s">
        <v>479</v>
      </c>
      <c r="G104" s="11" t="s">
        <v>479</v>
      </c>
      <c r="H104" s="11" t="s">
        <v>1846</v>
      </c>
      <c r="I104" s="11" t="s">
        <v>479</v>
      </c>
      <c r="J104" s="11" t="s">
        <v>1844</v>
      </c>
      <c r="K104" s="11">
        <v>48000</v>
      </c>
      <c r="L104" s="11" t="s">
        <v>1656</v>
      </c>
    </row>
    <row r="105" spans="1:12" ht="12.75" customHeight="1" x14ac:dyDescent="0.2">
      <c r="A105" s="12" t="s">
        <v>1734</v>
      </c>
      <c r="B105" s="13" t="s">
        <v>608</v>
      </c>
      <c r="C105" s="13" t="s">
        <v>479</v>
      </c>
      <c r="D105" s="13" t="s">
        <v>479</v>
      </c>
      <c r="E105" s="13" t="s">
        <v>479</v>
      </c>
      <c r="F105" s="13" t="s">
        <v>479</v>
      </c>
      <c r="G105" s="13" t="s">
        <v>479</v>
      </c>
      <c r="H105" s="11" t="s">
        <v>1849</v>
      </c>
      <c r="I105" s="11" t="s">
        <v>479</v>
      </c>
      <c r="J105" s="11" t="s">
        <v>1848</v>
      </c>
      <c r="K105" s="11">
        <v>5515</v>
      </c>
      <c r="L105" s="11" t="s">
        <v>1656</v>
      </c>
    </row>
    <row r="106" spans="1:12" ht="12.75" customHeight="1" x14ac:dyDescent="0.2">
      <c r="A106" s="11" t="s">
        <v>1809</v>
      </c>
      <c r="B106" s="11" t="s">
        <v>1874</v>
      </c>
      <c r="C106" s="11" t="s">
        <v>479</v>
      </c>
      <c r="D106" s="11" t="s">
        <v>479</v>
      </c>
      <c r="E106" s="11" t="s">
        <v>479</v>
      </c>
      <c r="F106" s="11" t="s">
        <v>479</v>
      </c>
      <c r="G106" s="11" t="s">
        <v>479</v>
      </c>
      <c r="H106" s="11" t="s">
        <v>1850</v>
      </c>
      <c r="I106" s="11" t="s">
        <v>479</v>
      </c>
      <c r="J106" s="11" t="s">
        <v>1788</v>
      </c>
      <c r="K106" s="11">
        <v>0</v>
      </c>
      <c r="L106" s="11" t="s">
        <v>1656</v>
      </c>
    </row>
    <row r="107" spans="1:12" ht="12.75" customHeight="1" x14ac:dyDescent="0.2">
      <c r="A107" s="11" t="s">
        <v>1851</v>
      </c>
      <c r="B107" s="11" t="s">
        <v>608</v>
      </c>
      <c r="C107" s="11" t="s">
        <v>479</v>
      </c>
      <c r="D107" s="11" t="s">
        <v>479</v>
      </c>
      <c r="E107" s="11" t="s">
        <v>479</v>
      </c>
      <c r="F107" s="11" t="s">
        <v>479</v>
      </c>
      <c r="G107" s="11" t="s">
        <v>479</v>
      </c>
      <c r="H107" s="11" t="s">
        <v>1854</v>
      </c>
      <c r="I107" s="11" t="s">
        <v>479</v>
      </c>
      <c r="J107" s="11" t="s">
        <v>1852</v>
      </c>
      <c r="K107" s="11">
        <v>80</v>
      </c>
      <c r="L107" s="11" t="s">
        <v>1656</v>
      </c>
    </row>
    <row r="108" spans="1:12" ht="12.75" customHeight="1" x14ac:dyDescent="0.2">
      <c r="A108" s="11" t="s">
        <v>1845</v>
      </c>
      <c r="B108" s="11" t="s">
        <v>608</v>
      </c>
      <c r="C108" s="11" t="s">
        <v>479</v>
      </c>
      <c r="D108" s="11" t="s">
        <v>479</v>
      </c>
      <c r="E108" s="11" t="s">
        <v>479</v>
      </c>
      <c r="F108" s="11" t="s">
        <v>479</v>
      </c>
      <c r="G108" s="11" t="s">
        <v>479</v>
      </c>
      <c r="H108" s="11" t="s">
        <v>1853</v>
      </c>
      <c r="I108" s="11" t="s">
        <v>479</v>
      </c>
      <c r="J108" s="11" t="s">
        <v>1844</v>
      </c>
      <c r="K108" s="11">
        <v>0</v>
      </c>
      <c r="L108" s="11" t="s">
        <v>1656</v>
      </c>
    </row>
    <row r="109" spans="1:12" ht="12.75" customHeight="1" x14ac:dyDescent="0.2">
      <c r="A109" s="11" t="s">
        <v>1809</v>
      </c>
      <c r="B109" s="11" t="s">
        <v>1874</v>
      </c>
      <c r="C109" s="11" t="s">
        <v>479</v>
      </c>
      <c r="D109" s="11" t="s">
        <v>479</v>
      </c>
      <c r="E109" s="11" t="s">
        <v>479</v>
      </c>
      <c r="F109" s="11" t="s">
        <v>479</v>
      </c>
      <c r="G109" s="11" t="s">
        <v>479</v>
      </c>
      <c r="H109" s="11" t="s">
        <v>1875</v>
      </c>
      <c r="I109" s="11" t="s">
        <v>479</v>
      </c>
      <c r="J109" s="11" t="s">
        <v>1788</v>
      </c>
      <c r="K109" s="11">
        <v>0</v>
      </c>
      <c r="L109" s="11" t="s">
        <v>1656</v>
      </c>
    </row>
    <row r="110" spans="1:12" ht="12.75" customHeight="1" x14ac:dyDescent="0.2">
      <c r="A110" s="13" t="s">
        <v>835</v>
      </c>
      <c r="B110" s="13" t="s">
        <v>836</v>
      </c>
      <c r="C110" s="13" t="s">
        <v>479</v>
      </c>
      <c r="D110" s="13" t="s">
        <v>479</v>
      </c>
      <c r="E110" s="13" t="s">
        <v>479</v>
      </c>
      <c r="F110" s="13" t="s">
        <v>479</v>
      </c>
      <c r="G110" s="11" t="s">
        <v>1855</v>
      </c>
      <c r="H110" s="11" t="s">
        <v>1856</v>
      </c>
      <c r="I110" s="11" t="s">
        <v>1857</v>
      </c>
      <c r="J110" s="11" t="s">
        <v>840</v>
      </c>
      <c r="K110" s="11">
        <v>1505600</v>
      </c>
      <c r="L110" s="11" t="s">
        <v>1656</v>
      </c>
    </row>
    <row r="111" spans="1:12" ht="12.75" customHeight="1" x14ac:dyDescent="0.2">
      <c r="A111" s="11" t="s">
        <v>1809</v>
      </c>
      <c r="B111" s="11" t="s">
        <v>1874</v>
      </c>
      <c r="C111" s="11" t="s">
        <v>479</v>
      </c>
      <c r="D111" s="11" t="s">
        <v>479</v>
      </c>
      <c r="E111" s="11" t="s">
        <v>479</v>
      </c>
      <c r="F111" s="11" t="s">
        <v>479</v>
      </c>
      <c r="G111" s="11" t="s">
        <v>479</v>
      </c>
      <c r="H111" s="11" t="s">
        <v>1876</v>
      </c>
      <c r="I111" s="11" t="s">
        <v>479</v>
      </c>
      <c r="J111" s="11" t="s">
        <v>1873</v>
      </c>
      <c r="K111" s="11">
        <v>600000</v>
      </c>
      <c r="L111" s="11" t="s">
        <v>1656</v>
      </c>
    </row>
    <row r="112" spans="1:12" ht="12.75" customHeight="1" x14ac:dyDescent="0.2">
      <c r="A112" s="11" t="s">
        <v>1858</v>
      </c>
      <c r="B112" s="11" t="s">
        <v>608</v>
      </c>
      <c r="C112" s="11" t="s">
        <v>479</v>
      </c>
      <c r="D112" s="11" t="s">
        <v>479</v>
      </c>
      <c r="E112" s="11" t="s">
        <v>479</v>
      </c>
      <c r="F112" s="11" t="s">
        <v>479</v>
      </c>
      <c r="G112" s="11" t="s">
        <v>479</v>
      </c>
      <c r="H112" s="11" t="s">
        <v>1859</v>
      </c>
      <c r="I112" s="11" t="s">
        <v>479</v>
      </c>
      <c r="J112" s="11" t="s">
        <v>1578</v>
      </c>
      <c r="K112" s="11">
        <v>4335.4799999999996</v>
      </c>
      <c r="L112" s="11" t="s">
        <v>1656</v>
      </c>
    </row>
    <row r="113" spans="1:12" ht="12.75" customHeight="1" x14ac:dyDescent="0.2">
      <c r="A113" s="12" t="s">
        <v>1698</v>
      </c>
      <c r="B113" s="13" t="s">
        <v>836</v>
      </c>
      <c r="C113" s="13" t="s">
        <v>479</v>
      </c>
      <c r="D113" s="13" t="s">
        <v>479</v>
      </c>
      <c r="E113" s="13" t="s">
        <v>479</v>
      </c>
      <c r="F113" s="13" t="s">
        <v>479</v>
      </c>
      <c r="G113" s="11" t="s">
        <v>1860</v>
      </c>
      <c r="H113" s="11" t="s">
        <v>1861</v>
      </c>
      <c r="I113" s="11" t="s">
        <v>1862</v>
      </c>
      <c r="J113" s="11" t="s">
        <v>1723</v>
      </c>
      <c r="K113" s="11">
        <v>0</v>
      </c>
      <c r="L113" s="11" t="s">
        <v>1863</v>
      </c>
    </row>
    <row r="114" spans="1:12" ht="12.75" customHeight="1" x14ac:dyDescent="0.2">
      <c r="A114" s="12" t="s">
        <v>1698</v>
      </c>
      <c r="B114" s="13" t="s">
        <v>836</v>
      </c>
      <c r="C114" s="13" t="s">
        <v>479</v>
      </c>
      <c r="D114" s="13" t="s">
        <v>479</v>
      </c>
      <c r="E114" s="13" t="s">
        <v>479</v>
      </c>
      <c r="F114" s="13" t="s">
        <v>479</v>
      </c>
      <c r="G114" s="13" t="s">
        <v>1864</v>
      </c>
      <c r="H114" s="11" t="s">
        <v>1865</v>
      </c>
      <c r="I114" s="11" t="s">
        <v>1866</v>
      </c>
      <c r="J114" s="11" t="s">
        <v>1723</v>
      </c>
      <c r="K114" s="11">
        <v>0</v>
      </c>
      <c r="L114" s="11" t="s">
        <v>1656</v>
      </c>
    </row>
    <row r="115" spans="1:12" ht="12.75" customHeight="1" x14ac:dyDescent="0.2">
      <c r="A115" s="11" t="s">
        <v>1868</v>
      </c>
      <c r="B115" s="11" t="s">
        <v>608</v>
      </c>
      <c r="C115" s="11" t="s">
        <v>479</v>
      </c>
      <c r="D115" s="14" t="s">
        <v>479</v>
      </c>
      <c r="E115" s="11" t="s">
        <v>479</v>
      </c>
      <c r="F115" s="11" t="s">
        <v>479</v>
      </c>
      <c r="G115" s="11" t="s">
        <v>479</v>
      </c>
      <c r="H115" s="11" t="s">
        <v>1867</v>
      </c>
      <c r="I115" s="11" t="s">
        <v>479</v>
      </c>
      <c r="J115" s="11" t="s">
        <v>1726</v>
      </c>
      <c r="K115" s="11">
        <v>22314</v>
      </c>
      <c r="L115" s="11" t="s">
        <v>1656</v>
      </c>
    </row>
    <row r="116" spans="1:12" ht="12.75" customHeight="1" x14ac:dyDescent="0.2">
      <c r="A116" s="12" t="s">
        <v>860</v>
      </c>
      <c r="B116" s="13" t="s">
        <v>580</v>
      </c>
      <c r="C116" s="13" t="s">
        <v>927</v>
      </c>
      <c r="D116" s="15">
        <v>41386</v>
      </c>
      <c r="E116" s="13" t="s">
        <v>929</v>
      </c>
      <c r="F116" s="13" t="s">
        <v>479</v>
      </c>
      <c r="G116" s="13" t="s">
        <v>1879</v>
      </c>
      <c r="H116" s="13" t="s">
        <v>1870</v>
      </c>
      <c r="I116" s="13" t="s">
        <v>1880</v>
      </c>
      <c r="J116" s="13" t="s">
        <v>944</v>
      </c>
      <c r="K116" s="11">
        <v>17172549</v>
      </c>
      <c r="L116" s="11" t="s">
        <v>1656</v>
      </c>
    </row>
    <row r="117" spans="1:12" ht="12.75" customHeight="1" x14ac:dyDescent="0.2">
      <c r="A117" s="11" t="s">
        <v>449</v>
      </c>
      <c r="B117" s="11" t="s">
        <v>608</v>
      </c>
      <c r="C117" s="11" t="s">
        <v>479</v>
      </c>
      <c r="D117" s="14" t="s">
        <v>479</v>
      </c>
      <c r="E117" s="11" t="s">
        <v>479</v>
      </c>
      <c r="F117" s="11" t="s">
        <v>479</v>
      </c>
      <c r="G117" s="11" t="s">
        <v>479</v>
      </c>
      <c r="H117" s="11" t="s">
        <v>1877</v>
      </c>
      <c r="I117" s="11" t="s">
        <v>479</v>
      </c>
      <c r="J117" s="11" t="s">
        <v>1878</v>
      </c>
      <c r="K117" s="11">
        <v>12000</v>
      </c>
      <c r="L117" s="11" t="s">
        <v>1656</v>
      </c>
    </row>
    <row r="128" spans="1:12" ht="12.75" customHeight="1" x14ac:dyDescent="0.2">
      <c r="K128" s="24"/>
    </row>
    <row r="129" spans="1:11" ht="12.75" customHeight="1" x14ac:dyDescent="0.2">
      <c r="K129" s="24"/>
    </row>
    <row r="130" spans="1:11" ht="12.75" customHeight="1" x14ac:dyDescent="0.2">
      <c r="A130" s="12"/>
      <c r="B130" s="13"/>
      <c r="C130" s="13"/>
      <c r="D130" s="13"/>
      <c r="E130" s="13"/>
      <c r="F130" s="13"/>
      <c r="J130" s="13"/>
    </row>
    <row r="136" spans="1:11" ht="12.75" customHeight="1" x14ac:dyDescent="0.2">
      <c r="B136" s="13"/>
      <c r="D136" s="14"/>
    </row>
    <row r="137" spans="1:11" ht="12.75" customHeight="1" x14ac:dyDescent="0.2">
      <c r="B137" s="13"/>
      <c r="D137" s="14"/>
    </row>
    <row r="138" spans="1:11" ht="12.75" customHeight="1" x14ac:dyDescent="0.2">
      <c r="B138" s="13"/>
      <c r="D138" s="14"/>
    </row>
    <row r="139" spans="1:11" ht="12.75" customHeight="1" x14ac:dyDescent="0.2">
      <c r="B139" s="13"/>
      <c r="D139" s="14"/>
    </row>
    <row r="140" spans="1:11" ht="12.75" customHeight="1" x14ac:dyDescent="0.2">
      <c r="B140" s="13"/>
      <c r="D140" s="14"/>
    </row>
    <row r="141" spans="1:11" ht="12.75" customHeight="1" x14ac:dyDescent="0.2">
      <c r="B141" s="13"/>
      <c r="D141" s="14"/>
    </row>
    <row r="142" spans="1:11" ht="12.75" customHeight="1" x14ac:dyDescent="0.2">
      <c r="B142" s="13"/>
      <c r="D142" s="14"/>
    </row>
    <row r="143" spans="1:11" ht="12.75" customHeight="1" x14ac:dyDescent="0.2">
      <c r="B143" s="13"/>
      <c r="D143" s="14"/>
    </row>
    <row r="144" spans="1:11" ht="12.75" customHeight="1" x14ac:dyDescent="0.2">
      <c r="B144" s="13"/>
      <c r="D144" s="14"/>
    </row>
    <row r="145" spans="2:4" ht="12.75" customHeight="1" x14ac:dyDescent="0.2">
      <c r="B145" s="13"/>
      <c r="D145" s="14"/>
    </row>
    <row r="146" spans="2:4" ht="12.75" customHeight="1" x14ac:dyDescent="0.2">
      <c r="B146" s="13"/>
      <c r="D146" s="14"/>
    </row>
    <row r="147" spans="2:4" ht="12.75" customHeight="1" x14ac:dyDescent="0.2">
      <c r="B147" s="13"/>
      <c r="D147" s="14"/>
    </row>
    <row r="148" spans="2:4" ht="12.75" customHeight="1" x14ac:dyDescent="0.2">
      <c r="B148" s="13"/>
      <c r="D148" s="14"/>
    </row>
    <row r="149" spans="2:4" ht="12.75" customHeight="1" x14ac:dyDescent="0.2">
      <c r="B149" s="13"/>
      <c r="D149" s="14"/>
    </row>
    <row r="150" spans="2:4" ht="12.75" customHeight="1" x14ac:dyDescent="0.2">
      <c r="B150" s="13"/>
      <c r="D150" s="14"/>
    </row>
    <row r="151" spans="2:4" ht="12.75" customHeight="1" x14ac:dyDescent="0.2">
      <c r="B151" s="13"/>
      <c r="D151" s="14"/>
    </row>
    <row r="152" spans="2:4" ht="12.75" customHeight="1" x14ac:dyDescent="0.2">
      <c r="B152" s="13"/>
      <c r="D152" s="14"/>
    </row>
    <row r="153" spans="2:4" ht="12.75" customHeight="1" x14ac:dyDescent="0.2">
      <c r="B153" s="13"/>
      <c r="D153" s="14"/>
    </row>
    <row r="154" spans="2:4" ht="12.75" customHeight="1" x14ac:dyDescent="0.2">
      <c r="B154" s="13"/>
      <c r="D154" s="14"/>
    </row>
    <row r="155" spans="2:4" ht="12.75" customHeight="1" x14ac:dyDescent="0.2">
      <c r="B155" s="13"/>
      <c r="D155" s="14"/>
    </row>
    <row r="156" spans="2:4" ht="12.75" customHeight="1" x14ac:dyDescent="0.2">
      <c r="B156" s="13"/>
      <c r="D156" s="14"/>
    </row>
    <row r="157" spans="2:4" ht="12.75" customHeight="1" x14ac:dyDescent="0.2">
      <c r="B157" s="13"/>
      <c r="D157" s="14"/>
    </row>
    <row r="158" spans="2:4" ht="12.75" customHeight="1" x14ac:dyDescent="0.2">
      <c r="B158" s="13"/>
      <c r="D158" s="14"/>
    </row>
    <row r="159" spans="2:4" ht="12.75" customHeight="1" x14ac:dyDescent="0.2">
      <c r="B159" s="13"/>
      <c r="D159" s="14"/>
    </row>
    <row r="160" spans="2:4" ht="12.75" customHeight="1" x14ac:dyDescent="0.2">
      <c r="B160" s="13"/>
      <c r="D160" s="14"/>
    </row>
    <row r="161" spans="2:4" ht="12.75" customHeight="1" x14ac:dyDescent="0.2">
      <c r="B161" s="13"/>
      <c r="D161" s="14"/>
    </row>
    <row r="162" spans="2:4" ht="12.75" customHeight="1" x14ac:dyDescent="0.2">
      <c r="B162" s="13"/>
      <c r="D162" s="14"/>
    </row>
    <row r="163" spans="2:4" ht="12.75" customHeight="1" x14ac:dyDescent="0.2">
      <c r="B163" s="13"/>
      <c r="D163" s="14"/>
    </row>
    <row r="164" spans="2:4" ht="12.75" customHeight="1" x14ac:dyDescent="0.2">
      <c r="B164" s="13"/>
      <c r="D164" s="14"/>
    </row>
    <row r="165" spans="2:4" ht="12.75" customHeight="1" x14ac:dyDescent="0.2">
      <c r="B165" s="13"/>
      <c r="D165" s="14"/>
    </row>
    <row r="166" spans="2:4" ht="12.75" customHeight="1" x14ac:dyDescent="0.2">
      <c r="B166" s="13"/>
      <c r="D166" s="14"/>
    </row>
    <row r="167" spans="2:4" ht="12.75" customHeight="1" x14ac:dyDescent="0.2">
      <c r="B167" s="13"/>
      <c r="D167" s="14"/>
    </row>
    <row r="168" spans="2:4" ht="12.75" customHeight="1" x14ac:dyDescent="0.2">
      <c r="B168" s="13"/>
      <c r="D168" s="14"/>
    </row>
    <row r="169" spans="2:4" ht="12.75" customHeight="1" x14ac:dyDescent="0.2">
      <c r="B169" s="13"/>
      <c r="D169" s="14"/>
    </row>
    <row r="170" spans="2:4" ht="12.75" customHeight="1" x14ac:dyDescent="0.2">
      <c r="B170" s="13"/>
      <c r="D170" s="14"/>
    </row>
    <row r="179" spans="2:15" ht="12.75" customHeight="1" x14ac:dyDescent="0.2">
      <c r="N179" s="26"/>
      <c r="O179" s="27"/>
    </row>
    <row r="180" spans="2:15" ht="12.75" customHeight="1" x14ac:dyDescent="0.2">
      <c r="N180" s="26"/>
      <c r="O180" s="27"/>
    </row>
    <row r="181" spans="2:15" ht="12.75" customHeight="1" x14ac:dyDescent="0.2">
      <c r="N181" s="26"/>
      <c r="O181" s="27"/>
    </row>
    <row r="182" spans="2:15" ht="12.75" customHeight="1" x14ac:dyDescent="0.2">
      <c r="B182" s="13"/>
      <c r="D182" s="14"/>
      <c r="N182" s="26"/>
      <c r="O182" s="27"/>
    </row>
    <row r="183" spans="2:15" ht="12.75" customHeight="1" x14ac:dyDescent="0.2">
      <c r="B183" s="13"/>
      <c r="D183" s="14"/>
      <c r="N183" s="26"/>
      <c r="O183" s="27"/>
    </row>
    <row r="184" spans="2:15" ht="12.75" customHeight="1" x14ac:dyDescent="0.2">
      <c r="B184" s="13"/>
      <c r="D184" s="14"/>
      <c r="N184" s="26"/>
      <c r="O184" s="26"/>
    </row>
    <row r="185" spans="2:15" ht="12.75" customHeight="1" x14ac:dyDescent="0.2">
      <c r="B185" s="13"/>
      <c r="D185" s="14"/>
      <c r="N185" s="26"/>
      <c r="O185" s="26"/>
    </row>
    <row r="186" spans="2:15" ht="12.75" customHeight="1" x14ac:dyDescent="0.2">
      <c r="B186" s="13"/>
      <c r="D186" s="14"/>
      <c r="N186" s="26"/>
      <c r="O186" s="26"/>
    </row>
    <row r="187" spans="2:15" ht="12.75" customHeight="1" x14ac:dyDescent="0.2">
      <c r="B187" s="13"/>
      <c r="D187" s="14"/>
      <c r="N187" s="26"/>
      <c r="O187" s="26"/>
    </row>
    <row r="188" spans="2:15" ht="12.75" customHeight="1" x14ac:dyDescent="0.2">
      <c r="B188" s="13"/>
      <c r="D188" s="14"/>
      <c r="N188" s="26"/>
      <c r="O188" s="26"/>
    </row>
    <row r="189" spans="2:15" ht="12.75" customHeight="1" x14ac:dyDescent="0.2">
      <c r="B189" s="13"/>
      <c r="D189" s="14"/>
      <c r="N189" s="26"/>
      <c r="O189" s="26"/>
    </row>
    <row r="190" spans="2:15" ht="12.75" customHeight="1" x14ac:dyDescent="0.2">
      <c r="N190" s="26"/>
      <c r="O190" s="26"/>
    </row>
    <row r="191" spans="2:15" ht="12.75" customHeight="1" x14ac:dyDescent="0.2">
      <c r="N191" s="26"/>
      <c r="O191" s="26"/>
    </row>
    <row r="192" spans="2:15" ht="12.75" customHeight="1" x14ac:dyDescent="0.2">
      <c r="B192" s="13"/>
      <c r="D192" s="14"/>
      <c r="N192" s="27"/>
      <c r="O192" s="26"/>
    </row>
    <row r="193" spans="1:15" ht="12.75" customHeight="1" x14ac:dyDescent="0.2">
      <c r="D193" s="14"/>
      <c r="N193" s="27"/>
      <c r="O193" s="26"/>
    </row>
    <row r="194" spans="1:15" ht="12.75" customHeight="1" x14ac:dyDescent="0.2">
      <c r="N194" s="27"/>
      <c r="O194" s="26"/>
    </row>
    <row r="195" spans="1:15" ht="12.75" customHeight="1" x14ac:dyDescent="0.2">
      <c r="N195" s="27"/>
      <c r="O195" s="26"/>
    </row>
    <row r="199" spans="1:15" ht="39.75" customHeight="1" x14ac:dyDescent="0.2">
      <c r="A199" s="28"/>
    </row>
    <row r="200" spans="1:15" ht="12.75" customHeight="1" x14ac:dyDescent="0.2">
      <c r="D200" s="14"/>
    </row>
    <row r="201" spans="1:15" ht="38.25" customHeight="1" x14ac:dyDescent="0.2">
      <c r="A201" s="28"/>
      <c r="D201" s="14"/>
    </row>
    <row r="202" spans="1:15" x14ac:dyDescent="0.2">
      <c r="A202" s="28"/>
      <c r="D202" s="14"/>
    </row>
    <row r="203" spans="1:15" ht="36" customHeight="1" x14ac:dyDescent="0.2">
      <c r="A203" s="28"/>
    </row>
    <row r="204" spans="1:15" x14ac:dyDescent="0.2">
      <c r="A204" s="28"/>
      <c r="D204" s="14"/>
    </row>
    <row r="205" spans="1:15" ht="12.75" customHeight="1" x14ac:dyDescent="0.2">
      <c r="B205" s="13"/>
      <c r="D205" s="14"/>
    </row>
    <row r="206" spans="1:15" ht="12.75" customHeight="1" x14ac:dyDescent="0.2">
      <c r="B206" s="13"/>
      <c r="D206" s="14"/>
    </row>
    <row r="207" spans="1:15" ht="12.75" customHeight="1" x14ac:dyDescent="0.2">
      <c r="B207" s="13"/>
      <c r="D207" s="14"/>
    </row>
    <row r="208" spans="1:15" ht="12.75" customHeight="1" x14ac:dyDescent="0.2">
      <c r="B208" s="13"/>
      <c r="D208" s="14"/>
    </row>
    <row r="209" spans="1:11" ht="12.75" customHeight="1" x14ac:dyDescent="0.2">
      <c r="B209" s="13"/>
      <c r="D209" s="14"/>
    </row>
    <row r="213" spans="1:11" ht="12.75" customHeight="1" x14ac:dyDescent="0.2">
      <c r="B213" s="13"/>
      <c r="D213" s="14"/>
    </row>
    <row r="214" spans="1:11" ht="12.75" customHeight="1" x14ac:dyDescent="0.2">
      <c r="B214" s="13"/>
    </row>
    <row r="215" spans="1:11" ht="12.75" customHeight="1" x14ac:dyDescent="0.2">
      <c r="A215" s="12"/>
      <c r="B215" s="13"/>
      <c r="C215" s="13"/>
      <c r="D215" s="15"/>
      <c r="E215" s="15"/>
      <c r="F215" s="13"/>
      <c r="G215" s="13"/>
      <c r="H215" s="13"/>
      <c r="I215" s="13"/>
      <c r="J215" s="13"/>
      <c r="K215" s="29"/>
    </row>
    <row r="216" spans="1:11" ht="12.75" customHeight="1" x14ac:dyDescent="0.2">
      <c r="B216" s="13"/>
    </row>
    <row r="219" spans="1:11" ht="12.75" customHeight="1" x14ac:dyDescent="0.2">
      <c r="A219" s="12"/>
      <c r="B219" s="13"/>
      <c r="C219" s="13"/>
      <c r="D219" s="15"/>
      <c r="E219" s="13"/>
      <c r="F219" s="13"/>
      <c r="G219" s="13"/>
    </row>
    <row r="220" spans="1:11" ht="12.75" customHeight="1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ht="12.75" customHeight="1" x14ac:dyDescent="0.2">
      <c r="B221" s="13"/>
      <c r="C221" s="13"/>
      <c r="D221" s="13"/>
      <c r="E221" s="13"/>
      <c r="F221" s="13"/>
      <c r="G221" s="13"/>
    </row>
    <row r="222" spans="1:11" ht="12.75" customHeight="1" x14ac:dyDescent="0.2">
      <c r="B222" s="13"/>
      <c r="D222" s="14"/>
      <c r="E222" s="13"/>
      <c r="K222" s="32"/>
    </row>
    <row r="223" spans="1:11" ht="12.75" customHeight="1" x14ac:dyDescent="0.2">
      <c r="B223" s="13"/>
      <c r="D223" s="14"/>
      <c r="E223" s="13"/>
    </row>
    <row r="224" spans="1:11" ht="12.75" customHeight="1" x14ac:dyDescent="0.2">
      <c r="B224" s="13"/>
      <c r="D224" s="14"/>
      <c r="K224" s="32"/>
    </row>
    <row r="229" spans="1:11" ht="12.75" customHeight="1" x14ac:dyDescent="0.2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6"/>
    </row>
    <row r="230" spans="1:11" ht="12.75" customHeight="1" x14ac:dyDescent="0.2">
      <c r="B230" s="13"/>
      <c r="D230" s="14"/>
      <c r="K230" s="30"/>
    </row>
    <row r="231" spans="1:11" ht="12.75" customHeight="1" x14ac:dyDescent="0.2">
      <c r="B231" s="13"/>
      <c r="D231" s="14"/>
      <c r="K231" s="30"/>
    </row>
    <row r="232" spans="1:11" ht="12.75" customHeight="1" x14ac:dyDescent="0.2">
      <c r="B232" s="13"/>
      <c r="D232" s="14"/>
      <c r="K232" s="30"/>
    </row>
    <row r="233" spans="1:11" ht="12.75" customHeight="1" x14ac:dyDescent="0.2">
      <c r="B233" s="13"/>
      <c r="D233" s="14"/>
      <c r="K233" s="30"/>
    </row>
    <row r="234" spans="1:11" ht="12.75" customHeight="1" x14ac:dyDescent="0.2">
      <c r="B234" s="13"/>
      <c r="D234" s="14"/>
      <c r="K234" s="31"/>
    </row>
    <row r="235" spans="1:11" ht="12.75" customHeight="1" x14ac:dyDescent="0.2">
      <c r="B235" s="13"/>
      <c r="D235" s="14"/>
    </row>
    <row r="236" spans="1:11" ht="12.75" customHeight="1" x14ac:dyDescent="0.2">
      <c r="B236" s="13"/>
    </row>
    <row r="238" spans="1:11" ht="12.75" customHeight="1" x14ac:dyDescent="0.2">
      <c r="B238" s="13"/>
      <c r="D238" s="14"/>
    </row>
    <row r="239" spans="1:11" ht="12.75" customHeight="1" x14ac:dyDescent="0.2">
      <c r="H239" s="13"/>
      <c r="I239" s="13"/>
      <c r="J239" s="13"/>
      <c r="K239" s="16"/>
    </row>
    <row r="240" spans="1:11" ht="12.75" customHeight="1" x14ac:dyDescent="0.2">
      <c r="A240" s="12"/>
      <c r="B240" s="13"/>
      <c r="C240" s="13"/>
      <c r="D240" s="13"/>
      <c r="E240" s="13"/>
      <c r="F240" s="13"/>
      <c r="G240" s="13"/>
      <c r="H240" s="13"/>
      <c r="I240" s="13"/>
    </row>
  </sheetData>
  <autoFilter ref="A1:L239"/>
  <pageMargins left="0.75" right="0.75" top="1" bottom="1" header="0.5" footer="0.5"/>
  <pageSetup paperSize="9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A16" sqref="A16"/>
    </sheetView>
  </sheetViews>
  <sheetFormatPr defaultRowHeight="12.75" x14ac:dyDescent="0.2"/>
  <cols>
    <col min="1" max="1" width="83.7109375" bestFit="1" customWidth="1"/>
  </cols>
  <sheetData>
    <row r="1" spans="1:1" x14ac:dyDescent="0.2">
      <c r="A1" s="13" t="s">
        <v>841</v>
      </c>
    </row>
    <row r="2" spans="1:1" x14ac:dyDescent="0.2">
      <c r="A2" s="13" t="s">
        <v>835</v>
      </c>
    </row>
    <row r="3" spans="1:1" x14ac:dyDescent="0.2">
      <c r="A3" s="13" t="s">
        <v>848</v>
      </c>
    </row>
    <row r="4" spans="1:1" x14ac:dyDescent="0.2">
      <c r="A4" s="13" t="s">
        <v>853</v>
      </c>
    </row>
    <row r="5" spans="1:1" x14ac:dyDescent="0.2">
      <c r="A5" s="13" t="s">
        <v>855</v>
      </c>
    </row>
    <row r="6" spans="1:1" x14ac:dyDescent="0.2">
      <c r="A6" s="13" t="s">
        <v>863</v>
      </c>
    </row>
    <row r="7" spans="1:1" x14ac:dyDescent="0.2">
      <c r="A7" s="13" t="s">
        <v>874</v>
      </c>
    </row>
    <row r="8" spans="1:1" x14ac:dyDescent="0.2">
      <c r="A8" s="13" t="s">
        <v>881</v>
      </c>
    </row>
    <row r="9" spans="1:1" x14ac:dyDescent="0.2">
      <c r="A9" s="13" t="s">
        <v>958</v>
      </c>
    </row>
    <row r="10" spans="1:1" x14ac:dyDescent="0.2">
      <c r="A10" s="13" t="s">
        <v>893</v>
      </c>
    </row>
    <row r="11" spans="1:1" x14ac:dyDescent="0.2">
      <c r="A11" s="13" t="s">
        <v>895</v>
      </c>
    </row>
    <row r="12" spans="1:1" x14ac:dyDescent="0.2">
      <c r="A12" s="13" t="s">
        <v>900</v>
      </c>
    </row>
    <row r="13" spans="1:1" x14ac:dyDescent="0.2">
      <c r="A13" s="13" t="s">
        <v>901</v>
      </c>
    </row>
    <row r="14" spans="1:1" x14ac:dyDescent="0.2">
      <c r="A14" s="13" t="s">
        <v>902</v>
      </c>
    </row>
    <row r="15" spans="1:1" x14ac:dyDescent="0.2">
      <c r="A15" s="13" t="s">
        <v>904</v>
      </c>
    </row>
    <row r="16" spans="1:1" x14ac:dyDescent="0.2">
      <c r="A16" s="13" t="s">
        <v>907</v>
      </c>
    </row>
    <row r="17" spans="1:1" x14ac:dyDescent="0.2">
      <c r="A17" s="13" t="s">
        <v>906</v>
      </c>
    </row>
    <row r="18" spans="1:1" x14ac:dyDescent="0.2">
      <c r="A18" s="13" t="s">
        <v>835</v>
      </c>
    </row>
    <row r="19" spans="1:1" x14ac:dyDescent="0.2">
      <c r="A19" s="13" t="s">
        <v>953</v>
      </c>
    </row>
    <row r="20" spans="1:1" x14ac:dyDescent="0.2">
      <c r="A20" s="13" t="s">
        <v>950</v>
      </c>
    </row>
    <row r="21" spans="1:1" x14ac:dyDescent="0.2">
      <c r="A21" s="13" t="s">
        <v>343</v>
      </c>
    </row>
    <row r="22" spans="1:1" x14ac:dyDescent="0.2">
      <c r="A22" s="13" t="s">
        <v>989</v>
      </c>
    </row>
    <row r="23" spans="1:1" x14ac:dyDescent="0.2">
      <c r="A23" s="13" t="s">
        <v>449</v>
      </c>
    </row>
    <row r="24" spans="1:1" x14ac:dyDescent="0.2">
      <c r="A24" s="13" t="s">
        <v>1009</v>
      </c>
    </row>
    <row r="25" spans="1:1" x14ac:dyDescent="0.2">
      <c r="A25" s="13" t="s">
        <v>1012</v>
      </c>
    </row>
    <row r="26" spans="1:1" x14ac:dyDescent="0.2">
      <c r="A26" s="13" t="s">
        <v>1015</v>
      </c>
    </row>
    <row r="27" spans="1:1" x14ac:dyDescent="0.2">
      <c r="A27" s="13" t="s">
        <v>1018</v>
      </c>
    </row>
    <row r="28" spans="1:1" x14ac:dyDescent="0.2">
      <c r="A28" s="13" t="s">
        <v>1021</v>
      </c>
    </row>
    <row r="29" spans="1:1" x14ac:dyDescent="0.2">
      <c r="A29" s="13" t="s">
        <v>371</v>
      </c>
    </row>
    <row r="30" spans="1:1" x14ac:dyDescent="0.2">
      <c r="A30" s="13" t="s">
        <v>1065</v>
      </c>
    </row>
    <row r="31" spans="1:1" x14ac:dyDescent="0.2">
      <c r="A31" s="13" t="s">
        <v>1069</v>
      </c>
    </row>
    <row r="32" spans="1:1" x14ac:dyDescent="0.2">
      <c r="A32" s="13" t="s">
        <v>1077</v>
      </c>
    </row>
    <row r="33" spans="1:1" x14ac:dyDescent="0.2">
      <c r="A33" s="13" t="s">
        <v>1098</v>
      </c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  <row r="38" spans="1:1" x14ac:dyDescent="0.2">
      <c r="A38" s="13"/>
    </row>
    <row r="39" spans="1:1" x14ac:dyDescent="0.2">
      <c r="A39" s="13"/>
    </row>
    <row r="40" spans="1:1" x14ac:dyDescent="0.2">
      <c r="A40" s="13"/>
    </row>
  </sheetData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9.140625" defaultRowHeight="12.75" customHeight="1" x14ac:dyDescent="0.2"/>
  <cols>
    <col min="1" max="6" width="9.140625" customWidth="1"/>
  </cols>
  <sheetData/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7</vt:i4>
      </vt:variant>
    </vt:vector>
  </HeadingPairs>
  <TitlesOfParts>
    <vt:vector size="7" baseType="lpstr">
      <vt:lpstr>2010-2011</vt:lpstr>
      <vt:lpstr>2012</vt:lpstr>
      <vt:lpstr>2013</vt:lpstr>
      <vt:lpstr>2014</vt:lpstr>
      <vt:lpstr>2015</vt:lpstr>
      <vt:lpstr>Contracte anuale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Dogotari</cp:lastModifiedBy>
  <cp:lastPrinted>2015-03-16T14:23:11Z</cp:lastPrinted>
  <dcterms:created xsi:type="dcterms:W3CDTF">2014-09-19T08:08:54Z</dcterms:created>
  <dcterms:modified xsi:type="dcterms:W3CDTF">2015-12-23T15:13:05Z</dcterms:modified>
</cp:coreProperties>
</file>