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<sst xmlns="http://schemas.openxmlformats.org/spreadsheetml/2006/main" count="240" uniqueCount="236">
  <si>
    <t>I.VENITURI</t>
  </si>
  <si>
    <t>1</t>
  </si>
  <si>
    <t>Alte venituri</t>
  </si>
  <si>
    <t>14</t>
  </si>
  <si>
    <t>Venituri din vinzarea marfurilor si serviciilor</t>
  </si>
  <si>
    <t>142</t>
  </si>
  <si>
    <t>Comercializarea marfurilor si serviciilor de catre institutiile bugetare</t>
  </si>
  <si>
    <t>1423</t>
  </si>
  <si>
    <t>Incasari de la prestarea serviciilor cu plata</t>
  </si>
  <si>
    <t>142310</t>
  </si>
  <si>
    <t>Plata pentru locatiunea bunurilor patrimoniului public</t>
  </si>
  <si>
    <t>142320</t>
  </si>
  <si>
    <t>ALTE VENITURI SI FINANTARI</t>
  </si>
  <si>
    <t>149</t>
  </si>
  <si>
    <t>Finantare de la buget</t>
  </si>
  <si>
    <t>149800</t>
  </si>
  <si>
    <t>II.CHELTUIELI SI ACTIVE NEFINANCIARE</t>
  </si>
  <si>
    <t/>
  </si>
  <si>
    <t>III.CHELTUIELI</t>
  </si>
  <si>
    <t>2</t>
  </si>
  <si>
    <t>Cheltuieli de personal</t>
  </si>
  <si>
    <t>21</t>
  </si>
  <si>
    <t>Remunerarea muncii</t>
  </si>
  <si>
    <t>211</t>
  </si>
  <si>
    <t>Remunerarea muncii angajatilor conform statelor</t>
  </si>
  <si>
    <t>2111</t>
  </si>
  <si>
    <t>Salariul de baza</t>
  </si>
  <si>
    <t>211110</t>
  </si>
  <si>
    <t>Sporuri si suplimente la salariul de baza</t>
  </si>
  <si>
    <t>211120</t>
  </si>
  <si>
    <t>Ajutor material</t>
  </si>
  <si>
    <t>211130</t>
  </si>
  <si>
    <t>Premieri</t>
  </si>
  <si>
    <t>211140</t>
  </si>
  <si>
    <t>211180</t>
  </si>
  <si>
    <t>Contributii si prime de asigurari obligatorii</t>
  </si>
  <si>
    <t>212</t>
  </si>
  <si>
    <t>Contributii de asigurari sociale de stat obligatorii</t>
  </si>
  <si>
    <t>212100</t>
  </si>
  <si>
    <t>Prime de asigurare obligatorie de asistenta medicala</t>
  </si>
  <si>
    <t>2122</t>
  </si>
  <si>
    <t>Prime de asigurare obligatorie de asistenta medicala achitate de angajatori  pe teritoriul tarii</t>
  </si>
  <si>
    <t>212210</t>
  </si>
  <si>
    <t>Bunuri si servicii</t>
  </si>
  <si>
    <t>22</t>
  </si>
  <si>
    <t>Servicii</t>
  </si>
  <si>
    <t>222</t>
  </si>
  <si>
    <t>Servicii energetice si comunale</t>
  </si>
  <si>
    <t>2221</t>
  </si>
  <si>
    <t>Energie electrica</t>
  </si>
  <si>
    <t>222110</t>
  </si>
  <si>
    <t>Gaze</t>
  </si>
  <si>
    <t>222120</t>
  </si>
  <si>
    <t>Energie termica</t>
  </si>
  <si>
    <t>222130</t>
  </si>
  <si>
    <t>Apa si canalizare</t>
  </si>
  <si>
    <t>222140</t>
  </si>
  <si>
    <t>Alte servicii comunale</t>
  </si>
  <si>
    <t>222190</t>
  </si>
  <si>
    <t>Servicii informationale si de telecomunicatii</t>
  </si>
  <si>
    <t>2222</t>
  </si>
  <si>
    <t>Servicii informationale</t>
  </si>
  <si>
    <t>222210</t>
  </si>
  <si>
    <t>Servicii de telecomunicatii</t>
  </si>
  <si>
    <t>222220</t>
  </si>
  <si>
    <t>Servicii de locatiune</t>
  </si>
  <si>
    <t>222300</t>
  </si>
  <si>
    <t>Servicii de transport</t>
  </si>
  <si>
    <t>222400</t>
  </si>
  <si>
    <t>Servicii de reparatii curente</t>
  </si>
  <si>
    <t>222500</t>
  </si>
  <si>
    <t>Formare profesionala</t>
  </si>
  <si>
    <t>222600</t>
  </si>
  <si>
    <t>Deplasari de serviciu</t>
  </si>
  <si>
    <t>2227</t>
  </si>
  <si>
    <t>Deplasari de serviciu in interiorul tarii</t>
  </si>
  <si>
    <t>222710</t>
  </si>
  <si>
    <t>Deplasari de serviciu peste hotare</t>
  </si>
  <si>
    <t>222720</t>
  </si>
  <si>
    <t>Alte servicii</t>
  </si>
  <si>
    <t>2229</t>
  </si>
  <si>
    <t>Servicii editoriale</t>
  </si>
  <si>
    <t>222910</t>
  </si>
  <si>
    <t>Servicii de protocol</t>
  </si>
  <si>
    <t>222920</t>
  </si>
  <si>
    <t>Servicii de paza</t>
  </si>
  <si>
    <t>222940</t>
  </si>
  <si>
    <t>Servicii de evaluare a activelor</t>
  </si>
  <si>
    <t>222960</t>
  </si>
  <si>
    <t>Servicii bancare</t>
  </si>
  <si>
    <t>222970</t>
  </si>
  <si>
    <t>Servicii postale si distribuire a drepturilor sociale</t>
  </si>
  <si>
    <t>222980</t>
  </si>
  <si>
    <t>Servicii neatribuite altor aliniate</t>
  </si>
  <si>
    <t>222990</t>
  </si>
  <si>
    <t>Prestatii sociale</t>
  </si>
  <si>
    <t>27</t>
  </si>
  <si>
    <t>Prestatii sociale ale angajatorilor</t>
  </si>
  <si>
    <t>273</t>
  </si>
  <si>
    <t>Indemnizatii la incetarea actiunii contractului de munca</t>
  </si>
  <si>
    <t>273200</t>
  </si>
  <si>
    <t>Indemnizatii pentru incapacitatea temporara de munca achitate din mijloacele financiare ale angajatorului</t>
  </si>
  <si>
    <t>273500</t>
  </si>
  <si>
    <t>Alte cheltuieli</t>
  </si>
  <si>
    <t>28</t>
  </si>
  <si>
    <t>Alte cheltuieli curente</t>
  </si>
  <si>
    <t>281</t>
  </si>
  <si>
    <t>Cotizatii</t>
  </si>
  <si>
    <t>2811</t>
  </si>
  <si>
    <t>Cotizatii in organizatiile internationale</t>
  </si>
  <si>
    <t>281110</t>
  </si>
  <si>
    <t>Despagubiri civile</t>
  </si>
  <si>
    <t>2813</t>
  </si>
  <si>
    <t>Plati aferente documentelor executorii</t>
  </si>
  <si>
    <t>28136</t>
  </si>
  <si>
    <t>Plati aferente documentelor executorii cu executare benevola</t>
  </si>
  <si>
    <t>281361</t>
  </si>
  <si>
    <t>Plati aferente documentelor executorii cu executare silita</t>
  </si>
  <si>
    <t>281362</t>
  </si>
  <si>
    <t>Alte despagubiri</t>
  </si>
  <si>
    <t>281390</t>
  </si>
  <si>
    <t>Rambursarea alocatiilor din anii precedenti</t>
  </si>
  <si>
    <t>281500</t>
  </si>
  <si>
    <t>Alte cheltuieli in baza de contracte cu persoane fizice</t>
  </si>
  <si>
    <t>281600</t>
  </si>
  <si>
    <t>281900</t>
  </si>
  <si>
    <t>IV.ACTIVE NEFINANCIARE</t>
  </si>
  <si>
    <t>3</t>
  </si>
  <si>
    <t>Mijloace fixe</t>
  </si>
  <si>
    <t>31</t>
  </si>
  <si>
    <t>Masini si utilaje</t>
  </si>
  <si>
    <t>314</t>
  </si>
  <si>
    <t>Majorarea valorii masinilor si utilajelor</t>
  </si>
  <si>
    <t>3141</t>
  </si>
  <si>
    <t>Procurarea masinilor si utilajelor</t>
  </si>
  <si>
    <t>314110</t>
  </si>
  <si>
    <t>Reparatii capitale ale masinilor si utilajelor</t>
  </si>
  <si>
    <t>314120</t>
  </si>
  <si>
    <t>Mijloace de transport</t>
  </si>
  <si>
    <t>315</t>
  </si>
  <si>
    <t>Unelte si scule, inventar de producere si gospodaresc</t>
  </si>
  <si>
    <t>316</t>
  </si>
  <si>
    <t>Majorarea valorii uneltelor si sculelor, inventarului de producere si gospodaresc</t>
  </si>
  <si>
    <t>3161</t>
  </si>
  <si>
    <t>Procurarea uneltelor si sculelor, inventarului de producere si gospodaresc</t>
  </si>
  <si>
    <t>316110</t>
  </si>
  <si>
    <t>Micsorarea valorii uneltelor si sculelor, inventarului de producere si gospodaresc</t>
  </si>
  <si>
    <t>3162</t>
  </si>
  <si>
    <t>Realizarea uneltelor si sculelor, inventarului de producere si gospodaresc</t>
  </si>
  <si>
    <t>316210</t>
  </si>
  <si>
    <t>Active nemateriale</t>
  </si>
  <si>
    <t>317</t>
  </si>
  <si>
    <t>Majorarea valorii activelor nemateriale</t>
  </si>
  <si>
    <t>3171</t>
  </si>
  <si>
    <t>Procurarea activelor nemateriale</t>
  </si>
  <si>
    <t>317110</t>
  </si>
  <si>
    <t>Alte mijloace fixe</t>
  </si>
  <si>
    <t>318</t>
  </si>
  <si>
    <t>Majorarea valorii altor mijloace fixe</t>
  </si>
  <si>
    <t>3181</t>
  </si>
  <si>
    <t>Procurarea altor mijloace fixe</t>
  </si>
  <si>
    <t>318110</t>
  </si>
  <si>
    <t>Reparatii capitale ale altor mijloace fixe</t>
  </si>
  <si>
    <t>318120</t>
  </si>
  <si>
    <t>Investitii capitale in active in curs de executie</t>
  </si>
  <si>
    <t>319</t>
  </si>
  <si>
    <t>Investitii capitale in active materiale in curs de execuitie</t>
  </si>
  <si>
    <t>3192</t>
  </si>
  <si>
    <t>Cladiri in curs de executie</t>
  </si>
  <si>
    <t>319210</t>
  </si>
  <si>
    <t>Stocuri de materiale circulante</t>
  </si>
  <si>
    <t>33</t>
  </si>
  <si>
    <t>Combustibil, carburanti si lubrifianti</t>
  </si>
  <si>
    <t>331</t>
  </si>
  <si>
    <t>Majorarea valorii combustibilului, carburantilor si lubrifiantilor</t>
  </si>
  <si>
    <t>3311</t>
  </si>
  <si>
    <t>Procurarea combustibilului, carburantilor si lubrifiantilor</t>
  </si>
  <si>
    <t>331110</t>
  </si>
  <si>
    <t>Micsorarea valorii combustibilului, carburantilor si lubrifiantilor</t>
  </si>
  <si>
    <t>3312</t>
  </si>
  <si>
    <t>Realizarea combustibilului, carburantilor si lubrifiantilor</t>
  </si>
  <si>
    <t>331210</t>
  </si>
  <si>
    <t>Piese de schimb</t>
  </si>
  <si>
    <t>332</t>
  </si>
  <si>
    <t>Majorarea valorii pieselor de schimb</t>
  </si>
  <si>
    <t>3321</t>
  </si>
  <si>
    <t>Procurarea pieselor de schimb</t>
  </si>
  <si>
    <t>332110</t>
  </si>
  <si>
    <t>Produse alimentare</t>
  </si>
  <si>
    <t>333</t>
  </si>
  <si>
    <t>Majorarea valorii produselor alimentare</t>
  </si>
  <si>
    <t>3331</t>
  </si>
  <si>
    <t>Procurarea produselor alimentare</t>
  </si>
  <si>
    <t>333110</t>
  </si>
  <si>
    <t>Materiale de uz gospodaresc si rechizite de birou</t>
  </si>
  <si>
    <t>336</t>
  </si>
  <si>
    <t>Majorarea valorii materialelor de uz gospodaresc si rechizitelor de birou</t>
  </si>
  <si>
    <t>3361</t>
  </si>
  <si>
    <t>Procurarea materialelor de uz gospodaresc si rechizitelor de birou</t>
  </si>
  <si>
    <t>336110</t>
  </si>
  <si>
    <t>Materiale de constructie</t>
  </si>
  <si>
    <t>337</t>
  </si>
  <si>
    <t>Majorarea valorii materialelor de constructie</t>
  </si>
  <si>
    <t>3371</t>
  </si>
  <si>
    <t>Procurarea materialelor de constructie</t>
  </si>
  <si>
    <t>337110</t>
  </si>
  <si>
    <t>Accesorii de pat, imbracaminte, incaltaminte</t>
  </si>
  <si>
    <t>338</t>
  </si>
  <si>
    <t>Majorarea valorii accesoriilor de pat, imbrcamintei, incaltamintei</t>
  </si>
  <si>
    <t>3381</t>
  </si>
  <si>
    <t>Procurarea accesorilor de pat, imbracamintei, incaltamintei</t>
  </si>
  <si>
    <t>338110</t>
  </si>
  <si>
    <t>Alte materiale</t>
  </si>
  <si>
    <t>339</t>
  </si>
  <si>
    <t>Majorarea valorii altor materiale</t>
  </si>
  <si>
    <t>3391</t>
  </si>
  <si>
    <t>Procurarea  altor materiale</t>
  </si>
  <si>
    <t>339110</t>
  </si>
  <si>
    <t>Denumirea</t>
  </si>
  <si>
    <t>Cod</t>
  </si>
  <si>
    <t>Granturi primite</t>
  </si>
  <si>
    <t>Granturi primite de la organiza'iile internationalepentru proiecte finantate din surse externe pentru bugetul de stat</t>
  </si>
  <si>
    <t>Aprobat (lei)</t>
  </si>
  <si>
    <t>Precizat pe an (lei)</t>
  </si>
  <si>
    <t>Executat anul curent (lei)</t>
  </si>
  <si>
    <t>Medicamente și materiale sanitare</t>
  </si>
  <si>
    <t>Majorarea medicamentelor și materialelor sanitare</t>
  </si>
  <si>
    <t>Procurarea medicamentelor și materialelor sanitare</t>
  </si>
  <si>
    <t>Raport privind executarea bugetului conform clasificatiei economice pe  Serviciul Fiscal de Stat la situatia din 31.12.2017</t>
  </si>
  <si>
    <t>Clădiri</t>
  </si>
  <si>
    <t>Majorarea valorii clădirilor</t>
  </si>
  <si>
    <t>Reparații capitale ale clădirilor</t>
  </si>
  <si>
    <t>Majorarea valorii mijloacelor de transport</t>
  </si>
  <si>
    <t>Procurarea mijloacelor de transport</t>
  </si>
  <si>
    <t>Precizat (lei)</t>
  </si>
  <si>
    <t>Executat (lei)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</si>
</sst>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wrapText="1" indent="4"/>
    </xf>
    <xf numFmtId="0" fontId="4" fillId="0" borderId="10" xfId="0" applyFont="1" applyBorder="1" applyAlignment="1">
      <alignment horizontal="left" wrapText="1" indent="3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7"/>
  <sheetViews>
    <sheetView tabSelected="1" zoomScalePageLayoutView="0" workbookViewId="0" topLeftCell="A1">
      <selection activeCell="A127" sqref="A1:I127"/>
    </sheetView>
  </sheetViews>
  <sheetFormatPr defaultColWidth="9.140625" defaultRowHeight="12.75"/>
  <cols>
    <col min="1" max="1" width="50.7109375" style="2" customWidth="1"/>
    <col min="2" max="2" width="8.57421875" style="1" customWidth="1"/>
    <col min="3" max="3" width="15.57421875" style="3" customWidth="1"/>
    <col min="4" max="4" width="0.13671875" style="3" hidden="1" customWidth="1"/>
    <col min="5" max="5" width="16.140625" style="3" hidden="1" customWidth="1"/>
    <col min="6" max="6" width="16.140625" style="3" customWidth="1"/>
    <col min="7" max="7" width="0.13671875" style="3" customWidth="1"/>
    <col min="8" max="8" width="16.28125" style="3" hidden="1" customWidth="1"/>
    <col min="9" max="9" width="16.57421875" style="3" customWidth="1"/>
  </cols>
  <sheetData>
    <row r="2" ht="12.75">
      <c r="A2" s="4"/>
    </row>
    <row r="3" spans="2:9" ht="15.75">
      <c r="B3" s="18"/>
      <c r="C3" s="18"/>
      <c r="D3" s="18"/>
      <c r="E3" s="18"/>
      <c r="F3" s="18"/>
      <c r="G3" s="18"/>
      <c r="H3" s="18"/>
      <c r="I3" s="18"/>
    </row>
    <row r="4" spans="1:9" ht="12.75">
      <c r="A4" s="25" t="s">
        <v>228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21" t="s">
        <v>218</v>
      </c>
      <c r="B5" s="21" t="s">
        <v>219</v>
      </c>
      <c r="C5" s="22" t="s">
        <v>222</v>
      </c>
      <c r="D5" s="23" t="s">
        <v>223</v>
      </c>
      <c r="E5" s="23" t="s">
        <v>223</v>
      </c>
      <c r="F5" s="23" t="s">
        <v>234</v>
      </c>
      <c r="G5" s="22" t="s">
        <v>224</v>
      </c>
      <c r="H5" s="22" t="s">
        <v>224</v>
      </c>
      <c r="I5" s="22" t="s">
        <v>235</v>
      </c>
    </row>
    <row r="6" spans="1:9" ht="12.75">
      <c r="A6" s="21"/>
      <c r="B6" s="21"/>
      <c r="C6" s="22"/>
      <c r="D6" s="24"/>
      <c r="E6" s="24"/>
      <c r="F6" s="24"/>
      <c r="G6" s="22"/>
      <c r="H6" s="22"/>
      <c r="I6" s="22"/>
    </row>
    <row r="7" spans="1:9" ht="12.75">
      <c r="A7" s="5">
        <v>1</v>
      </c>
      <c r="B7" s="6">
        <v>2</v>
      </c>
      <c r="C7" s="6">
        <v>3</v>
      </c>
      <c r="D7" s="6">
        <v>4</v>
      </c>
      <c r="E7" s="6"/>
      <c r="F7" s="6"/>
      <c r="G7" s="6"/>
      <c r="H7" s="6"/>
      <c r="I7" s="6">
        <v>5</v>
      </c>
    </row>
    <row r="8" spans="1:9" ht="12.75">
      <c r="A8" s="10" t="s">
        <v>0</v>
      </c>
      <c r="B8" s="11" t="s">
        <v>1</v>
      </c>
      <c r="C8" s="12">
        <v>456992.7</v>
      </c>
      <c r="D8" s="12">
        <f aca="true" t="shared" si="0" ref="D8:I8">D9+D11</f>
        <v>366788532.21</v>
      </c>
      <c r="E8" s="12">
        <f t="shared" si="0"/>
        <v>118364167.83999999</v>
      </c>
      <c r="F8" s="12">
        <f t="shared" si="0"/>
        <v>485152700.04999995</v>
      </c>
      <c r="G8" s="12">
        <f t="shared" si="0"/>
        <v>118359207.4</v>
      </c>
      <c r="H8" s="12">
        <f t="shared" si="0"/>
        <v>323968584.37</v>
      </c>
      <c r="I8" s="12">
        <f t="shared" si="0"/>
        <v>442327791.77</v>
      </c>
    </row>
    <row r="9" spans="1:9" ht="12.75">
      <c r="A9" s="7" t="s">
        <v>220</v>
      </c>
      <c r="B9" s="17">
        <v>13</v>
      </c>
      <c r="C9" s="12">
        <v>40800</v>
      </c>
      <c r="D9" s="12">
        <v>40800000</v>
      </c>
      <c r="E9" s="12">
        <f>E10</f>
        <v>0</v>
      </c>
      <c r="F9" s="12">
        <f>F10</f>
        <v>40800000</v>
      </c>
      <c r="G9" s="12">
        <v>0</v>
      </c>
      <c r="H9" s="12"/>
      <c r="I9" s="12">
        <v>0</v>
      </c>
    </row>
    <row r="10" spans="1:9" ht="25.5">
      <c r="A10" s="7" t="s">
        <v>221</v>
      </c>
      <c r="B10" s="19">
        <v>132121</v>
      </c>
      <c r="C10" s="12">
        <v>40800</v>
      </c>
      <c r="D10" s="12">
        <v>40800000</v>
      </c>
      <c r="E10" s="12"/>
      <c r="F10" s="12">
        <f>D10+E10</f>
        <v>40800000</v>
      </c>
      <c r="G10" s="12">
        <v>0</v>
      </c>
      <c r="H10" s="12"/>
      <c r="I10" s="12">
        <v>0</v>
      </c>
    </row>
    <row r="11" spans="1:9" ht="12.75">
      <c r="A11" s="7" t="s">
        <v>2</v>
      </c>
      <c r="B11" s="8" t="s">
        <v>3</v>
      </c>
      <c r="C11" s="9">
        <v>416192.7</v>
      </c>
      <c r="D11" s="9">
        <f aca="true" t="shared" si="1" ref="D11:I11">D12+D16</f>
        <v>325988532.21</v>
      </c>
      <c r="E11" s="9">
        <f t="shared" si="1"/>
        <v>118364167.83999999</v>
      </c>
      <c r="F11" s="9">
        <f t="shared" si="1"/>
        <v>444352700.04999995</v>
      </c>
      <c r="G11" s="9">
        <f t="shared" si="1"/>
        <v>118359207.4</v>
      </c>
      <c r="H11" s="9">
        <f t="shared" si="1"/>
        <v>323968584.37</v>
      </c>
      <c r="I11" s="9">
        <f t="shared" si="1"/>
        <v>442327791.77</v>
      </c>
    </row>
    <row r="12" spans="1:9" ht="12.75">
      <c r="A12" s="13" t="s">
        <v>4</v>
      </c>
      <c r="B12" s="8" t="s">
        <v>5</v>
      </c>
      <c r="C12" s="9">
        <v>30470.4</v>
      </c>
      <c r="D12" s="9">
        <f aca="true" t="shared" si="2" ref="D12:I12">D13</f>
        <v>20668673.259999998</v>
      </c>
      <c r="E12" s="9">
        <f t="shared" si="2"/>
        <v>5801726.74</v>
      </c>
      <c r="F12" s="9">
        <f t="shared" si="2"/>
        <v>26470400</v>
      </c>
      <c r="G12" s="9">
        <f t="shared" si="2"/>
        <v>5801726.7</v>
      </c>
      <c r="H12" s="9">
        <f t="shared" si="2"/>
        <v>19492901.68</v>
      </c>
      <c r="I12" s="9">
        <f t="shared" si="2"/>
        <v>25294628.38</v>
      </c>
    </row>
    <row r="13" spans="1:9" ht="25.5">
      <c r="A13" s="14" t="s">
        <v>6</v>
      </c>
      <c r="B13" s="8" t="s">
        <v>7</v>
      </c>
      <c r="C13" s="9">
        <v>30470.4</v>
      </c>
      <c r="D13" s="9">
        <f aca="true" t="shared" si="3" ref="D13:I13">D14+D15</f>
        <v>20668673.259999998</v>
      </c>
      <c r="E13" s="9">
        <f t="shared" si="3"/>
        <v>5801726.74</v>
      </c>
      <c r="F13" s="9">
        <f t="shared" si="3"/>
        <v>26470400</v>
      </c>
      <c r="G13" s="9">
        <f t="shared" si="3"/>
        <v>5801726.7</v>
      </c>
      <c r="H13" s="9">
        <f t="shared" si="3"/>
        <v>19492901.68</v>
      </c>
      <c r="I13" s="9">
        <f t="shared" si="3"/>
        <v>25294628.38</v>
      </c>
    </row>
    <row r="14" spans="1:9" ht="12.75">
      <c r="A14" s="15" t="s">
        <v>8</v>
      </c>
      <c r="B14" s="8" t="s">
        <v>9</v>
      </c>
      <c r="C14" s="9">
        <v>29104.1</v>
      </c>
      <c r="D14" s="9">
        <v>19519601.47</v>
      </c>
      <c r="E14" s="9">
        <v>5584498.53</v>
      </c>
      <c r="F14" s="9">
        <f>SUM(D14:E14)</f>
        <v>25104100</v>
      </c>
      <c r="G14" s="9">
        <v>5584498.5</v>
      </c>
      <c r="H14" s="9">
        <v>18913575.74</v>
      </c>
      <c r="I14" s="9">
        <f>SUM(G14:H14)</f>
        <v>24498074.24</v>
      </c>
    </row>
    <row r="15" spans="1:9" ht="12.75">
      <c r="A15" s="15" t="s">
        <v>10</v>
      </c>
      <c r="B15" s="8" t="s">
        <v>11</v>
      </c>
      <c r="C15" s="9">
        <v>1366.3</v>
      </c>
      <c r="D15" s="9">
        <v>1149071.79</v>
      </c>
      <c r="E15" s="9">
        <v>217228.21</v>
      </c>
      <c r="F15" s="9">
        <f>SUM(D15:E15)</f>
        <v>1366300</v>
      </c>
      <c r="G15" s="9">
        <v>217228.2</v>
      </c>
      <c r="H15" s="9">
        <v>579325.94</v>
      </c>
      <c r="I15" s="9">
        <f>SUM(G15:H15)</f>
        <v>796554.1399999999</v>
      </c>
    </row>
    <row r="16" spans="1:9" ht="12.75">
      <c r="A16" s="13" t="s">
        <v>12</v>
      </c>
      <c r="B16" s="8" t="s">
        <v>13</v>
      </c>
      <c r="C16" s="9">
        <v>385722.3</v>
      </c>
      <c r="D16" s="9">
        <f aca="true" t="shared" si="4" ref="D16:I16">D17</f>
        <v>305319858.95</v>
      </c>
      <c r="E16" s="9">
        <f>E17</f>
        <v>112562441.1</v>
      </c>
      <c r="F16" s="9">
        <f t="shared" si="4"/>
        <v>417882300.04999995</v>
      </c>
      <c r="G16" s="9">
        <f t="shared" si="4"/>
        <v>112557480.7</v>
      </c>
      <c r="H16" s="9">
        <f t="shared" si="4"/>
        <v>304475682.69</v>
      </c>
      <c r="I16" s="9">
        <f t="shared" si="4"/>
        <v>417033163.39</v>
      </c>
    </row>
    <row r="17" spans="1:9" ht="12.75">
      <c r="A17" s="15" t="s">
        <v>14</v>
      </c>
      <c r="B17" s="8" t="s">
        <v>15</v>
      </c>
      <c r="C17" s="9">
        <v>385722.3</v>
      </c>
      <c r="D17" s="9">
        <v>305319858.95</v>
      </c>
      <c r="E17" s="9">
        <v>112562441.1</v>
      </c>
      <c r="F17" s="9">
        <f>SUM(D17:E17)</f>
        <v>417882300.04999995</v>
      </c>
      <c r="G17" s="9">
        <v>112557480.7</v>
      </c>
      <c r="H17" s="9">
        <v>304475682.69</v>
      </c>
      <c r="I17" s="9">
        <f>SUM(G17:H17)</f>
        <v>417033163.39</v>
      </c>
    </row>
    <row r="18" spans="1:9" ht="12.75">
      <c r="A18" s="10" t="s">
        <v>16</v>
      </c>
      <c r="B18" s="11" t="s">
        <v>17</v>
      </c>
      <c r="C18" s="12">
        <v>456992.7</v>
      </c>
      <c r="D18" s="12">
        <f aca="true" t="shared" si="5" ref="D18:I18">D19+D74</f>
        <v>118364168.14</v>
      </c>
      <c r="E18" s="12">
        <f t="shared" si="5"/>
        <v>325988532.21</v>
      </c>
      <c r="F18" s="12">
        <f t="shared" si="5"/>
        <v>444330882.34999996</v>
      </c>
      <c r="G18" s="12">
        <f t="shared" si="5"/>
        <v>118356328.1</v>
      </c>
      <c r="H18" s="12">
        <f t="shared" si="5"/>
        <v>323922108.46</v>
      </c>
      <c r="I18" s="12">
        <f t="shared" si="5"/>
        <v>441524903.6100001</v>
      </c>
    </row>
    <row r="19" spans="1:9" ht="12.75">
      <c r="A19" s="10" t="s">
        <v>18</v>
      </c>
      <c r="B19" s="11" t="s">
        <v>19</v>
      </c>
      <c r="C19" s="12">
        <v>437545.34</v>
      </c>
      <c r="D19" s="12">
        <f aca="true" t="shared" si="6" ref="D19:I19">D20+D32+D58+D62</f>
        <v>113099082.14</v>
      </c>
      <c r="E19" s="12">
        <f t="shared" si="6"/>
        <v>279762695.19</v>
      </c>
      <c r="F19" s="12">
        <f t="shared" si="6"/>
        <v>392861777.33</v>
      </c>
      <c r="G19" s="12">
        <f t="shared" si="6"/>
        <v>113091242.1</v>
      </c>
      <c r="H19" s="12">
        <f t="shared" si="6"/>
        <v>278250664.69</v>
      </c>
      <c r="I19" s="12">
        <f t="shared" si="6"/>
        <v>391341906.7900001</v>
      </c>
    </row>
    <row r="20" spans="1:9" ht="12.75">
      <c r="A20" s="7" t="s">
        <v>20</v>
      </c>
      <c r="B20" s="8" t="s">
        <v>21</v>
      </c>
      <c r="C20" s="9">
        <v>306506.8</v>
      </c>
      <c r="D20" s="9">
        <f aca="true" t="shared" si="7" ref="D20:I20">D21+D28</f>
        <v>97128804.14</v>
      </c>
      <c r="E20" s="9">
        <f t="shared" si="7"/>
        <v>231537995.93</v>
      </c>
      <c r="F20" s="9">
        <f t="shared" si="7"/>
        <v>328666800.07</v>
      </c>
      <c r="G20" s="9">
        <f t="shared" si="7"/>
        <v>97128804.1</v>
      </c>
      <c r="H20" s="9">
        <f t="shared" si="7"/>
        <v>231313998.45999998</v>
      </c>
      <c r="I20" s="9">
        <f t="shared" si="7"/>
        <v>328442802.56</v>
      </c>
    </row>
    <row r="21" spans="1:9" ht="12.75">
      <c r="A21" s="13" t="s">
        <v>22</v>
      </c>
      <c r="B21" s="8" t="s">
        <v>23</v>
      </c>
      <c r="C21" s="9">
        <v>242484.8</v>
      </c>
      <c r="D21" s="9">
        <f aca="true" t="shared" si="8" ref="D21:I21">D22</f>
        <v>76175585</v>
      </c>
      <c r="E21" s="9">
        <f t="shared" si="8"/>
        <v>183569215.05</v>
      </c>
      <c r="F21" s="9">
        <f t="shared" si="8"/>
        <v>259744800.05</v>
      </c>
      <c r="G21" s="9">
        <f t="shared" si="8"/>
        <v>76175585</v>
      </c>
      <c r="H21" s="9">
        <f t="shared" si="8"/>
        <v>183381216.7</v>
      </c>
      <c r="I21" s="9">
        <f t="shared" si="8"/>
        <v>259556801.7</v>
      </c>
    </row>
    <row r="22" spans="1:9" ht="12.75">
      <c r="A22" s="14" t="s">
        <v>24</v>
      </c>
      <c r="B22" s="8" t="s">
        <v>25</v>
      </c>
      <c r="C22" s="9">
        <v>242484.8</v>
      </c>
      <c r="D22" s="9">
        <f aca="true" t="shared" si="9" ref="D22:I22">SUM(D23:D27)</f>
        <v>76175585</v>
      </c>
      <c r="E22" s="9">
        <f t="shared" si="9"/>
        <v>183569215.05</v>
      </c>
      <c r="F22" s="9">
        <f t="shared" si="9"/>
        <v>259744800.05</v>
      </c>
      <c r="G22" s="9">
        <f t="shared" si="9"/>
        <v>76175585</v>
      </c>
      <c r="H22" s="9">
        <f t="shared" si="9"/>
        <v>183381216.7</v>
      </c>
      <c r="I22" s="9">
        <f t="shared" si="9"/>
        <v>259556801.7</v>
      </c>
    </row>
    <row r="23" spans="1:9" ht="12.75">
      <c r="A23" s="15" t="s">
        <v>26</v>
      </c>
      <c r="B23" s="8" t="s">
        <v>27</v>
      </c>
      <c r="C23" s="9">
        <v>6384.3</v>
      </c>
      <c r="D23" s="9"/>
      <c r="E23" s="9"/>
      <c r="F23" s="9">
        <f>D23+E23</f>
        <v>0</v>
      </c>
      <c r="G23" s="9"/>
      <c r="H23" s="9"/>
      <c r="I23" s="9">
        <f>SUM(G23:H23)</f>
        <v>0</v>
      </c>
    </row>
    <row r="24" spans="1:9" ht="12.75">
      <c r="A24" s="15" t="s">
        <v>28</v>
      </c>
      <c r="B24" s="8" t="s">
        <v>29</v>
      </c>
      <c r="C24" s="9">
        <v>1349.97</v>
      </c>
      <c r="D24" s="9"/>
      <c r="E24" s="9"/>
      <c r="F24" s="9">
        <f aca="true" t="shared" si="10" ref="F24:F31">D24+E24</f>
        <v>0</v>
      </c>
      <c r="G24" s="9"/>
      <c r="H24" s="9"/>
      <c r="I24" s="9">
        <f>SUM(G24:H24)</f>
        <v>0</v>
      </c>
    </row>
    <row r="25" spans="1:9" ht="12.75">
      <c r="A25" s="15" t="s">
        <v>30</v>
      </c>
      <c r="B25" s="8" t="s">
        <v>31</v>
      </c>
      <c r="C25" s="9">
        <v>537.3</v>
      </c>
      <c r="D25" s="9"/>
      <c r="E25" s="9"/>
      <c r="F25" s="9">
        <f t="shared" si="10"/>
        <v>0</v>
      </c>
      <c r="G25" s="9"/>
      <c r="H25" s="9"/>
      <c r="I25" s="9">
        <f>SUM(G25:H25)</f>
        <v>0</v>
      </c>
    </row>
    <row r="26" spans="1:9" ht="12.75">
      <c r="A26" s="15" t="s">
        <v>32</v>
      </c>
      <c r="B26" s="8" t="s">
        <v>33</v>
      </c>
      <c r="C26" s="9">
        <v>453.45</v>
      </c>
      <c r="D26" s="9"/>
      <c r="E26" s="9"/>
      <c r="F26" s="9">
        <f t="shared" si="10"/>
        <v>0</v>
      </c>
      <c r="G26" s="9"/>
      <c r="H26" s="9"/>
      <c r="I26" s="9">
        <f>SUM(G26:H26)</f>
        <v>0</v>
      </c>
    </row>
    <row r="27" spans="1:9" ht="12.75">
      <c r="A27" s="15" t="s">
        <v>24</v>
      </c>
      <c r="B27" s="8" t="s">
        <v>34</v>
      </c>
      <c r="C27" s="9">
        <v>233759.78</v>
      </c>
      <c r="D27" s="9">
        <v>76175585</v>
      </c>
      <c r="E27" s="9">
        <v>183569215.05</v>
      </c>
      <c r="F27" s="9">
        <f t="shared" si="10"/>
        <v>259744800.05</v>
      </c>
      <c r="G27" s="9">
        <v>76175585</v>
      </c>
      <c r="H27" s="9">
        <v>183381216.7</v>
      </c>
      <c r="I27" s="9">
        <f>SUM(G27:H27)</f>
        <v>259556801.7</v>
      </c>
    </row>
    <row r="28" spans="1:9" ht="12.75">
      <c r="A28" s="13" t="s">
        <v>35</v>
      </c>
      <c r="B28" s="8" t="s">
        <v>36</v>
      </c>
      <c r="C28" s="9">
        <v>64022</v>
      </c>
      <c r="D28" s="9">
        <f aca="true" t="shared" si="11" ref="D28:I28">D29+D30</f>
        <v>20953219.14</v>
      </c>
      <c r="E28" s="9">
        <f t="shared" si="11"/>
        <v>47968780.879999995</v>
      </c>
      <c r="F28" s="9">
        <f t="shared" si="11"/>
        <v>68922000.02</v>
      </c>
      <c r="G28" s="9">
        <f t="shared" si="11"/>
        <v>20953219.1</v>
      </c>
      <c r="H28" s="9">
        <f t="shared" si="11"/>
        <v>47932781.76</v>
      </c>
      <c r="I28" s="9">
        <f t="shared" si="11"/>
        <v>68886000.86</v>
      </c>
    </row>
    <row r="29" spans="1:9" ht="12.75">
      <c r="A29" s="15" t="s">
        <v>37</v>
      </c>
      <c r="B29" s="8" t="s">
        <v>38</v>
      </c>
      <c r="C29" s="9">
        <v>54575.2</v>
      </c>
      <c r="D29" s="9">
        <v>17513345.14</v>
      </c>
      <c r="E29" s="9">
        <v>40587854.86</v>
      </c>
      <c r="F29" s="9">
        <f t="shared" si="10"/>
        <v>58101200</v>
      </c>
      <c r="G29" s="9">
        <v>17513345.1</v>
      </c>
      <c r="H29" s="9">
        <v>40564078.04</v>
      </c>
      <c r="I29" s="9">
        <f>SUM(G29:H29)</f>
        <v>58077423.14</v>
      </c>
    </row>
    <row r="30" spans="1:9" ht="12.75">
      <c r="A30" s="14" t="s">
        <v>39</v>
      </c>
      <c r="B30" s="8" t="s">
        <v>40</v>
      </c>
      <c r="C30" s="9">
        <v>9446.8</v>
      </c>
      <c r="D30" s="9">
        <f>D31</f>
        <v>3439874</v>
      </c>
      <c r="E30" s="9">
        <f>E31</f>
        <v>7380926.02</v>
      </c>
      <c r="F30" s="9">
        <f>F31</f>
        <v>10820800.02</v>
      </c>
      <c r="G30" s="9">
        <f>G31</f>
        <v>3439874</v>
      </c>
      <c r="H30" s="9">
        <f>H31</f>
        <v>7368703.72</v>
      </c>
      <c r="I30" s="9">
        <f>SUM(G30:H30)</f>
        <v>10808577.719999999</v>
      </c>
    </row>
    <row r="31" spans="1:9" ht="25.5">
      <c r="A31" s="15" t="s">
        <v>41</v>
      </c>
      <c r="B31" s="8" t="s">
        <v>42</v>
      </c>
      <c r="C31" s="9">
        <v>9446.8</v>
      </c>
      <c r="D31" s="9">
        <v>3439874</v>
      </c>
      <c r="E31" s="9">
        <v>7380926.02</v>
      </c>
      <c r="F31" s="9">
        <f t="shared" si="10"/>
        <v>10820800.02</v>
      </c>
      <c r="G31" s="9">
        <v>3439874</v>
      </c>
      <c r="H31" s="9">
        <v>7368703.72</v>
      </c>
      <c r="I31" s="9">
        <f>SUM(G31:H31)</f>
        <v>10808577.719999999</v>
      </c>
    </row>
    <row r="32" spans="1:9" ht="12.75">
      <c r="A32" s="7" t="s">
        <v>43</v>
      </c>
      <c r="B32" s="8" t="s">
        <v>44</v>
      </c>
      <c r="C32" s="9">
        <v>126474.9</v>
      </c>
      <c r="D32" s="9">
        <f aca="true" t="shared" si="12" ref="D32:I32">D34+D40+D43+D44+D45+D46+D47+D50</f>
        <v>14085043.9</v>
      </c>
      <c r="E32" s="9">
        <f t="shared" si="12"/>
        <v>44565819.269999996</v>
      </c>
      <c r="F32" s="9">
        <f t="shared" si="12"/>
        <v>58650863.16999999</v>
      </c>
      <c r="G32" s="9">
        <f t="shared" si="12"/>
        <v>14085043.9</v>
      </c>
      <c r="H32" s="9">
        <f t="shared" si="12"/>
        <v>43303694.63</v>
      </c>
      <c r="I32" s="9">
        <f t="shared" si="12"/>
        <v>57388738.53</v>
      </c>
    </row>
    <row r="33" spans="1:9" ht="12.75">
      <c r="A33" s="13" t="s">
        <v>45</v>
      </c>
      <c r="B33" s="8" t="s">
        <v>46</v>
      </c>
      <c r="C33" s="9">
        <v>126474.9</v>
      </c>
      <c r="D33" s="9">
        <f aca="true" t="shared" si="13" ref="D33:I33">D34+D40+D43+D44+D45+D46+D47+D50</f>
        <v>14085043.9</v>
      </c>
      <c r="E33" s="9">
        <f t="shared" si="13"/>
        <v>44565819.269999996</v>
      </c>
      <c r="F33" s="9">
        <f t="shared" si="13"/>
        <v>58650863.16999999</v>
      </c>
      <c r="G33" s="9">
        <f t="shared" si="13"/>
        <v>14085043.9</v>
      </c>
      <c r="H33" s="9">
        <f t="shared" si="13"/>
        <v>43303694.63</v>
      </c>
      <c r="I33" s="9">
        <f t="shared" si="13"/>
        <v>57388738.53</v>
      </c>
    </row>
    <row r="34" spans="1:9" ht="12.75">
      <c r="A34" s="14" t="s">
        <v>47</v>
      </c>
      <c r="B34" s="8" t="s">
        <v>48</v>
      </c>
      <c r="C34" s="9">
        <v>5452.23</v>
      </c>
      <c r="D34" s="9">
        <f aca="true" t="shared" si="14" ref="D34:I34">D35+D36+D37+D38+D39</f>
        <v>1625551.3</v>
      </c>
      <c r="E34" s="9">
        <f t="shared" si="14"/>
        <v>2932085.7</v>
      </c>
      <c r="F34" s="9">
        <f t="shared" si="14"/>
        <v>4557637</v>
      </c>
      <c r="G34" s="9">
        <f t="shared" si="14"/>
        <v>1625551.3</v>
      </c>
      <c r="H34" s="9">
        <f t="shared" si="14"/>
        <v>2505439.8800000004</v>
      </c>
      <c r="I34" s="9">
        <f t="shared" si="14"/>
        <v>4130991.1799999997</v>
      </c>
    </row>
    <row r="35" spans="1:9" ht="12.75">
      <c r="A35" s="15" t="s">
        <v>49</v>
      </c>
      <c r="B35" s="8" t="s">
        <v>50</v>
      </c>
      <c r="C35" s="9">
        <v>2955.08</v>
      </c>
      <c r="D35" s="9">
        <v>639720.2</v>
      </c>
      <c r="E35" s="9">
        <v>1967953.82</v>
      </c>
      <c r="F35" s="9">
        <f>D35+E35</f>
        <v>2607674.02</v>
      </c>
      <c r="G35" s="9">
        <v>639720.2</v>
      </c>
      <c r="H35" s="9">
        <v>1804316.52</v>
      </c>
      <c r="I35" s="9">
        <f>SUM(G35:H35)</f>
        <v>2444036.7199999997</v>
      </c>
    </row>
    <row r="36" spans="1:9" ht="12.75">
      <c r="A36" s="15" t="s">
        <v>51</v>
      </c>
      <c r="B36" s="8" t="s">
        <v>52</v>
      </c>
      <c r="C36" s="9">
        <v>1359.9</v>
      </c>
      <c r="D36" s="9">
        <v>542954.5</v>
      </c>
      <c r="E36" s="9">
        <v>376102.27</v>
      </c>
      <c r="F36" s="9">
        <f>D36+E36</f>
        <v>919056.77</v>
      </c>
      <c r="G36" s="9">
        <v>542954.5</v>
      </c>
      <c r="H36" s="9">
        <v>265907.22</v>
      </c>
      <c r="I36" s="9">
        <f>SUM(G36:H36)</f>
        <v>808861.72</v>
      </c>
    </row>
    <row r="37" spans="1:9" ht="12.75">
      <c r="A37" s="15" t="s">
        <v>53</v>
      </c>
      <c r="B37" s="8" t="s">
        <v>54</v>
      </c>
      <c r="C37" s="9">
        <v>649.15</v>
      </c>
      <c r="D37" s="9">
        <v>370667.3</v>
      </c>
      <c r="E37" s="9">
        <v>233086.71</v>
      </c>
      <c r="F37" s="9">
        <f>D37+E37</f>
        <v>603754.01</v>
      </c>
      <c r="G37" s="9">
        <v>370667.3</v>
      </c>
      <c r="H37" s="9">
        <v>170108.36</v>
      </c>
      <c r="I37" s="9">
        <f>SUM(G37:H37)</f>
        <v>540775.6599999999</v>
      </c>
    </row>
    <row r="38" spans="1:9" ht="12.75">
      <c r="A38" s="15" t="s">
        <v>55</v>
      </c>
      <c r="B38" s="8" t="s">
        <v>56</v>
      </c>
      <c r="C38" s="9">
        <v>406.56</v>
      </c>
      <c r="D38" s="9">
        <v>51009.7</v>
      </c>
      <c r="E38" s="9">
        <v>299580.28</v>
      </c>
      <c r="F38" s="9">
        <f>D38+E38</f>
        <v>350589.98000000004</v>
      </c>
      <c r="G38" s="9">
        <v>51009.7</v>
      </c>
      <c r="H38" s="9">
        <v>220347.2</v>
      </c>
      <c r="I38" s="9">
        <f>SUM(G38:H38)</f>
        <v>271356.9</v>
      </c>
    </row>
    <row r="39" spans="1:9" ht="12.75">
      <c r="A39" s="15" t="s">
        <v>57</v>
      </c>
      <c r="B39" s="8" t="s">
        <v>58</v>
      </c>
      <c r="C39" s="9">
        <v>81.54</v>
      </c>
      <c r="D39" s="9">
        <v>21199.6</v>
      </c>
      <c r="E39" s="9">
        <v>55362.62</v>
      </c>
      <c r="F39" s="9">
        <f>D39+E39</f>
        <v>76562.22</v>
      </c>
      <c r="G39" s="9">
        <v>21199.6</v>
      </c>
      <c r="H39" s="9">
        <v>44760.58</v>
      </c>
      <c r="I39" s="9">
        <f>SUM(G39:H39)</f>
        <v>65960.18</v>
      </c>
    </row>
    <row r="40" spans="1:9" ht="12.75">
      <c r="A40" s="14" t="s">
        <v>59</v>
      </c>
      <c r="B40" s="8" t="s">
        <v>60</v>
      </c>
      <c r="C40" s="9">
        <v>34053.12</v>
      </c>
      <c r="D40" s="9">
        <f aca="true" t="shared" si="15" ref="D40:I40">D41+D42</f>
        <v>5791041.3</v>
      </c>
      <c r="E40" s="9">
        <f t="shared" si="15"/>
        <v>26538493.72</v>
      </c>
      <c r="F40" s="9">
        <f t="shared" si="15"/>
        <v>32329535.02</v>
      </c>
      <c r="G40" s="9">
        <f t="shared" si="15"/>
        <v>5791041.3</v>
      </c>
      <c r="H40" s="9">
        <f t="shared" si="15"/>
        <v>26468591.52</v>
      </c>
      <c r="I40" s="9">
        <f t="shared" si="15"/>
        <v>32259632.82</v>
      </c>
    </row>
    <row r="41" spans="1:9" ht="12.75">
      <c r="A41" s="15" t="s">
        <v>61</v>
      </c>
      <c r="B41" s="8" t="s">
        <v>62</v>
      </c>
      <c r="C41" s="9">
        <v>32170.38</v>
      </c>
      <c r="D41" s="9">
        <v>5450881.2</v>
      </c>
      <c r="E41" s="9">
        <v>25323009.34</v>
      </c>
      <c r="F41" s="9">
        <f aca="true" t="shared" si="16" ref="F41:F46">D41+E41</f>
        <v>30773890.54</v>
      </c>
      <c r="G41" s="9">
        <v>5450881.2</v>
      </c>
      <c r="H41" s="9">
        <v>25292482.91</v>
      </c>
      <c r="I41" s="9">
        <f aca="true" t="shared" si="17" ref="I41:I46">SUM(G41:H41)</f>
        <v>30743364.11</v>
      </c>
    </row>
    <row r="42" spans="1:9" ht="12.75">
      <c r="A42" s="15" t="s">
        <v>63</v>
      </c>
      <c r="B42" s="8" t="s">
        <v>64</v>
      </c>
      <c r="C42" s="9">
        <v>1882.74</v>
      </c>
      <c r="D42" s="9">
        <v>340160.1</v>
      </c>
      <c r="E42" s="9">
        <v>1215484.38</v>
      </c>
      <c r="F42" s="9">
        <f t="shared" si="16"/>
        <v>1555644.48</v>
      </c>
      <c r="G42" s="9">
        <v>340160.1</v>
      </c>
      <c r="H42" s="9">
        <v>1176108.61</v>
      </c>
      <c r="I42" s="9">
        <f t="shared" si="17"/>
        <v>1516268.71</v>
      </c>
    </row>
    <row r="43" spans="1:9" ht="12.75">
      <c r="A43" s="15" t="s">
        <v>65</v>
      </c>
      <c r="B43" s="8" t="s">
        <v>66</v>
      </c>
      <c r="C43" s="9">
        <v>8686.89</v>
      </c>
      <c r="D43" s="9">
        <v>2944685</v>
      </c>
      <c r="E43" s="9">
        <v>7083077.01</v>
      </c>
      <c r="F43" s="9">
        <f t="shared" si="16"/>
        <v>10027762.01</v>
      </c>
      <c r="G43" s="9">
        <v>2944685</v>
      </c>
      <c r="H43" s="9">
        <v>6575931.46</v>
      </c>
      <c r="I43" s="9">
        <f t="shared" si="17"/>
        <v>9520616.46</v>
      </c>
    </row>
    <row r="44" spans="1:9" ht="12.75">
      <c r="A44" s="15" t="s">
        <v>67</v>
      </c>
      <c r="B44" s="8" t="s">
        <v>68</v>
      </c>
      <c r="C44" s="9">
        <v>368.2</v>
      </c>
      <c r="D44" s="9">
        <v>69246.8</v>
      </c>
      <c r="E44" s="9">
        <v>218953.25</v>
      </c>
      <c r="F44" s="9">
        <f t="shared" si="16"/>
        <v>288200.05</v>
      </c>
      <c r="G44" s="9">
        <v>69246.8</v>
      </c>
      <c r="H44" s="9">
        <v>215625.13</v>
      </c>
      <c r="I44" s="9">
        <f t="shared" si="17"/>
        <v>284871.93</v>
      </c>
    </row>
    <row r="45" spans="1:9" ht="12.75">
      <c r="A45" s="15" t="s">
        <v>69</v>
      </c>
      <c r="B45" s="8" t="s">
        <v>70</v>
      </c>
      <c r="C45" s="9">
        <v>1057.76</v>
      </c>
      <c r="D45" s="9">
        <v>494151.5</v>
      </c>
      <c r="E45" s="9">
        <v>1128139.47</v>
      </c>
      <c r="F45" s="9">
        <f t="shared" si="16"/>
        <v>1622290.97</v>
      </c>
      <c r="G45" s="9">
        <v>494151.5</v>
      </c>
      <c r="H45" s="9">
        <v>1119425.99</v>
      </c>
      <c r="I45" s="9">
        <f t="shared" si="17"/>
        <v>1613577.49</v>
      </c>
    </row>
    <row r="46" spans="1:9" ht="12.75">
      <c r="A46" s="15" t="s">
        <v>71</v>
      </c>
      <c r="B46" s="8" t="s">
        <v>72</v>
      </c>
      <c r="C46" s="9">
        <v>1529.6</v>
      </c>
      <c r="D46" s="9">
        <v>1000</v>
      </c>
      <c r="E46" s="9">
        <v>412150</v>
      </c>
      <c r="F46" s="9">
        <f t="shared" si="16"/>
        <v>413150</v>
      </c>
      <c r="G46" s="9">
        <v>1000</v>
      </c>
      <c r="H46" s="9">
        <v>412150</v>
      </c>
      <c r="I46" s="9">
        <f t="shared" si="17"/>
        <v>413150</v>
      </c>
    </row>
    <row r="47" spans="1:9" ht="12.75">
      <c r="A47" s="14" t="s">
        <v>73</v>
      </c>
      <c r="B47" s="8" t="s">
        <v>74</v>
      </c>
      <c r="C47" s="9">
        <v>1561.9</v>
      </c>
      <c r="D47" s="9">
        <f aca="true" t="shared" si="18" ref="D47:I47">D48+D49</f>
        <v>287180.9</v>
      </c>
      <c r="E47" s="9">
        <f t="shared" si="18"/>
        <v>848289.1</v>
      </c>
      <c r="F47" s="9">
        <f t="shared" si="18"/>
        <v>1135470</v>
      </c>
      <c r="G47" s="9">
        <f t="shared" si="18"/>
        <v>287180.9</v>
      </c>
      <c r="H47" s="9">
        <f t="shared" si="18"/>
        <v>847846.11</v>
      </c>
      <c r="I47" s="9">
        <f t="shared" si="18"/>
        <v>1135027.01</v>
      </c>
    </row>
    <row r="48" spans="1:9" ht="12.75">
      <c r="A48" s="15" t="s">
        <v>75</v>
      </c>
      <c r="B48" s="8" t="s">
        <v>76</v>
      </c>
      <c r="C48" s="9">
        <v>810</v>
      </c>
      <c r="D48" s="9">
        <v>213943.1</v>
      </c>
      <c r="E48" s="9">
        <v>474313.55</v>
      </c>
      <c r="F48" s="9">
        <f>D48+E48</f>
        <v>688256.65</v>
      </c>
      <c r="G48" s="9">
        <v>213943.1</v>
      </c>
      <c r="H48" s="9">
        <v>474313.16</v>
      </c>
      <c r="I48" s="9">
        <f>SUM(G48:H48)</f>
        <v>688256.26</v>
      </c>
    </row>
    <row r="49" spans="1:9" ht="12.75">
      <c r="A49" s="15" t="s">
        <v>77</v>
      </c>
      <c r="B49" s="8" t="s">
        <v>78</v>
      </c>
      <c r="C49" s="9">
        <v>751.9</v>
      </c>
      <c r="D49" s="9">
        <v>73237.8</v>
      </c>
      <c r="E49" s="9">
        <v>373975.55</v>
      </c>
      <c r="F49" s="9">
        <f>D49+E49</f>
        <v>447213.35</v>
      </c>
      <c r="G49" s="9">
        <v>73237.8</v>
      </c>
      <c r="H49" s="9">
        <v>373532.95</v>
      </c>
      <c r="I49" s="9">
        <f>SUM(G49:H49)</f>
        <v>446770.75</v>
      </c>
    </row>
    <row r="50" spans="1:9" ht="12.75">
      <c r="A50" s="14" t="s">
        <v>79</v>
      </c>
      <c r="B50" s="8" t="s">
        <v>80</v>
      </c>
      <c r="C50" s="9">
        <v>73765.2</v>
      </c>
      <c r="D50" s="9">
        <f aca="true" t="shared" si="19" ref="D50:I50">D51+D52+D53+D54+D55+D56+D57</f>
        <v>2872187.1</v>
      </c>
      <c r="E50" s="9">
        <f t="shared" si="19"/>
        <v>5404631.02</v>
      </c>
      <c r="F50" s="9">
        <f t="shared" si="19"/>
        <v>8276818.12</v>
      </c>
      <c r="G50" s="9">
        <f t="shared" si="19"/>
        <v>2872187.1</v>
      </c>
      <c r="H50" s="9">
        <f t="shared" si="19"/>
        <v>5158684.54</v>
      </c>
      <c r="I50" s="9">
        <f t="shared" si="19"/>
        <v>8030871.640000001</v>
      </c>
    </row>
    <row r="51" spans="1:9" ht="12.75">
      <c r="A51" s="15" t="s">
        <v>81</v>
      </c>
      <c r="B51" s="8" t="s">
        <v>82</v>
      </c>
      <c r="C51" s="9">
        <v>28793.1</v>
      </c>
      <c r="D51" s="9">
        <v>2019579.6</v>
      </c>
      <c r="E51" s="9"/>
      <c r="F51" s="9">
        <f aca="true" t="shared" si="20" ref="F51:F57">D51+E51</f>
        <v>2019579.6</v>
      </c>
      <c r="G51" s="9">
        <v>2019579.6</v>
      </c>
      <c r="H51" s="9"/>
      <c r="I51" s="9">
        <f aca="true" t="shared" si="21" ref="I51:I57">SUM(G51:H51)</f>
        <v>2019579.6</v>
      </c>
    </row>
    <row r="52" spans="1:9" ht="12.75">
      <c r="A52" s="15" t="s">
        <v>83</v>
      </c>
      <c r="B52" s="8" t="s">
        <v>84</v>
      </c>
      <c r="C52" s="9">
        <v>14.6</v>
      </c>
      <c r="D52" s="9">
        <v>2688.4</v>
      </c>
      <c r="E52" s="9">
        <v>17805.12</v>
      </c>
      <c r="F52" s="9">
        <f t="shared" si="20"/>
        <v>20493.52</v>
      </c>
      <c r="G52" s="9">
        <v>2688.4</v>
      </c>
      <c r="H52" s="9">
        <v>16368.41</v>
      </c>
      <c r="I52" s="9">
        <f t="shared" si="21"/>
        <v>19056.81</v>
      </c>
    </row>
    <row r="53" spans="1:9" ht="12.75">
      <c r="A53" s="15" t="s">
        <v>85</v>
      </c>
      <c r="B53" s="8" t="s">
        <v>86</v>
      </c>
      <c r="C53" s="9">
        <v>1714.34</v>
      </c>
      <c r="D53" s="9">
        <v>371351.4</v>
      </c>
      <c r="E53" s="9">
        <v>1114633.2</v>
      </c>
      <c r="F53" s="9">
        <f t="shared" si="20"/>
        <v>1485984.6</v>
      </c>
      <c r="G53" s="9">
        <v>371351.4</v>
      </c>
      <c r="H53" s="9">
        <v>1007114.28</v>
      </c>
      <c r="I53" s="9">
        <f t="shared" si="21"/>
        <v>1378465.6800000002</v>
      </c>
    </row>
    <row r="54" spans="1:9" ht="12.75">
      <c r="A54" s="15" t="s">
        <v>87</v>
      </c>
      <c r="B54" s="8" t="s">
        <v>88</v>
      </c>
      <c r="C54" s="9"/>
      <c r="D54" s="9">
        <v>240</v>
      </c>
      <c r="E54" s="9"/>
      <c r="F54" s="9">
        <f t="shared" si="20"/>
        <v>240</v>
      </c>
      <c r="G54" s="9">
        <v>240</v>
      </c>
      <c r="H54" s="9"/>
      <c r="I54" s="9">
        <f t="shared" si="21"/>
        <v>240</v>
      </c>
    </row>
    <row r="55" spans="1:9" ht="12.75">
      <c r="A55" s="15" t="s">
        <v>89</v>
      </c>
      <c r="B55" s="8" t="s">
        <v>90</v>
      </c>
      <c r="C55" s="9">
        <v>34.45</v>
      </c>
      <c r="D55" s="9">
        <v>11517.1</v>
      </c>
      <c r="E55" s="9">
        <v>200</v>
      </c>
      <c r="F55" s="9">
        <f t="shared" si="20"/>
        <v>11717.1</v>
      </c>
      <c r="G55" s="9">
        <v>11517.1</v>
      </c>
      <c r="H55" s="9">
        <v>200</v>
      </c>
      <c r="I55" s="9">
        <f t="shared" si="21"/>
        <v>11717.1</v>
      </c>
    </row>
    <row r="56" spans="1:9" ht="12.75">
      <c r="A56" s="15" t="s">
        <v>91</v>
      </c>
      <c r="B56" s="8" t="s">
        <v>92</v>
      </c>
      <c r="C56" s="9">
        <v>981.18</v>
      </c>
      <c r="D56" s="9">
        <v>163128.7</v>
      </c>
      <c r="E56" s="9">
        <v>490155.89</v>
      </c>
      <c r="F56" s="9">
        <f t="shared" si="20"/>
        <v>653284.5900000001</v>
      </c>
      <c r="G56" s="9">
        <v>163128.7</v>
      </c>
      <c r="H56" s="9">
        <v>461138.69</v>
      </c>
      <c r="I56" s="9">
        <f t="shared" si="21"/>
        <v>624267.39</v>
      </c>
    </row>
    <row r="57" spans="1:9" ht="12.75">
      <c r="A57" s="15" t="s">
        <v>93</v>
      </c>
      <c r="B57" s="8" t="s">
        <v>94</v>
      </c>
      <c r="C57" s="9">
        <v>42227.54</v>
      </c>
      <c r="D57" s="9">
        <v>303681.9</v>
      </c>
      <c r="E57" s="9">
        <v>3781836.81</v>
      </c>
      <c r="F57" s="9">
        <f t="shared" si="20"/>
        <v>4085518.71</v>
      </c>
      <c r="G57" s="9">
        <v>303681.9</v>
      </c>
      <c r="H57" s="9">
        <v>3673863.16</v>
      </c>
      <c r="I57" s="9">
        <f t="shared" si="21"/>
        <v>3977545.06</v>
      </c>
    </row>
    <row r="58" spans="1:9" ht="12.75">
      <c r="A58" s="7" t="s">
        <v>95</v>
      </c>
      <c r="B58" s="8" t="s">
        <v>96</v>
      </c>
      <c r="C58" s="9">
        <v>3173.64</v>
      </c>
      <c r="D58" s="9">
        <f aca="true" t="shared" si="22" ref="D58:I58">D59</f>
        <v>1351097.5</v>
      </c>
      <c r="E58" s="9">
        <f t="shared" si="22"/>
        <v>2892800.58</v>
      </c>
      <c r="F58" s="9">
        <f t="shared" si="22"/>
        <v>4243898.08</v>
      </c>
      <c r="G58" s="9">
        <f t="shared" si="22"/>
        <v>1351097.5</v>
      </c>
      <c r="H58" s="9">
        <f t="shared" si="22"/>
        <v>2873049.35</v>
      </c>
      <c r="I58" s="9">
        <f t="shared" si="22"/>
        <v>4224146.85</v>
      </c>
    </row>
    <row r="59" spans="1:9" ht="12.75">
      <c r="A59" s="13" t="s">
        <v>97</v>
      </c>
      <c r="B59" s="8" t="s">
        <v>98</v>
      </c>
      <c r="C59" s="9">
        <v>3173.64</v>
      </c>
      <c r="D59" s="9">
        <f aca="true" t="shared" si="23" ref="D59:I59">D60+D61</f>
        <v>1351097.5</v>
      </c>
      <c r="E59" s="9">
        <f t="shared" si="23"/>
        <v>2892800.58</v>
      </c>
      <c r="F59" s="9">
        <f t="shared" si="23"/>
        <v>4243898.08</v>
      </c>
      <c r="G59" s="9">
        <f t="shared" si="23"/>
        <v>1351097.5</v>
      </c>
      <c r="H59" s="9">
        <f t="shared" si="23"/>
        <v>2873049.35</v>
      </c>
      <c r="I59" s="9">
        <f t="shared" si="23"/>
        <v>4224146.85</v>
      </c>
    </row>
    <row r="60" spans="1:9" ht="12.75">
      <c r="A60" s="15" t="s">
        <v>99</v>
      </c>
      <c r="B60" s="8" t="s">
        <v>100</v>
      </c>
      <c r="C60" s="9">
        <v>1553.61</v>
      </c>
      <c r="D60" s="9">
        <v>877276.4</v>
      </c>
      <c r="E60" s="9">
        <v>1886893.65</v>
      </c>
      <c r="F60" s="9">
        <f>D60+E60</f>
        <v>2764170.05</v>
      </c>
      <c r="G60" s="9">
        <v>877276.4</v>
      </c>
      <c r="H60" s="9">
        <v>1886387.27</v>
      </c>
      <c r="I60" s="9">
        <f>SUM(G60:H60)</f>
        <v>2763663.67</v>
      </c>
    </row>
    <row r="61" spans="1:9" ht="25.5">
      <c r="A61" s="15" t="s">
        <v>101</v>
      </c>
      <c r="B61" s="8" t="s">
        <v>102</v>
      </c>
      <c r="C61" s="9">
        <v>1620.03</v>
      </c>
      <c r="D61" s="9">
        <v>473821.1</v>
      </c>
      <c r="E61" s="9">
        <v>1005906.93</v>
      </c>
      <c r="F61" s="9">
        <f>D61+E61</f>
        <v>1479728.03</v>
      </c>
      <c r="G61" s="9">
        <v>473821.1</v>
      </c>
      <c r="H61" s="9">
        <v>986662.08</v>
      </c>
      <c r="I61" s="9">
        <f>SUM(G61:H61)</f>
        <v>1460483.18</v>
      </c>
    </row>
    <row r="62" spans="1:9" ht="12.75">
      <c r="A62" s="7" t="s">
        <v>103</v>
      </c>
      <c r="B62" s="8" t="s">
        <v>104</v>
      </c>
      <c r="C62" s="9">
        <v>1390</v>
      </c>
      <c r="D62" s="9">
        <f aca="true" t="shared" si="24" ref="D62:I62">D63</f>
        <v>534136.6</v>
      </c>
      <c r="E62" s="9">
        <f t="shared" si="24"/>
        <v>766079.41</v>
      </c>
      <c r="F62" s="9">
        <f t="shared" si="24"/>
        <v>1300216.01</v>
      </c>
      <c r="G62" s="9">
        <f t="shared" si="24"/>
        <v>526296.6</v>
      </c>
      <c r="H62" s="9">
        <f t="shared" si="24"/>
        <v>759922.25</v>
      </c>
      <c r="I62" s="9">
        <f t="shared" si="24"/>
        <v>1286218.85</v>
      </c>
    </row>
    <row r="63" spans="1:9" ht="12.75">
      <c r="A63" s="13" t="s">
        <v>105</v>
      </c>
      <c r="B63" s="8" t="s">
        <v>106</v>
      </c>
      <c r="C63" s="9">
        <v>1390</v>
      </c>
      <c r="D63" s="9">
        <f aca="true" t="shared" si="25" ref="D63:I63">D64+D66+D71+D72+D73</f>
        <v>534136.6</v>
      </c>
      <c r="E63" s="9">
        <f t="shared" si="25"/>
        <v>766079.41</v>
      </c>
      <c r="F63" s="9">
        <f t="shared" si="25"/>
        <v>1300216.01</v>
      </c>
      <c r="G63" s="9">
        <f t="shared" si="25"/>
        <v>526296.6</v>
      </c>
      <c r="H63" s="9">
        <f t="shared" si="25"/>
        <v>759922.25</v>
      </c>
      <c r="I63" s="9">
        <f t="shared" si="25"/>
        <v>1286218.85</v>
      </c>
    </row>
    <row r="64" spans="1:9" ht="12.75">
      <c r="A64" s="14" t="s">
        <v>107</v>
      </c>
      <c r="B64" s="8" t="s">
        <v>108</v>
      </c>
      <c r="C64" s="9">
        <v>145.8</v>
      </c>
      <c r="D64" s="9">
        <f aca="true" t="shared" si="26" ref="D64:I64">D65</f>
        <v>464312.1</v>
      </c>
      <c r="E64" s="9">
        <f t="shared" si="26"/>
        <v>314483.9</v>
      </c>
      <c r="F64" s="9">
        <f t="shared" si="26"/>
        <v>778796</v>
      </c>
      <c r="G64" s="9">
        <f t="shared" si="26"/>
        <v>464312.1</v>
      </c>
      <c r="H64" s="9">
        <f t="shared" si="26"/>
        <v>314483.85</v>
      </c>
      <c r="I64" s="9">
        <f t="shared" si="26"/>
        <v>778795.95</v>
      </c>
    </row>
    <row r="65" spans="1:9" ht="12.75">
      <c r="A65" s="15" t="s">
        <v>109</v>
      </c>
      <c r="B65" s="8" t="s">
        <v>110</v>
      </c>
      <c r="C65" s="9">
        <v>145.8</v>
      </c>
      <c r="D65" s="9">
        <v>464312.1</v>
      </c>
      <c r="E65" s="9">
        <v>314483.9</v>
      </c>
      <c r="F65" s="9">
        <f>D65+E65</f>
        <v>778796</v>
      </c>
      <c r="G65" s="9">
        <v>464312.1</v>
      </c>
      <c r="H65" s="9">
        <v>314483.85</v>
      </c>
      <c r="I65" s="9">
        <f>SUM(G65:H65)</f>
        <v>778795.95</v>
      </c>
    </row>
    <row r="66" spans="1:9" ht="12.75">
      <c r="A66" s="14" t="s">
        <v>111</v>
      </c>
      <c r="B66" s="8" t="s">
        <v>112</v>
      </c>
      <c r="C66" s="9">
        <v>518.4</v>
      </c>
      <c r="D66" s="9">
        <f aca="true" t="shared" si="27" ref="D66:I66">D67+D70</f>
        <v>40105</v>
      </c>
      <c r="E66" s="9">
        <f t="shared" si="27"/>
        <v>451595.02</v>
      </c>
      <c r="F66" s="9">
        <f t="shared" si="27"/>
        <v>491700.02</v>
      </c>
      <c r="G66" s="9">
        <f t="shared" si="27"/>
        <v>32265</v>
      </c>
      <c r="H66" s="9">
        <f t="shared" si="27"/>
        <v>445438.4</v>
      </c>
      <c r="I66" s="9">
        <f t="shared" si="27"/>
        <v>477703.4</v>
      </c>
    </row>
    <row r="67" spans="1:9" ht="12.75">
      <c r="A67" s="16" t="s">
        <v>113</v>
      </c>
      <c r="B67" s="8" t="s">
        <v>114</v>
      </c>
      <c r="C67" s="9">
        <v>488.4</v>
      </c>
      <c r="D67" s="9">
        <f aca="true" t="shared" si="28" ref="D67:I67">D68+D69</f>
        <v>40105</v>
      </c>
      <c r="E67" s="9">
        <f t="shared" si="28"/>
        <v>451595.02</v>
      </c>
      <c r="F67" s="9">
        <f t="shared" si="28"/>
        <v>491700.02</v>
      </c>
      <c r="G67" s="9">
        <f t="shared" si="28"/>
        <v>32265</v>
      </c>
      <c r="H67" s="9">
        <f t="shared" si="28"/>
        <v>445438.4</v>
      </c>
      <c r="I67" s="9">
        <f t="shared" si="28"/>
        <v>477703.4</v>
      </c>
    </row>
    <row r="68" spans="1:9" ht="25.5">
      <c r="A68" s="15" t="s">
        <v>115</v>
      </c>
      <c r="B68" s="8" t="s">
        <v>116</v>
      </c>
      <c r="C68" s="9">
        <v>465.7</v>
      </c>
      <c r="D68" s="9">
        <v>35065</v>
      </c>
      <c r="E68" s="9">
        <v>451595.02</v>
      </c>
      <c r="F68" s="9">
        <f aca="true" t="shared" si="29" ref="F68:F73">D68+E68</f>
        <v>486660.02</v>
      </c>
      <c r="G68" s="9">
        <v>27225</v>
      </c>
      <c r="H68" s="9">
        <v>445438.4</v>
      </c>
      <c r="I68" s="9">
        <f aca="true" t="shared" si="30" ref="I68:I73">SUM(G68:H68)</f>
        <v>472663.4</v>
      </c>
    </row>
    <row r="69" spans="1:9" ht="25.5">
      <c r="A69" s="15" t="s">
        <v>117</v>
      </c>
      <c r="B69" s="8" t="s">
        <v>118</v>
      </c>
      <c r="C69" s="9">
        <v>22.7</v>
      </c>
      <c r="D69" s="9">
        <v>5040</v>
      </c>
      <c r="E69" s="9"/>
      <c r="F69" s="9">
        <f t="shared" si="29"/>
        <v>5040</v>
      </c>
      <c r="G69" s="9">
        <v>5040</v>
      </c>
      <c r="H69" s="9"/>
      <c r="I69" s="9">
        <f t="shared" si="30"/>
        <v>5040</v>
      </c>
    </row>
    <row r="70" spans="1:9" ht="12.75">
      <c r="A70" s="15" t="s">
        <v>119</v>
      </c>
      <c r="B70" s="8" t="s">
        <v>120</v>
      </c>
      <c r="C70" s="9">
        <v>30</v>
      </c>
      <c r="D70" s="9"/>
      <c r="E70" s="9"/>
      <c r="F70" s="9">
        <f t="shared" si="29"/>
        <v>0</v>
      </c>
      <c r="G70" s="9"/>
      <c r="H70" s="9"/>
      <c r="I70" s="9">
        <f t="shared" si="30"/>
        <v>0</v>
      </c>
    </row>
    <row r="71" spans="1:9" ht="12.75">
      <c r="A71" s="15" t="s">
        <v>121</v>
      </c>
      <c r="B71" s="8" t="s">
        <v>122</v>
      </c>
      <c r="C71" s="9"/>
      <c r="D71" s="9"/>
      <c r="E71" s="9"/>
      <c r="F71" s="9">
        <f t="shared" si="29"/>
        <v>0</v>
      </c>
      <c r="G71" s="9"/>
      <c r="H71" s="9"/>
      <c r="I71" s="9">
        <f t="shared" si="30"/>
        <v>0</v>
      </c>
    </row>
    <row r="72" spans="1:9" ht="12.75">
      <c r="A72" s="15" t="s">
        <v>123</v>
      </c>
      <c r="B72" s="8" t="s">
        <v>124</v>
      </c>
      <c r="C72" s="9">
        <v>725.8</v>
      </c>
      <c r="D72" s="9">
        <v>29629.5</v>
      </c>
      <c r="E72" s="9">
        <v>0.49</v>
      </c>
      <c r="F72" s="9">
        <f t="shared" si="29"/>
        <v>29629.99</v>
      </c>
      <c r="G72" s="9">
        <v>29629.5</v>
      </c>
      <c r="H72" s="9"/>
      <c r="I72" s="9">
        <f t="shared" si="30"/>
        <v>29629.5</v>
      </c>
    </row>
    <row r="73" spans="1:9" ht="12.75">
      <c r="A73" s="15" t="s">
        <v>105</v>
      </c>
      <c r="B73" s="8" t="s">
        <v>125</v>
      </c>
      <c r="C73" s="9"/>
      <c r="D73" s="9">
        <v>90</v>
      </c>
      <c r="E73" s="9"/>
      <c r="F73" s="9">
        <f t="shared" si="29"/>
        <v>90</v>
      </c>
      <c r="G73" s="9">
        <v>90</v>
      </c>
      <c r="H73" s="9"/>
      <c r="I73" s="9">
        <f t="shared" si="30"/>
        <v>90</v>
      </c>
    </row>
    <row r="74" spans="1:9" ht="12.75">
      <c r="A74" s="10" t="s">
        <v>126</v>
      </c>
      <c r="B74" s="11" t="s">
        <v>127</v>
      </c>
      <c r="C74" s="12">
        <v>19447.36</v>
      </c>
      <c r="D74" s="12">
        <f aca="true" t="shared" si="31" ref="D74:I74">D75+D101</f>
        <v>5265086</v>
      </c>
      <c r="E74" s="12">
        <f t="shared" si="31"/>
        <v>46225837.02</v>
      </c>
      <c r="F74" s="12">
        <f t="shared" si="31"/>
        <v>51469105.02</v>
      </c>
      <c r="G74" s="12">
        <f t="shared" si="31"/>
        <v>5265086</v>
      </c>
      <c r="H74" s="12">
        <f t="shared" si="31"/>
        <v>45671443.769999996</v>
      </c>
      <c r="I74" s="12">
        <f t="shared" si="31"/>
        <v>50182996.82</v>
      </c>
    </row>
    <row r="75" spans="1:9" ht="12.75">
      <c r="A75" s="7" t="s">
        <v>128</v>
      </c>
      <c r="B75" s="8" t="s">
        <v>129</v>
      </c>
      <c r="C75" s="9">
        <v>10778.09</v>
      </c>
      <c r="D75" s="9">
        <f aca="true" t="shared" si="32" ref="D75:I75">D76+D79+D83+D86+D91+D94+D98</f>
        <v>514247.30000000005</v>
      </c>
      <c r="E75" s="9">
        <f t="shared" si="32"/>
        <v>17905647.69</v>
      </c>
      <c r="F75" s="9">
        <f t="shared" si="32"/>
        <v>18398076.990000002</v>
      </c>
      <c r="G75" s="9">
        <f t="shared" si="32"/>
        <v>514247.30000000005</v>
      </c>
      <c r="H75" s="9">
        <f t="shared" si="32"/>
        <v>17548197.369999997</v>
      </c>
      <c r="I75" s="9">
        <f t="shared" si="32"/>
        <v>17308911.72</v>
      </c>
    </row>
    <row r="76" spans="1:9" ht="12.75">
      <c r="A76" s="7" t="s">
        <v>229</v>
      </c>
      <c r="B76" s="19">
        <v>311</v>
      </c>
      <c r="C76" s="9"/>
      <c r="D76" s="9">
        <f>D77</f>
        <v>0</v>
      </c>
      <c r="E76" s="9">
        <f aca="true" t="shared" si="33" ref="E76:I77">E77</f>
        <v>21818</v>
      </c>
      <c r="F76" s="9">
        <f t="shared" si="33"/>
        <v>0</v>
      </c>
      <c r="G76" s="9">
        <f t="shared" si="33"/>
        <v>0</v>
      </c>
      <c r="H76" s="9">
        <f t="shared" si="33"/>
        <v>21818</v>
      </c>
      <c r="I76" s="9">
        <f t="shared" si="33"/>
        <v>0</v>
      </c>
    </row>
    <row r="77" spans="1:9" ht="12.75">
      <c r="A77" s="14" t="s">
        <v>230</v>
      </c>
      <c r="B77" s="19">
        <v>3111</v>
      </c>
      <c r="C77" s="9"/>
      <c r="D77" s="9">
        <f>D78</f>
        <v>0</v>
      </c>
      <c r="E77" s="9">
        <f t="shared" si="33"/>
        <v>21818</v>
      </c>
      <c r="F77" s="9">
        <f t="shared" si="33"/>
        <v>0</v>
      </c>
      <c r="G77" s="9">
        <f t="shared" si="33"/>
        <v>0</v>
      </c>
      <c r="H77" s="9">
        <f t="shared" si="33"/>
        <v>21818</v>
      </c>
      <c r="I77" s="9">
        <f t="shared" si="33"/>
        <v>0</v>
      </c>
    </row>
    <row r="78" spans="1:9" ht="12.75">
      <c r="A78" s="20" t="s">
        <v>231</v>
      </c>
      <c r="B78" s="19">
        <v>311120</v>
      </c>
      <c r="C78" s="9"/>
      <c r="D78" s="9"/>
      <c r="E78" s="9">
        <v>21818</v>
      </c>
      <c r="F78" s="9"/>
      <c r="G78" s="9"/>
      <c r="H78" s="9">
        <v>21818</v>
      </c>
      <c r="I78" s="9"/>
    </row>
    <row r="79" spans="1:9" ht="12.75">
      <c r="A79" s="13" t="s">
        <v>130</v>
      </c>
      <c r="B79" s="8" t="s">
        <v>131</v>
      </c>
      <c r="C79" s="9">
        <v>314.05</v>
      </c>
      <c r="D79" s="9">
        <f aca="true" t="shared" si="34" ref="D79:I79">D80</f>
        <v>225471.4</v>
      </c>
      <c r="E79" s="9">
        <f t="shared" si="34"/>
        <v>7426567.62</v>
      </c>
      <c r="F79" s="9">
        <f t="shared" si="34"/>
        <v>7652039.0200000005</v>
      </c>
      <c r="G79" s="9">
        <f t="shared" si="34"/>
        <v>225471.4</v>
      </c>
      <c r="H79" s="9">
        <f t="shared" si="34"/>
        <v>7426292.63</v>
      </c>
      <c r="I79" s="9">
        <f t="shared" si="34"/>
        <v>7651764.03</v>
      </c>
    </row>
    <row r="80" spans="1:9" ht="12.75">
      <c r="A80" s="14" t="s">
        <v>132</v>
      </c>
      <c r="B80" s="8" t="s">
        <v>133</v>
      </c>
      <c r="C80" s="9">
        <v>314.05</v>
      </c>
      <c r="D80" s="9">
        <f aca="true" t="shared" si="35" ref="D80:I80">D81+D82</f>
        <v>225471.4</v>
      </c>
      <c r="E80" s="9">
        <f t="shared" si="35"/>
        <v>7426567.62</v>
      </c>
      <c r="F80" s="9">
        <f t="shared" si="35"/>
        <v>7652039.0200000005</v>
      </c>
      <c r="G80" s="9">
        <f t="shared" si="35"/>
        <v>225471.4</v>
      </c>
      <c r="H80" s="9">
        <f t="shared" si="35"/>
        <v>7426292.63</v>
      </c>
      <c r="I80" s="9">
        <f t="shared" si="35"/>
        <v>7651764.03</v>
      </c>
    </row>
    <row r="81" spans="1:9" ht="12.75">
      <c r="A81" s="15" t="s">
        <v>134</v>
      </c>
      <c r="B81" s="8" t="s">
        <v>135</v>
      </c>
      <c r="C81" s="9">
        <v>314.05</v>
      </c>
      <c r="D81" s="9">
        <v>223491.4</v>
      </c>
      <c r="E81" s="9">
        <v>7426567.62</v>
      </c>
      <c r="F81" s="9">
        <f>D81+E81</f>
        <v>7650059.0200000005</v>
      </c>
      <c r="G81" s="9">
        <v>223491.4</v>
      </c>
      <c r="H81" s="9">
        <v>7426292.63</v>
      </c>
      <c r="I81" s="9">
        <f>SUM(G81:H81)</f>
        <v>7649784.03</v>
      </c>
    </row>
    <row r="82" spans="1:9" ht="12.75">
      <c r="A82" s="15" t="s">
        <v>136</v>
      </c>
      <c r="B82" s="8" t="s">
        <v>137</v>
      </c>
      <c r="C82" s="9"/>
      <c r="D82" s="9">
        <v>1980</v>
      </c>
      <c r="E82" s="9"/>
      <c r="F82" s="9">
        <f>D82+E82</f>
        <v>1980</v>
      </c>
      <c r="G82" s="9">
        <v>1980</v>
      </c>
      <c r="H82" s="9"/>
      <c r="I82" s="9">
        <f>SUM(G82:H82)</f>
        <v>1980</v>
      </c>
    </row>
    <row r="83" spans="1:9" ht="12.75">
      <c r="A83" s="13" t="s">
        <v>138</v>
      </c>
      <c r="B83" s="8" t="s">
        <v>139</v>
      </c>
      <c r="C83" s="9"/>
      <c r="D83" s="9">
        <f>D84</f>
        <v>0</v>
      </c>
      <c r="E83" s="9">
        <f aca="true" t="shared" si="36" ref="E83:I84">E84</f>
        <v>5000000</v>
      </c>
      <c r="F83" s="9">
        <f t="shared" si="36"/>
        <v>5000000</v>
      </c>
      <c r="G83" s="9">
        <f>G84</f>
        <v>0</v>
      </c>
      <c r="H83" s="9">
        <f t="shared" si="36"/>
        <v>4987976</v>
      </c>
      <c r="I83" s="9">
        <f t="shared" si="36"/>
        <v>4987976</v>
      </c>
    </row>
    <row r="84" spans="1:9" ht="12.75">
      <c r="A84" s="14" t="s">
        <v>232</v>
      </c>
      <c r="B84" s="19">
        <v>3151</v>
      </c>
      <c r="C84" s="9"/>
      <c r="D84" s="9">
        <f>D85</f>
        <v>0</v>
      </c>
      <c r="E84" s="9">
        <f t="shared" si="36"/>
        <v>5000000</v>
      </c>
      <c r="F84" s="9">
        <f t="shared" si="36"/>
        <v>5000000</v>
      </c>
      <c r="G84" s="9">
        <f>G85</f>
        <v>0</v>
      </c>
      <c r="H84" s="9">
        <f t="shared" si="36"/>
        <v>4987976</v>
      </c>
      <c r="I84" s="9">
        <f t="shared" si="36"/>
        <v>4987976</v>
      </c>
    </row>
    <row r="85" spans="1:9" ht="12.75">
      <c r="A85" s="15" t="s">
        <v>233</v>
      </c>
      <c r="B85" s="19">
        <v>315110</v>
      </c>
      <c r="C85" s="9"/>
      <c r="D85" s="9"/>
      <c r="E85" s="9">
        <v>5000000</v>
      </c>
      <c r="F85" s="9">
        <f>D85+E85</f>
        <v>5000000</v>
      </c>
      <c r="G85" s="9"/>
      <c r="H85" s="9">
        <v>4987976</v>
      </c>
      <c r="I85" s="9">
        <f>SUM(G85:H85)</f>
        <v>4987976</v>
      </c>
    </row>
    <row r="86" spans="1:9" ht="12.75">
      <c r="A86" s="13" t="s">
        <v>140</v>
      </c>
      <c r="B86" s="8" t="s">
        <v>141</v>
      </c>
      <c r="C86" s="9">
        <v>464.04</v>
      </c>
      <c r="D86" s="9">
        <f aca="true" t="shared" si="37" ref="D86:I86">D87+D89</f>
        <v>243612</v>
      </c>
      <c r="E86" s="9">
        <f t="shared" si="37"/>
        <v>566971</v>
      </c>
      <c r="F86" s="9">
        <f t="shared" si="37"/>
        <v>810583</v>
      </c>
      <c r="G86" s="9">
        <f t="shared" si="37"/>
        <v>243612</v>
      </c>
      <c r="H86" s="9">
        <f t="shared" si="37"/>
        <v>488346.56</v>
      </c>
      <c r="I86" s="9">
        <f t="shared" si="37"/>
        <v>243.61</v>
      </c>
    </row>
    <row r="87" spans="1:9" ht="25.5">
      <c r="A87" s="14" t="s">
        <v>142</v>
      </c>
      <c r="B87" s="8" t="s">
        <v>143</v>
      </c>
      <c r="C87" s="9">
        <v>464.04</v>
      </c>
      <c r="D87" s="9">
        <f aca="true" t="shared" si="38" ref="D87:I87">D88</f>
        <v>243612</v>
      </c>
      <c r="E87" s="9">
        <f t="shared" si="38"/>
        <v>566971</v>
      </c>
      <c r="F87" s="9">
        <f t="shared" si="38"/>
        <v>810583</v>
      </c>
      <c r="G87" s="9">
        <f t="shared" si="38"/>
        <v>243612</v>
      </c>
      <c r="H87" s="9">
        <f t="shared" si="38"/>
        <v>488346.56</v>
      </c>
      <c r="I87" s="9">
        <f t="shared" si="38"/>
        <v>243.61</v>
      </c>
    </row>
    <row r="88" spans="1:9" ht="25.5">
      <c r="A88" s="15" t="s">
        <v>144</v>
      </c>
      <c r="B88" s="8" t="s">
        <v>145</v>
      </c>
      <c r="C88" s="9">
        <v>464.04</v>
      </c>
      <c r="D88" s="9">
        <v>243612</v>
      </c>
      <c r="E88" s="9">
        <v>566971</v>
      </c>
      <c r="F88" s="9">
        <f>D88+E88</f>
        <v>810583</v>
      </c>
      <c r="G88" s="9">
        <v>243612</v>
      </c>
      <c r="H88" s="9">
        <v>488346.56</v>
      </c>
      <c r="I88" s="9">
        <v>243.61</v>
      </c>
    </row>
    <row r="89" spans="1:9" ht="25.5">
      <c r="A89" s="14" t="s">
        <v>146</v>
      </c>
      <c r="B89" s="8" t="s">
        <v>147</v>
      </c>
      <c r="C89" s="9"/>
      <c r="D89" s="9"/>
      <c r="E89" s="9"/>
      <c r="F89" s="9">
        <f>D89+E89</f>
        <v>0</v>
      </c>
      <c r="G89" s="9"/>
      <c r="H89" s="9"/>
      <c r="I89" s="9">
        <f>SUM(G89:H89)</f>
        <v>0</v>
      </c>
    </row>
    <row r="90" spans="1:9" ht="25.5">
      <c r="A90" s="15" t="s">
        <v>148</v>
      </c>
      <c r="B90" s="8" t="s">
        <v>149</v>
      </c>
      <c r="C90" s="9"/>
      <c r="D90" s="9"/>
      <c r="E90" s="9"/>
      <c r="F90" s="9">
        <f>D90+E90</f>
        <v>0</v>
      </c>
      <c r="G90" s="9"/>
      <c r="H90" s="9"/>
      <c r="I90" s="9">
        <f>SUM(G90:H90)</f>
        <v>0</v>
      </c>
    </row>
    <row r="91" spans="1:9" ht="12.75">
      <c r="A91" s="13" t="s">
        <v>150</v>
      </c>
      <c r="B91" s="8" t="s">
        <v>151</v>
      </c>
      <c r="C91" s="9"/>
      <c r="D91" s="9">
        <f>D92</f>
        <v>45163.9</v>
      </c>
      <c r="E91" s="9">
        <f aca="true" t="shared" si="39" ref="E91:I92">E92</f>
        <v>4890291.07</v>
      </c>
      <c r="F91" s="9">
        <f t="shared" si="39"/>
        <v>4935454.970000001</v>
      </c>
      <c r="G91" s="9">
        <f>G92</f>
        <v>45163.9</v>
      </c>
      <c r="H91" s="9">
        <f t="shared" si="39"/>
        <v>4623764.18</v>
      </c>
      <c r="I91" s="9">
        <f t="shared" si="39"/>
        <v>4668928.08</v>
      </c>
    </row>
    <row r="92" spans="1:9" ht="12.75">
      <c r="A92" s="14" t="s">
        <v>152</v>
      </c>
      <c r="B92" s="8" t="s">
        <v>153</v>
      </c>
      <c r="C92" s="9"/>
      <c r="D92" s="9">
        <f>D93</f>
        <v>45163.9</v>
      </c>
      <c r="E92" s="9">
        <f t="shared" si="39"/>
        <v>4890291.07</v>
      </c>
      <c r="F92" s="9">
        <f t="shared" si="39"/>
        <v>4935454.970000001</v>
      </c>
      <c r="G92" s="9">
        <f>G93</f>
        <v>45163.9</v>
      </c>
      <c r="H92" s="9">
        <f t="shared" si="39"/>
        <v>4623764.18</v>
      </c>
      <c r="I92" s="9">
        <f t="shared" si="39"/>
        <v>4668928.08</v>
      </c>
    </row>
    <row r="93" spans="1:9" ht="12.75">
      <c r="A93" s="15" t="s">
        <v>154</v>
      </c>
      <c r="B93" s="8" t="s">
        <v>155</v>
      </c>
      <c r="C93" s="9"/>
      <c r="D93" s="9">
        <v>45163.9</v>
      </c>
      <c r="E93" s="9">
        <v>4890291.07</v>
      </c>
      <c r="F93" s="9">
        <f>D93+E93</f>
        <v>4935454.970000001</v>
      </c>
      <c r="G93" s="9">
        <v>45163.9</v>
      </c>
      <c r="H93" s="9">
        <v>4623764.18</v>
      </c>
      <c r="I93" s="9">
        <f>SUM(G93:H93)</f>
        <v>4668928.08</v>
      </c>
    </row>
    <row r="94" spans="1:9" ht="12.75">
      <c r="A94" s="13" t="s">
        <v>156</v>
      </c>
      <c r="B94" s="8" t="s">
        <v>157</v>
      </c>
      <c r="C94" s="9"/>
      <c r="D94" s="9">
        <f aca="true" t="shared" si="40" ref="D94:I94">D95</f>
        <v>0</v>
      </c>
      <c r="E94" s="9">
        <f t="shared" si="40"/>
        <v>0</v>
      </c>
      <c r="F94" s="9">
        <f t="shared" si="40"/>
        <v>0</v>
      </c>
      <c r="G94" s="9">
        <f t="shared" si="40"/>
        <v>0</v>
      </c>
      <c r="H94" s="9">
        <f t="shared" si="40"/>
        <v>0</v>
      </c>
      <c r="I94" s="9">
        <f t="shared" si="40"/>
        <v>0</v>
      </c>
    </row>
    <row r="95" spans="1:9" ht="12.75">
      <c r="A95" s="14" t="s">
        <v>158</v>
      </c>
      <c r="B95" s="8" t="s">
        <v>159</v>
      </c>
      <c r="C95" s="9"/>
      <c r="D95" s="9">
        <f aca="true" t="shared" si="41" ref="D95:I95">D96+D97</f>
        <v>0</v>
      </c>
      <c r="E95" s="9">
        <f t="shared" si="41"/>
        <v>0</v>
      </c>
      <c r="F95" s="9">
        <f t="shared" si="41"/>
        <v>0</v>
      </c>
      <c r="G95" s="9">
        <f t="shared" si="41"/>
        <v>0</v>
      </c>
      <c r="H95" s="9">
        <f t="shared" si="41"/>
        <v>0</v>
      </c>
      <c r="I95" s="9">
        <f t="shared" si="41"/>
        <v>0</v>
      </c>
    </row>
    <row r="96" spans="1:9" ht="12.75">
      <c r="A96" s="15" t="s">
        <v>160</v>
      </c>
      <c r="B96" s="8" t="s">
        <v>161</v>
      </c>
      <c r="C96" s="9"/>
      <c r="D96" s="9"/>
      <c r="E96" s="9"/>
      <c r="F96" s="9">
        <f>D96+E96</f>
        <v>0</v>
      </c>
      <c r="G96" s="9"/>
      <c r="H96" s="9"/>
      <c r="I96" s="9">
        <f>SUM(G96:H96)</f>
        <v>0</v>
      </c>
    </row>
    <row r="97" spans="1:9" ht="12.75">
      <c r="A97" s="15" t="s">
        <v>162</v>
      </c>
      <c r="B97" s="8" t="s">
        <v>163</v>
      </c>
      <c r="C97" s="9"/>
      <c r="D97" s="9"/>
      <c r="E97" s="9"/>
      <c r="F97" s="9">
        <f>D97+E97</f>
        <v>0</v>
      </c>
      <c r="G97" s="9"/>
      <c r="H97" s="9"/>
      <c r="I97" s="9">
        <f>SUM(G97:H97)</f>
        <v>0</v>
      </c>
    </row>
    <row r="98" spans="1:9" ht="12.75">
      <c r="A98" s="13" t="s">
        <v>164</v>
      </c>
      <c r="B98" s="8" t="s">
        <v>165</v>
      </c>
      <c r="C98" s="9">
        <v>10000</v>
      </c>
      <c r="D98" s="9">
        <f>D99</f>
        <v>0</v>
      </c>
      <c r="E98" s="9">
        <f aca="true" t="shared" si="42" ref="E98:I99">E99</f>
        <v>0</v>
      </c>
      <c r="F98" s="9">
        <f t="shared" si="42"/>
        <v>0</v>
      </c>
      <c r="G98" s="9">
        <f>G99</f>
        <v>0</v>
      </c>
      <c r="H98" s="9">
        <f t="shared" si="42"/>
        <v>0</v>
      </c>
      <c r="I98" s="9">
        <f t="shared" si="42"/>
        <v>0</v>
      </c>
    </row>
    <row r="99" spans="1:9" ht="12.75">
      <c r="A99" s="14" t="s">
        <v>166</v>
      </c>
      <c r="B99" s="8" t="s">
        <v>167</v>
      </c>
      <c r="C99" s="9">
        <v>10000</v>
      </c>
      <c r="D99" s="9">
        <f>D100</f>
        <v>0</v>
      </c>
      <c r="E99" s="9">
        <f t="shared" si="42"/>
        <v>0</v>
      </c>
      <c r="F99" s="9">
        <f t="shared" si="42"/>
        <v>0</v>
      </c>
      <c r="G99" s="9">
        <f>G100</f>
        <v>0</v>
      </c>
      <c r="H99" s="9">
        <f t="shared" si="42"/>
        <v>0</v>
      </c>
      <c r="I99" s="9">
        <f t="shared" si="42"/>
        <v>0</v>
      </c>
    </row>
    <row r="100" spans="1:9" ht="12.75">
      <c r="A100" s="15" t="s">
        <v>168</v>
      </c>
      <c r="B100" s="8" t="s">
        <v>169</v>
      </c>
      <c r="C100" s="9">
        <v>10000</v>
      </c>
      <c r="D100" s="9"/>
      <c r="E100" s="9"/>
      <c r="F100" s="9">
        <f>D100+E100</f>
        <v>0</v>
      </c>
      <c r="G100" s="9"/>
      <c r="H100" s="9"/>
      <c r="I100" s="9">
        <f>SUM(G100:H100)</f>
        <v>0</v>
      </c>
    </row>
    <row r="101" spans="1:9" ht="12.75">
      <c r="A101" s="7" t="s">
        <v>170</v>
      </c>
      <c r="B101" s="8" t="s">
        <v>171</v>
      </c>
      <c r="C101" s="9">
        <v>8669.27</v>
      </c>
      <c r="D101" s="9">
        <f aca="true" t="shared" si="43" ref="D101:I101">D102+D107+D110+D113+D116+D119+D122+D125</f>
        <v>4750838.7</v>
      </c>
      <c r="E101" s="9">
        <f t="shared" si="43"/>
        <v>28320189.330000002</v>
      </c>
      <c r="F101" s="9">
        <f t="shared" si="43"/>
        <v>33071028.03</v>
      </c>
      <c r="G101" s="9">
        <f t="shared" si="43"/>
        <v>4750838.7</v>
      </c>
      <c r="H101" s="9">
        <f t="shared" si="43"/>
        <v>28123246.4</v>
      </c>
      <c r="I101" s="9">
        <f t="shared" si="43"/>
        <v>32874085.1</v>
      </c>
    </row>
    <row r="102" spans="1:9" ht="12.75">
      <c r="A102" s="13" t="s">
        <v>172</v>
      </c>
      <c r="B102" s="8" t="s">
        <v>173</v>
      </c>
      <c r="C102" s="9">
        <v>2510.88</v>
      </c>
      <c r="D102" s="9">
        <f>D103</f>
        <v>427475.1</v>
      </c>
      <c r="E102" s="9">
        <f aca="true" t="shared" si="44" ref="E102:I103">E103</f>
        <v>1575511.92</v>
      </c>
      <c r="F102" s="9">
        <f t="shared" si="44"/>
        <v>2002987.02</v>
      </c>
      <c r="G102" s="9">
        <f>G103</f>
        <v>427475.1</v>
      </c>
      <c r="H102" s="9">
        <f t="shared" si="44"/>
        <v>1480065.42</v>
      </c>
      <c r="I102" s="9">
        <f t="shared" si="44"/>
        <v>1907540.52</v>
      </c>
    </row>
    <row r="103" spans="1:9" ht="25.5">
      <c r="A103" s="14" t="s">
        <v>174</v>
      </c>
      <c r="B103" s="8" t="s">
        <v>175</v>
      </c>
      <c r="C103" s="9">
        <v>2510.88</v>
      </c>
      <c r="D103" s="9">
        <f>D104</f>
        <v>427475.1</v>
      </c>
      <c r="E103" s="9">
        <f t="shared" si="44"/>
        <v>1575511.92</v>
      </c>
      <c r="F103" s="9">
        <f t="shared" si="44"/>
        <v>2002987.02</v>
      </c>
      <c r="G103" s="9">
        <f>G104</f>
        <v>427475.1</v>
      </c>
      <c r="H103" s="9">
        <f t="shared" si="44"/>
        <v>1480065.42</v>
      </c>
      <c r="I103" s="9">
        <f t="shared" si="44"/>
        <v>1907540.52</v>
      </c>
    </row>
    <row r="104" spans="1:9" ht="25.5">
      <c r="A104" s="15" t="s">
        <v>176</v>
      </c>
      <c r="B104" s="8" t="s">
        <v>177</v>
      </c>
      <c r="C104" s="9">
        <v>2510.88</v>
      </c>
      <c r="D104" s="9">
        <v>427475.1</v>
      </c>
      <c r="E104" s="9">
        <v>1575511.92</v>
      </c>
      <c r="F104" s="9">
        <f>D104+E104</f>
        <v>2002987.02</v>
      </c>
      <c r="G104" s="9">
        <v>427475.1</v>
      </c>
      <c r="H104" s="9">
        <v>1480065.42</v>
      </c>
      <c r="I104" s="9">
        <f>SUM(G104:H104)</f>
        <v>1907540.52</v>
      </c>
    </row>
    <row r="105" spans="1:9" ht="25.5">
      <c r="A105" s="14" t="s">
        <v>178</v>
      </c>
      <c r="B105" s="8" t="s">
        <v>179</v>
      </c>
      <c r="C105" s="9"/>
      <c r="D105" s="9">
        <f aca="true" t="shared" si="45" ref="D105:I105">D106</f>
        <v>0</v>
      </c>
      <c r="E105" s="9">
        <f t="shared" si="45"/>
        <v>0</v>
      </c>
      <c r="F105" s="9">
        <f t="shared" si="45"/>
        <v>0</v>
      </c>
      <c r="G105" s="9">
        <f t="shared" si="45"/>
        <v>0</v>
      </c>
      <c r="H105" s="9">
        <f t="shared" si="45"/>
        <v>0</v>
      </c>
      <c r="I105" s="9">
        <f t="shared" si="45"/>
        <v>0</v>
      </c>
    </row>
    <row r="106" spans="1:9" ht="12.75">
      <c r="A106" s="15" t="s">
        <v>180</v>
      </c>
      <c r="B106" s="8" t="s">
        <v>181</v>
      </c>
      <c r="C106" s="9"/>
      <c r="D106" s="9"/>
      <c r="E106" s="9"/>
      <c r="F106" s="9">
        <f>D106+E106</f>
        <v>0</v>
      </c>
      <c r="G106" s="9"/>
      <c r="H106" s="9"/>
      <c r="I106" s="9">
        <f>SUM(G106:H106)</f>
        <v>0</v>
      </c>
    </row>
    <row r="107" spans="1:9" ht="12.75">
      <c r="A107" s="13" t="s">
        <v>182</v>
      </c>
      <c r="B107" s="8" t="s">
        <v>183</v>
      </c>
      <c r="C107" s="9">
        <v>1248.86</v>
      </c>
      <c r="D107" s="9">
        <f>D108</f>
        <v>68755.8</v>
      </c>
      <c r="E107" s="9">
        <f aca="true" t="shared" si="46" ref="E107:I108">E108</f>
        <v>203090.21</v>
      </c>
      <c r="F107" s="9">
        <f t="shared" si="46"/>
        <v>271846.01</v>
      </c>
      <c r="G107" s="9">
        <f>G108</f>
        <v>68755.8</v>
      </c>
      <c r="H107" s="9">
        <f t="shared" si="46"/>
        <v>199760</v>
      </c>
      <c r="I107" s="9">
        <f t="shared" si="46"/>
        <v>268515.8</v>
      </c>
    </row>
    <row r="108" spans="1:9" ht="12.75">
      <c r="A108" s="14" t="s">
        <v>184</v>
      </c>
      <c r="B108" s="8" t="s">
        <v>185</v>
      </c>
      <c r="C108" s="9">
        <v>1248.86</v>
      </c>
      <c r="D108" s="9">
        <f>D109</f>
        <v>68755.8</v>
      </c>
      <c r="E108" s="9">
        <f t="shared" si="46"/>
        <v>203090.21</v>
      </c>
      <c r="F108" s="9">
        <f t="shared" si="46"/>
        <v>271846.01</v>
      </c>
      <c r="G108" s="9">
        <f>G109</f>
        <v>68755.8</v>
      </c>
      <c r="H108" s="9">
        <f t="shared" si="46"/>
        <v>199760</v>
      </c>
      <c r="I108" s="9">
        <f t="shared" si="46"/>
        <v>268515.8</v>
      </c>
    </row>
    <row r="109" spans="1:9" ht="12.75">
      <c r="A109" s="15" t="s">
        <v>186</v>
      </c>
      <c r="B109" s="8" t="s">
        <v>187</v>
      </c>
      <c r="C109" s="9">
        <v>1248.86</v>
      </c>
      <c r="D109" s="9">
        <v>68755.8</v>
      </c>
      <c r="E109" s="9">
        <v>203090.21</v>
      </c>
      <c r="F109" s="9">
        <f>D109+E109</f>
        <v>271846.01</v>
      </c>
      <c r="G109" s="9">
        <v>68755.8</v>
      </c>
      <c r="H109" s="9">
        <v>199760</v>
      </c>
      <c r="I109" s="9">
        <f>SUM(G109:H109)</f>
        <v>268515.8</v>
      </c>
    </row>
    <row r="110" spans="1:9" ht="12.75">
      <c r="A110" s="13" t="s">
        <v>188</v>
      </c>
      <c r="B110" s="8" t="s">
        <v>189</v>
      </c>
      <c r="C110" s="9"/>
      <c r="D110" s="9">
        <f>D111</f>
        <v>0</v>
      </c>
      <c r="E110" s="9">
        <f aca="true" t="shared" si="47" ref="E110:I111">E111</f>
        <v>0</v>
      </c>
      <c r="F110" s="9">
        <f t="shared" si="47"/>
        <v>0</v>
      </c>
      <c r="G110" s="9">
        <f>G111</f>
        <v>0</v>
      </c>
      <c r="H110" s="9">
        <f t="shared" si="47"/>
        <v>0</v>
      </c>
      <c r="I110" s="9">
        <f t="shared" si="47"/>
        <v>0</v>
      </c>
    </row>
    <row r="111" spans="1:9" ht="12.75">
      <c r="A111" s="14" t="s">
        <v>190</v>
      </c>
      <c r="B111" s="8" t="s">
        <v>191</v>
      </c>
      <c r="C111" s="9"/>
      <c r="D111" s="9">
        <f>D112</f>
        <v>0</v>
      </c>
      <c r="E111" s="9">
        <f t="shared" si="47"/>
        <v>0</v>
      </c>
      <c r="F111" s="9">
        <f t="shared" si="47"/>
        <v>0</v>
      </c>
      <c r="G111" s="9">
        <f>G112</f>
        <v>0</v>
      </c>
      <c r="H111" s="9">
        <f t="shared" si="47"/>
        <v>0</v>
      </c>
      <c r="I111" s="9">
        <f t="shared" si="47"/>
        <v>0</v>
      </c>
    </row>
    <row r="112" spans="1:9" ht="12.75">
      <c r="A112" s="15" t="s">
        <v>192</v>
      </c>
      <c r="B112" s="8" t="s">
        <v>193</v>
      </c>
      <c r="C112" s="9"/>
      <c r="D112" s="9"/>
      <c r="E112" s="9"/>
      <c r="F112" s="9">
        <f>D112+E112</f>
        <v>0</v>
      </c>
      <c r="G112" s="9"/>
      <c r="H112" s="9"/>
      <c r="I112" s="9">
        <f>SUM(G112:H112)</f>
        <v>0</v>
      </c>
    </row>
    <row r="113" spans="1:9" ht="12.75">
      <c r="A113" s="15" t="s">
        <v>225</v>
      </c>
      <c r="B113" s="19">
        <v>334</v>
      </c>
      <c r="C113" s="9"/>
      <c r="D113" s="9">
        <f>D114</f>
        <v>0</v>
      </c>
      <c r="E113" s="9">
        <f aca="true" t="shared" si="48" ref="E113:I114">E114</f>
        <v>21780</v>
      </c>
      <c r="F113" s="9">
        <f t="shared" si="48"/>
        <v>21780</v>
      </c>
      <c r="G113" s="9">
        <f>G114</f>
        <v>0</v>
      </c>
      <c r="H113" s="9">
        <f t="shared" si="48"/>
        <v>21780</v>
      </c>
      <c r="I113" s="9">
        <f t="shared" si="48"/>
        <v>21780</v>
      </c>
    </row>
    <row r="114" spans="1:9" ht="12.75">
      <c r="A114" s="15" t="s">
        <v>226</v>
      </c>
      <c r="B114" s="19">
        <v>3341</v>
      </c>
      <c r="C114" s="9"/>
      <c r="D114" s="9">
        <f>D115</f>
        <v>0</v>
      </c>
      <c r="E114" s="9">
        <f t="shared" si="48"/>
        <v>21780</v>
      </c>
      <c r="F114" s="9">
        <f t="shared" si="48"/>
        <v>21780</v>
      </c>
      <c r="G114" s="9">
        <f>G115</f>
        <v>0</v>
      </c>
      <c r="H114" s="9">
        <f t="shared" si="48"/>
        <v>21780</v>
      </c>
      <c r="I114" s="9">
        <f t="shared" si="48"/>
        <v>21780</v>
      </c>
    </row>
    <row r="115" spans="1:9" ht="12.75">
      <c r="A115" s="15" t="s">
        <v>227</v>
      </c>
      <c r="B115" s="19">
        <v>334110</v>
      </c>
      <c r="C115" s="9"/>
      <c r="D115" s="9"/>
      <c r="E115" s="9">
        <v>21780</v>
      </c>
      <c r="F115" s="9">
        <f>SUM(D115:E115)</f>
        <v>21780</v>
      </c>
      <c r="G115" s="9"/>
      <c r="H115" s="9">
        <v>21780</v>
      </c>
      <c r="I115" s="9">
        <f>SUM(G115:H115)</f>
        <v>21780</v>
      </c>
    </row>
    <row r="116" spans="1:9" ht="12.75">
      <c r="A116" s="13" t="s">
        <v>194</v>
      </c>
      <c r="B116" s="8" t="s">
        <v>195</v>
      </c>
      <c r="C116" s="9">
        <v>4446.03</v>
      </c>
      <c r="D116" s="9">
        <f>D117</f>
        <v>359574.3</v>
      </c>
      <c r="E116" s="9">
        <f aca="true" t="shared" si="49" ref="E116:I117">E117</f>
        <v>6403061.67</v>
      </c>
      <c r="F116" s="9">
        <f t="shared" si="49"/>
        <v>6762635.97</v>
      </c>
      <c r="G116" s="9">
        <f>G117</f>
        <v>359574.3</v>
      </c>
      <c r="H116" s="9">
        <f t="shared" si="49"/>
        <v>6313814.94</v>
      </c>
      <c r="I116" s="9">
        <f t="shared" si="49"/>
        <v>6673389.24</v>
      </c>
    </row>
    <row r="117" spans="1:9" ht="25.5">
      <c r="A117" s="14" t="s">
        <v>196</v>
      </c>
      <c r="B117" s="8" t="s">
        <v>197</v>
      </c>
      <c r="C117" s="9">
        <v>4446.03</v>
      </c>
      <c r="D117" s="9">
        <f>D118</f>
        <v>359574.3</v>
      </c>
      <c r="E117" s="9">
        <f t="shared" si="49"/>
        <v>6403061.67</v>
      </c>
      <c r="F117" s="9">
        <f t="shared" si="49"/>
        <v>6762635.97</v>
      </c>
      <c r="G117" s="9">
        <f>G118</f>
        <v>359574.3</v>
      </c>
      <c r="H117" s="9">
        <f t="shared" si="49"/>
        <v>6313814.94</v>
      </c>
      <c r="I117" s="9">
        <f t="shared" si="49"/>
        <v>6673389.24</v>
      </c>
    </row>
    <row r="118" spans="1:9" ht="25.5">
      <c r="A118" s="15" t="s">
        <v>198</v>
      </c>
      <c r="B118" s="8" t="s">
        <v>199</v>
      </c>
      <c r="C118" s="9">
        <v>4446.03</v>
      </c>
      <c r="D118" s="9">
        <v>359574.3</v>
      </c>
      <c r="E118" s="9">
        <v>6403061.67</v>
      </c>
      <c r="F118" s="9">
        <f>D118+E118</f>
        <v>6762635.97</v>
      </c>
      <c r="G118" s="9">
        <v>359574.3</v>
      </c>
      <c r="H118" s="9">
        <v>6313814.94</v>
      </c>
      <c r="I118" s="9">
        <f>SUM(G118:H118)</f>
        <v>6673389.24</v>
      </c>
    </row>
    <row r="119" spans="1:9" ht="12.75">
      <c r="A119" s="13" t="s">
        <v>200</v>
      </c>
      <c r="B119" s="8" t="s">
        <v>201</v>
      </c>
      <c r="C119" s="9">
        <v>56.4</v>
      </c>
      <c r="D119" s="9">
        <f>D120</f>
        <v>47186.5</v>
      </c>
      <c r="E119" s="9">
        <f aca="true" t="shared" si="50" ref="E119:I120">E120</f>
        <v>5850.5</v>
      </c>
      <c r="F119" s="9">
        <f t="shared" si="50"/>
        <v>53037</v>
      </c>
      <c r="G119" s="9">
        <f>G120</f>
        <v>47186.5</v>
      </c>
      <c r="H119" s="9">
        <f t="shared" si="50"/>
        <v>5850</v>
      </c>
      <c r="I119" s="9">
        <f t="shared" si="50"/>
        <v>53036.5</v>
      </c>
    </row>
    <row r="120" spans="1:9" ht="12.75">
      <c r="A120" s="14" t="s">
        <v>202</v>
      </c>
      <c r="B120" s="8" t="s">
        <v>203</v>
      </c>
      <c r="C120" s="9">
        <v>56.4</v>
      </c>
      <c r="D120" s="9">
        <f>D121</f>
        <v>47186.5</v>
      </c>
      <c r="E120" s="9">
        <f t="shared" si="50"/>
        <v>5850.5</v>
      </c>
      <c r="F120" s="9">
        <f t="shared" si="50"/>
        <v>53037</v>
      </c>
      <c r="G120" s="9">
        <f>G121</f>
        <v>47186.5</v>
      </c>
      <c r="H120" s="9">
        <f t="shared" si="50"/>
        <v>5850</v>
      </c>
      <c r="I120" s="9">
        <f t="shared" si="50"/>
        <v>53036.5</v>
      </c>
    </row>
    <row r="121" spans="1:9" ht="12.75">
      <c r="A121" s="15" t="s">
        <v>204</v>
      </c>
      <c r="B121" s="8" t="s">
        <v>205</v>
      </c>
      <c r="C121" s="9">
        <v>56.4</v>
      </c>
      <c r="D121" s="9">
        <v>47186.5</v>
      </c>
      <c r="E121" s="9">
        <v>5850.5</v>
      </c>
      <c r="F121" s="9">
        <f>D121+E121</f>
        <v>53037</v>
      </c>
      <c r="G121" s="9">
        <v>47186.5</v>
      </c>
      <c r="H121" s="9">
        <v>5850</v>
      </c>
      <c r="I121" s="9">
        <f>SUM(G121:H121)</f>
        <v>53036.5</v>
      </c>
    </row>
    <row r="122" spans="1:9" ht="12.75">
      <c r="A122" s="13" t="s">
        <v>206</v>
      </c>
      <c r="B122" s="8" t="s">
        <v>207</v>
      </c>
      <c r="C122" s="9">
        <v>12</v>
      </c>
      <c r="D122" s="9">
        <f>D123</f>
        <v>0</v>
      </c>
      <c r="E122" s="9">
        <f aca="true" t="shared" si="51" ref="E122:I123">E123</f>
        <v>0</v>
      </c>
      <c r="F122" s="9">
        <f t="shared" si="51"/>
        <v>0</v>
      </c>
      <c r="G122" s="9">
        <f>G123</f>
        <v>0</v>
      </c>
      <c r="H122" s="9">
        <f t="shared" si="51"/>
        <v>0</v>
      </c>
      <c r="I122" s="9">
        <f t="shared" si="51"/>
        <v>0</v>
      </c>
    </row>
    <row r="123" spans="1:9" ht="25.5">
      <c r="A123" s="14" t="s">
        <v>208</v>
      </c>
      <c r="B123" s="8" t="s">
        <v>209</v>
      </c>
      <c r="C123" s="9">
        <v>12</v>
      </c>
      <c r="D123" s="9">
        <f>D124</f>
        <v>0</v>
      </c>
      <c r="E123" s="9">
        <f t="shared" si="51"/>
        <v>0</v>
      </c>
      <c r="F123" s="9">
        <f t="shared" si="51"/>
        <v>0</v>
      </c>
      <c r="G123" s="9">
        <f>G124</f>
        <v>0</v>
      </c>
      <c r="H123" s="9">
        <f t="shared" si="51"/>
        <v>0</v>
      </c>
      <c r="I123" s="9">
        <f t="shared" si="51"/>
        <v>0</v>
      </c>
    </row>
    <row r="124" spans="1:9" ht="25.5">
      <c r="A124" s="15" t="s">
        <v>210</v>
      </c>
      <c r="B124" s="8" t="s">
        <v>211</v>
      </c>
      <c r="C124" s="9">
        <v>12</v>
      </c>
      <c r="D124" s="9"/>
      <c r="E124" s="9"/>
      <c r="F124" s="9">
        <f>D124+E124</f>
        <v>0</v>
      </c>
      <c r="G124" s="9"/>
      <c r="H124" s="9"/>
      <c r="I124" s="9">
        <f>SUM(G124:H124)</f>
        <v>0</v>
      </c>
    </row>
    <row r="125" spans="1:9" ht="12.75">
      <c r="A125" s="13" t="s">
        <v>212</v>
      </c>
      <c r="B125" s="8" t="s">
        <v>213</v>
      </c>
      <c r="C125" s="9">
        <v>395.1</v>
      </c>
      <c r="D125" s="9">
        <f>D126</f>
        <v>3847847</v>
      </c>
      <c r="E125" s="9">
        <f aca="true" t="shared" si="52" ref="E125:I126">E126</f>
        <v>20110895.03</v>
      </c>
      <c r="F125" s="9">
        <f t="shared" si="52"/>
        <v>23958742.03</v>
      </c>
      <c r="G125" s="9">
        <f>G126</f>
        <v>3847847</v>
      </c>
      <c r="H125" s="9">
        <f t="shared" si="52"/>
        <v>20101976.04</v>
      </c>
      <c r="I125" s="9">
        <f t="shared" si="52"/>
        <v>23949823.04</v>
      </c>
    </row>
    <row r="126" spans="1:9" ht="12.75">
      <c r="A126" s="14" t="s">
        <v>214</v>
      </c>
      <c r="B126" s="8" t="s">
        <v>215</v>
      </c>
      <c r="C126" s="9">
        <v>395.1</v>
      </c>
      <c r="D126" s="9">
        <f>D127</f>
        <v>3847847</v>
      </c>
      <c r="E126" s="9">
        <f t="shared" si="52"/>
        <v>20110895.03</v>
      </c>
      <c r="F126" s="9">
        <f t="shared" si="52"/>
        <v>23958742.03</v>
      </c>
      <c r="G126" s="9">
        <f>G127</f>
        <v>3847847</v>
      </c>
      <c r="H126" s="9">
        <f t="shared" si="52"/>
        <v>20101976.04</v>
      </c>
      <c r="I126" s="9">
        <f t="shared" si="52"/>
        <v>23949823.04</v>
      </c>
    </row>
    <row r="127" spans="1:9" ht="12.75">
      <c r="A127" s="15" t="s">
        <v>216</v>
      </c>
      <c r="B127" s="8" t="s">
        <v>217</v>
      </c>
      <c r="C127" s="9">
        <v>395.1</v>
      </c>
      <c r="D127" s="9">
        <v>3847847</v>
      </c>
      <c r="E127" s="9">
        <v>20110895.03</v>
      </c>
      <c r="F127" s="9">
        <f>SUM(D127:E127)</f>
        <v>23958742.03</v>
      </c>
      <c r="G127" s="9">
        <v>3847847</v>
      </c>
      <c r="H127" s="9">
        <v>20101976.04</v>
      </c>
      <c r="I127" s="9">
        <f>SUM(G127:H127)</f>
        <v>23949823.04</v>
      </c>
    </row>
  </sheetData>
  <sheetProtection/>
  <mergeCells count="10"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Bernevec Maria</dc:creator>
  <cp:keywords/>
  <dc:description/>
  <cp:lastModifiedBy>Arhilei Lilia</cp:lastModifiedBy>
  <cp:lastPrinted>2018-01-23T07:38:24Z</cp:lastPrinted>
  <dcterms:created xsi:type="dcterms:W3CDTF">2017-04-25T08:35:55Z</dcterms:created>
  <dcterms:modified xsi:type="dcterms:W3CDTF">2018-01-23T07:40:48Z</dcterms:modified>
  <cp:category/>
  <cp:version/>
  <cp:contentType/>
  <cp:contentStatus/>
</cp:coreProperties>
</file>