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6"/>
  </bookViews>
  <sheets>
    <sheet name="trimestru I" sheetId="2" r:id="rId1"/>
    <sheet name="trimestru II" sheetId="3" r:id="rId2"/>
    <sheet name="simestrul I" sheetId="4" r:id="rId3"/>
    <sheet name="trimestru III" sheetId="5" r:id="rId4"/>
    <sheet name="trimestru IV" sheetId="6" r:id="rId5"/>
    <sheet name="simestru II" sheetId="7" r:id="rId6"/>
    <sheet name="anual" sheetId="8" r:id="rId7"/>
    <sheet name="Sheet1" sheetId="9" r:id="rId8"/>
  </sheets>
  <calcPr calcId="124519"/>
</workbook>
</file>

<file path=xl/calcChain.xml><?xml version="1.0" encoding="utf-8"?>
<calcChain xmlns="http://schemas.openxmlformats.org/spreadsheetml/2006/main">
  <c r="O10" i="7"/>
  <c r="C39" i="8"/>
  <c r="P10"/>
  <c r="O21" i="7"/>
  <c r="O21" i="6"/>
  <c r="N39" i="8"/>
  <c r="M39"/>
  <c r="L39"/>
  <c r="K39"/>
  <c r="J39"/>
  <c r="I39"/>
  <c r="H39"/>
  <c r="G39"/>
  <c r="F39"/>
  <c r="E39"/>
  <c r="D39"/>
  <c r="P21"/>
  <c r="O32" i="7"/>
  <c r="O32" i="6"/>
  <c r="P32" i="8"/>
  <c r="P37"/>
  <c r="O37" i="7"/>
  <c r="O37" i="6"/>
  <c r="O38"/>
  <c r="O36"/>
  <c r="O35"/>
  <c r="O34"/>
  <c r="O33"/>
  <c r="O31"/>
  <c r="O30"/>
  <c r="O29"/>
  <c r="O28"/>
  <c r="O27"/>
  <c r="O26"/>
  <c r="O25"/>
  <c r="O24"/>
  <c r="O23"/>
  <c r="O22"/>
  <c r="O20"/>
  <c r="O19"/>
  <c r="O18"/>
  <c r="O17"/>
  <c r="O16"/>
  <c r="O15"/>
  <c r="O14"/>
  <c r="O13"/>
  <c r="O12"/>
  <c r="O11"/>
  <c r="O10"/>
  <c r="O9"/>
  <c r="O8"/>
  <c r="O7"/>
  <c r="O6"/>
  <c r="O5"/>
  <c r="O4"/>
  <c r="O3"/>
  <c r="O38" i="7"/>
  <c r="O36"/>
  <c r="O35"/>
  <c r="O34"/>
  <c r="O33"/>
  <c r="O31"/>
  <c r="O30"/>
  <c r="O29"/>
  <c r="O28"/>
  <c r="O27"/>
  <c r="O26"/>
  <c r="O25"/>
  <c r="O24"/>
  <c r="O23"/>
  <c r="O22"/>
  <c r="O20"/>
  <c r="O19"/>
  <c r="O18"/>
  <c r="O17"/>
  <c r="O16"/>
  <c r="O15"/>
  <c r="O14"/>
  <c r="O13"/>
  <c r="O12"/>
  <c r="O11"/>
  <c r="O9"/>
  <c r="O8"/>
  <c r="O7"/>
  <c r="O6"/>
  <c r="O5"/>
  <c r="O4"/>
  <c r="O3"/>
  <c r="P38" i="8"/>
  <c r="P36"/>
  <c r="P35"/>
  <c r="P34"/>
  <c r="P33"/>
  <c r="P31"/>
  <c r="P30"/>
  <c r="P29"/>
  <c r="P28"/>
  <c r="P27"/>
  <c r="P26"/>
  <c r="P25"/>
  <c r="P24"/>
  <c r="P23"/>
  <c r="P22"/>
  <c r="P20"/>
  <c r="P19"/>
  <c r="P18"/>
  <c r="P17"/>
  <c r="P16"/>
  <c r="P15"/>
  <c r="P14"/>
  <c r="P13"/>
  <c r="P12"/>
  <c r="P11"/>
  <c r="P9"/>
  <c r="P8"/>
  <c r="P7"/>
  <c r="P6"/>
  <c r="P5"/>
  <c r="P4"/>
  <c r="P3"/>
  <c r="N10"/>
  <c r="O3"/>
  <c r="O39" i="5"/>
  <c r="N39"/>
  <c r="M39"/>
  <c r="L39"/>
  <c r="K39"/>
  <c r="J39"/>
  <c r="I39"/>
  <c r="H39"/>
  <c r="G39"/>
  <c r="F39"/>
  <c r="E39"/>
  <c r="D39"/>
  <c r="C39"/>
  <c r="O21"/>
  <c r="O22"/>
  <c r="O28"/>
  <c r="O35" i="2"/>
  <c r="O38" i="3"/>
  <c r="M38"/>
  <c r="O35"/>
  <c r="O38" i="4"/>
  <c r="O35"/>
  <c r="O35" i="5"/>
  <c r="O9"/>
  <c r="N38" i="4"/>
  <c r="M38"/>
  <c r="L38"/>
  <c r="K38"/>
  <c r="J38"/>
  <c r="I38"/>
  <c r="H38"/>
  <c r="G38"/>
  <c r="F38"/>
  <c r="E38"/>
  <c r="D38"/>
  <c r="C38"/>
  <c r="N38" i="3"/>
  <c r="L38"/>
  <c r="K38"/>
  <c r="J38"/>
  <c r="I38"/>
  <c r="H38"/>
  <c r="G38"/>
  <c r="F38"/>
  <c r="E38"/>
  <c r="D38"/>
  <c r="C38"/>
  <c r="O18" i="5"/>
  <c r="O18" i="4"/>
  <c r="O18" i="3"/>
  <c r="O18" i="2"/>
  <c r="O38" i="5"/>
  <c r="O37"/>
  <c r="O36"/>
  <c r="O34"/>
  <c r="O33"/>
  <c r="O32"/>
  <c r="O31"/>
  <c r="O30"/>
  <c r="O29"/>
  <c r="O27"/>
  <c r="O26"/>
  <c r="O25"/>
  <c r="O24"/>
  <c r="O23"/>
  <c r="O20"/>
  <c r="O19"/>
  <c r="O17"/>
  <c r="O16"/>
  <c r="O15"/>
  <c r="O14"/>
  <c r="O13"/>
  <c r="O12"/>
  <c r="O11"/>
  <c r="O10"/>
  <c r="O8"/>
  <c r="O7"/>
  <c r="O6"/>
  <c r="O5"/>
  <c r="O4"/>
  <c r="O3"/>
  <c r="O6" i="4"/>
  <c r="O5"/>
  <c r="O4"/>
  <c r="O3"/>
  <c r="O36"/>
  <c r="O37"/>
  <c r="O37" i="3"/>
  <c r="O36"/>
  <c r="O34"/>
  <c r="O33"/>
  <c r="O32"/>
  <c r="O31"/>
  <c r="O30"/>
  <c r="O29"/>
  <c r="O28"/>
  <c r="O27"/>
  <c r="O26"/>
  <c r="O25"/>
  <c r="O24"/>
  <c r="O23"/>
  <c r="O22"/>
  <c r="O21"/>
  <c r="O20"/>
  <c r="O19"/>
  <c r="O17"/>
  <c r="O16"/>
  <c r="O15"/>
  <c r="O14"/>
  <c r="O13"/>
  <c r="O12"/>
  <c r="O11"/>
  <c r="O10"/>
  <c r="O9"/>
  <c r="O8"/>
  <c r="O7"/>
  <c r="O6"/>
  <c r="O5"/>
  <c r="O4"/>
  <c r="O3"/>
  <c r="O25" i="4"/>
  <c r="O37" i="2"/>
  <c r="O36"/>
  <c r="O34"/>
  <c r="O33"/>
  <c r="O32"/>
  <c r="O31"/>
  <c r="O30"/>
  <c r="O29"/>
  <c r="O28"/>
  <c r="O27"/>
  <c r="O26"/>
  <c r="O25"/>
  <c r="O24"/>
  <c r="O23"/>
  <c r="O22"/>
  <c r="O21"/>
  <c r="O20"/>
  <c r="O19"/>
  <c r="O38"/>
  <c r="O17"/>
  <c r="O16"/>
  <c r="O15"/>
  <c r="O14"/>
  <c r="O13"/>
  <c r="O12"/>
  <c r="O11"/>
  <c r="O10"/>
  <c r="O9"/>
  <c r="O8"/>
  <c r="O7"/>
  <c r="O6"/>
  <c r="O5"/>
  <c r="O4"/>
  <c r="O3"/>
  <c r="N38"/>
  <c r="M38"/>
  <c r="L38"/>
  <c r="K38"/>
  <c r="J38"/>
  <c r="I38"/>
  <c r="H38"/>
  <c r="G38"/>
  <c r="F38"/>
  <c r="E38"/>
  <c r="D38"/>
  <c r="C38"/>
  <c r="P39" i="8" l="1"/>
  <c r="O34" i="4"/>
  <c r="O33"/>
  <c r="O31"/>
  <c r="O32"/>
  <c r="O30"/>
  <c r="O29"/>
  <c r="O28"/>
  <c r="O27"/>
  <c r="O26"/>
  <c r="O24"/>
  <c r="O23"/>
  <c r="O22"/>
  <c r="O21"/>
  <c r="O20"/>
  <c r="O19"/>
  <c r="O17"/>
  <c r="O16"/>
  <c r="O15"/>
  <c r="O14"/>
  <c r="O13"/>
  <c r="O12"/>
  <c r="O11"/>
  <c r="O10"/>
  <c r="O9"/>
  <c r="O8"/>
  <c r="O7"/>
  <c r="L28" i="3" l="1"/>
  <c r="J28"/>
  <c r="G28"/>
  <c r="E28"/>
  <c r="D28"/>
  <c r="C28"/>
  <c r="N4" i="9" l="1"/>
  <c r="N5" s="1"/>
  <c r="M4"/>
  <c r="L4"/>
  <c r="K4"/>
  <c r="J4"/>
  <c r="I4"/>
  <c r="H4"/>
  <c r="G4"/>
  <c r="F4"/>
  <c r="E4"/>
  <c r="D4"/>
  <c r="C4"/>
  <c r="C3"/>
  <c r="D3"/>
  <c r="E3"/>
  <c r="F3"/>
  <c r="G3"/>
  <c r="H3"/>
  <c r="I3"/>
  <c r="J3"/>
  <c r="K3"/>
  <c r="L3"/>
  <c r="M3"/>
  <c r="L5" l="1"/>
  <c r="H5"/>
  <c r="M5"/>
  <c r="K5"/>
  <c r="I5"/>
  <c r="J5"/>
  <c r="F5"/>
  <c r="D5"/>
  <c r="G5"/>
  <c r="E5"/>
  <c r="C5"/>
</calcChain>
</file>

<file path=xl/comments1.xml><?xml version="1.0" encoding="utf-8"?>
<comments xmlns="http://schemas.openxmlformats.org/spreadsheetml/2006/main">
  <authors>
    <author>Author</author>
  </authors>
  <commentList>
    <comment ref="O2" authorId="0">
      <text>
        <r>
          <rPr>
            <b/>
            <sz val="8"/>
            <color indexed="81"/>
            <rFont val="Tahoma"/>
            <family val="2"/>
            <charset val="238"/>
          </rPr>
          <t xml:space="preserve">Author: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O2" authorId="0">
      <text>
        <r>
          <rPr>
            <b/>
            <sz val="8"/>
            <color indexed="81"/>
            <rFont val="Tahoma"/>
            <family val="2"/>
            <charset val="238"/>
          </rPr>
          <t xml:space="preserve">Author:
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O2" authorId="0">
      <text>
        <r>
          <rPr>
            <b/>
            <sz val="8"/>
            <color indexed="81"/>
            <rFont val="Tahoma"/>
            <family val="2"/>
            <charset val="238"/>
          </rPr>
          <t xml:space="preserve">Author: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O2" authorId="0">
      <text>
        <r>
          <rPr>
            <b/>
            <sz val="8"/>
            <color indexed="81"/>
            <rFont val="Tahoma"/>
            <family val="2"/>
            <charset val="238"/>
          </rPr>
          <t xml:space="preserve">Author: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O2" authorId="0">
      <text>
        <r>
          <rPr>
            <b/>
            <sz val="8"/>
            <color indexed="81"/>
            <rFont val="Tahoma"/>
            <family val="2"/>
            <charset val="238"/>
          </rPr>
          <t xml:space="preserve">Author:
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O2" authorId="0">
      <text>
        <r>
          <rPr>
            <b/>
            <sz val="8"/>
            <color indexed="81"/>
            <rFont val="Tahoma"/>
            <family val="2"/>
            <charset val="238"/>
          </rPr>
          <t xml:space="preserve">Author:
</t>
        </r>
      </text>
    </comment>
  </commentList>
</comments>
</file>

<file path=xl/comments7.xml><?xml version="1.0" encoding="utf-8"?>
<comments xmlns="http://schemas.openxmlformats.org/spreadsheetml/2006/main">
  <authors>
    <author>Author</author>
  </authors>
  <commentList>
    <comment ref="O2" authorId="0">
      <text>
        <r>
          <rPr>
            <b/>
            <sz val="8"/>
            <color indexed="81"/>
            <rFont val="Tahoma"/>
            <family val="2"/>
            <charset val="238"/>
          </rPr>
          <t xml:space="preserve">Author:
</t>
        </r>
      </text>
    </comment>
  </commentList>
</comments>
</file>

<file path=xl/comments8.xml><?xml version="1.0" encoding="utf-8"?>
<comments xmlns="http://schemas.openxmlformats.org/spreadsheetml/2006/main">
  <authors>
    <author>Author</author>
  </authors>
  <commentList>
    <comment ref="O2" authorId="0">
      <text>
        <r>
          <rPr>
            <b/>
            <sz val="8"/>
            <color indexed="81"/>
            <rFont val="Tahoma"/>
            <family val="2"/>
            <charset val="238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<sst xmlns="http://schemas.openxmlformats.org/spreadsheetml/2006/main" count="392" uniqueCount="71">
  <si>
    <t>TOTAL</t>
  </si>
  <si>
    <t>Qatar</t>
  </si>
  <si>
    <t>Total</t>
  </si>
  <si>
    <t>Nr. d/o</t>
  </si>
  <si>
    <t>Misiuni diplomatice şi consulare ale RM în:</t>
  </si>
  <si>
    <t>paşapoarte</t>
  </si>
  <si>
    <t>titlu de călătorie</t>
  </si>
  <si>
    <t>vize</t>
  </si>
  <si>
    <t xml:space="preserve">examinarea dosarelor privind cetăţenia </t>
  </si>
  <si>
    <t>eliberarea certificat cetăţenia</t>
  </si>
  <si>
    <t>acte stare civilă</t>
  </si>
  <si>
    <t>acte notariale</t>
  </si>
  <si>
    <t>legalizare</t>
  </si>
  <si>
    <t>alte acţiuni</t>
  </si>
  <si>
    <t>stabilirea domiciliu permanent</t>
  </si>
  <si>
    <t>evidenţa consulară</t>
  </si>
  <si>
    <t>Ankara</t>
  </si>
  <si>
    <t>Atena</t>
  </si>
  <si>
    <t>Baku</t>
  </si>
  <si>
    <t>Beijing</t>
  </si>
  <si>
    <t>Berlin</t>
  </si>
  <si>
    <t>Bruxelles</t>
  </si>
  <si>
    <t>Bucureşti</t>
  </si>
  <si>
    <t>Budapesta</t>
  </si>
  <si>
    <t>Frankfurt</t>
  </si>
  <si>
    <t>Geneva</t>
  </si>
  <si>
    <t>Istanbul</t>
  </si>
  <si>
    <t>Kiev</t>
  </si>
  <si>
    <t>Lisabona</t>
  </si>
  <si>
    <t>Londra</t>
  </si>
  <si>
    <t>Minsk</t>
  </si>
  <si>
    <t>Moscova</t>
  </si>
  <si>
    <t>Odesa</t>
  </si>
  <si>
    <t>Paris</t>
  </si>
  <si>
    <t>Praga</t>
  </si>
  <si>
    <t>Riga</t>
  </si>
  <si>
    <t>Roma</t>
  </si>
  <si>
    <t>Sofia</t>
  </si>
  <si>
    <t>Stockholm</t>
  </si>
  <si>
    <t>Tallinn</t>
  </si>
  <si>
    <t>Tel.Aviv</t>
  </si>
  <si>
    <t>Varşovia</t>
  </si>
  <si>
    <t>Viena</t>
  </si>
  <si>
    <t>Vilnius</t>
  </si>
  <si>
    <t>Washington DC</t>
  </si>
  <si>
    <t>Iaşi</t>
  </si>
  <si>
    <t>Madrid</t>
  </si>
  <si>
    <t>buletine de identitate</t>
  </si>
  <si>
    <t>perioada</t>
  </si>
  <si>
    <t>Sim I</t>
  </si>
  <si>
    <t>Trim III</t>
  </si>
  <si>
    <t xml:space="preserve">                                                      Activitatea consulară în cifre simestru I + trimestru III 2013 MDOC</t>
  </si>
  <si>
    <t xml:space="preserve">                                                      Activitatea consulară în cifre pe tr.I al anului 2014</t>
  </si>
  <si>
    <t>Activitatea consulară în cifre pe anul 2014</t>
  </si>
  <si>
    <t>Canada</t>
  </si>
  <si>
    <t>Haga</t>
  </si>
  <si>
    <t>Milano</t>
  </si>
  <si>
    <t>Washington</t>
  </si>
  <si>
    <t>Activitatea consulară în cifre pe simestru I 2014</t>
  </si>
  <si>
    <t>Activitatea consulară în cifre  trimestru II 2014</t>
  </si>
  <si>
    <t>Padova</t>
  </si>
  <si>
    <t>Nr. o/d</t>
  </si>
  <si>
    <t>27</t>
  </si>
  <si>
    <t>6</t>
  </si>
  <si>
    <t>Activitatea consulară în cifre  trimestru III-2014</t>
  </si>
  <si>
    <t>Activitatea consulară în cifre  trimestru IV-2014</t>
  </si>
  <si>
    <t>Activitatea consulară în cifre pe simestrul II-2014</t>
  </si>
  <si>
    <t>34</t>
  </si>
  <si>
    <t>16</t>
  </si>
  <si>
    <t>61</t>
  </si>
  <si>
    <t>Ottawa</t>
  </si>
</sst>
</file>

<file path=xl/styles.xml><?xml version="1.0" encoding="utf-8"?>
<styleSheet xmlns="http://schemas.openxmlformats.org/spreadsheetml/2006/main">
  <fonts count="60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38"/>
    </font>
    <font>
      <sz val="12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2"/>
      <name val="Times New Roman"/>
      <family val="1"/>
      <charset val="238"/>
    </font>
    <font>
      <b/>
      <sz val="11"/>
      <color rgb="FFFF0000"/>
      <name val="Calibri"/>
      <family val="2"/>
      <scheme val="minor"/>
    </font>
    <font>
      <sz val="10"/>
      <name val="Arial"/>
      <family val="2"/>
      <charset val="238"/>
    </font>
    <font>
      <sz val="12"/>
      <name val="Calibri"/>
      <family val="2"/>
      <scheme val="minor"/>
    </font>
    <font>
      <b/>
      <sz val="8"/>
      <color indexed="81"/>
      <name val="Tahoma"/>
      <family val="2"/>
      <charset val="238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B0F0"/>
      <name val="Calibri"/>
      <family val="2"/>
      <scheme val="minor"/>
    </font>
    <font>
      <sz val="11"/>
      <name val="Arial"/>
      <family val="2"/>
      <charset val="238"/>
    </font>
    <font>
      <b/>
      <sz val="11"/>
      <color rgb="FFFF0000"/>
      <name val="Times New Roman"/>
      <family val="1"/>
      <charset val="238"/>
    </font>
    <font>
      <sz val="10"/>
      <name val="Arial"/>
      <family val="2"/>
      <charset val="204"/>
    </font>
    <font>
      <sz val="1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Times New Roman"/>
      <family val="1"/>
      <charset val="238"/>
    </font>
    <font>
      <sz val="11"/>
      <name val="Times New Roman"/>
      <family val="1"/>
      <charset val="204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.5"/>
      <color theme="1"/>
      <name val="Times New Roman"/>
      <family val="1"/>
      <charset val="238"/>
    </font>
    <font>
      <b/>
      <sz val="10.5"/>
      <name val="Times New Roman"/>
      <family val="1"/>
      <charset val="238"/>
    </font>
    <font>
      <b/>
      <sz val="10.5"/>
      <color theme="1"/>
      <name val="Times New Roman"/>
      <family val="1"/>
      <charset val="238"/>
    </font>
    <font>
      <sz val="10.5"/>
      <name val="Times New Roman"/>
      <family val="1"/>
      <charset val="238"/>
    </font>
    <font>
      <sz val="11"/>
      <name val="Calibri"/>
      <family val="2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indexed="56"/>
      <name val="Times New Roman"/>
      <family val="1"/>
      <charset val="238"/>
    </font>
    <font>
      <sz val="11"/>
      <color rgb="FF9C0006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2"/>
      <color rgb="FFC0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0"/>
      <name val="Arial"/>
    </font>
    <font>
      <sz val="11"/>
      <color theme="5"/>
      <name val="Times New Roman"/>
      <family val="1"/>
      <charset val="238"/>
    </font>
    <font>
      <sz val="11"/>
      <color theme="1"/>
      <name val="Calibri"/>
      <family val="2"/>
    </font>
    <font>
      <i/>
      <sz val="11"/>
      <name val="Arial"/>
      <family val="2"/>
      <charset val="238"/>
    </font>
    <font>
      <sz val="11"/>
      <name val="Arial"/>
      <family val="2"/>
      <charset val="204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12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dash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ash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dashed">
        <color indexed="64"/>
      </right>
      <top style="thick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ck">
        <color indexed="64"/>
      </top>
      <bottom style="medium">
        <color indexed="64"/>
      </bottom>
      <diagonal/>
    </border>
    <border>
      <left style="dashed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Dot">
        <color indexed="64"/>
      </left>
      <right style="dashDot">
        <color indexed="64"/>
      </right>
      <top style="medium">
        <color indexed="64"/>
      </top>
      <bottom style="medium">
        <color indexed="64"/>
      </bottom>
      <diagonal/>
    </border>
    <border>
      <left style="dashDot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8"/>
      </left>
      <right style="dashed">
        <color indexed="8"/>
      </right>
      <top/>
      <bottom style="dashed">
        <color indexed="8"/>
      </bottom>
      <diagonal/>
    </border>
    <border>
      <left style="dashed">
        <color indexed="8"/>
      </left>
      <right/>
      <top/>
      <bottom style="dashed">
        <color indexed="8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Dot">
        <color indexed="64"/>
      </right>
      <top style="medium">
        <color indexed="64"/>
      </top>
      <bottom/>
      <diagonal/>
    </border>
    <border>
      <left style="dashDot">
        <color indexed="64"/>
      </left>
      <right style="dashDot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dashDot">
        <color indexed="64"/>
      </right>
      <top style="medium">
        <color indexed="64"/>
      </top>
      <bottom/>
      <diagonal/>
    </border>
    <border>
      <left style="dashDot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8"/>
      </left>
      <right style="dashed">
        <color indexed="8"/>
      </right>
      <top style="dashed">
        <color indexed="8"/>
      </top>
      <bottom/>
      <diagonal/>
    </border>
    <border>
      <left style="dashed">
        <color indexed="8"/>
      </left>
      <right/>
      <top style="dashed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dashDot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ashDot">
        <color indexed="64"/>
      </right>
      <top style="medium">
        <color indexed="64"/>
      </top>
      <bottom style="medium">
        <color indexed="64"/>
      </bottom>
      <diagonal/>
    </border>
    <border>
      <left style="dashDot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dashed">
        <color indexed="64"/>
      </right>
      <top style="thick">
        <color indexed="64"/>
      </top>
      <bottom/>
      <diagonal/>
    </border>
    <border>
      <left style="dashed">
        <color indexed="64"/>
      </left>
      <right style="dashed">
        <color indexed="64"/>
      </right>
      <top style="thick">
        <color indexed="64"/>
      </top>
      <bottom/>
      <diagonal/>
    </border>
    <border>
      <left style="dashed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 style="dashDot">
        <color indexed="64"/>
      </right>
      <top style="thin">
        <color indexed="64"/>
      </top>
      <bottom/>
      <diagonal/>
    </border>
    <border>
      <left style="thin">
        <color indexed="64"/>
      </left>
      <right style="dashDot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Dot">
        <color indexed="64"/>
      </right>
      <top/>
      <bottom/>
      <diagonal/>
    </border>
    <border>
      <left style="medium">
        <color indexed="64"/>
      </left>
      <right style="dashDot">
        <color indexed="64"/>
      </right>
      <top/>
      <bottom/>
      <diagonal/>
    </border>
    <border>
      <left style="dashDot">
        <color indexed="64"/>
      </left>
      <right style="dashDot">
        <color indexed="64"/>
      </right>
      <top/>
      <bottom/>
      <diagonal/>
    </border>
    <border>
      <left style="dashDot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0" fillId="0" borderId="0"/>
    <xf numFmtId="0" fontId="46" fillId="3" borderId="0" applyNumberFormat="0" applyBorder="0" applyAlignment="0" applyProtection="0"/>
    <xf numFmtId="0" fontId="52" fillId="0" borderId="0"/>
  </cellStyleXfs>
  <cellXfs count="379">
    <xf numFmtId="0" fontId="0" fillId="0" borderId="0" xfId="0"/>
    <xf numFmtId="0" fontId="12" fillId="0" borderId="6" xfId="0" applyFont="1" applyFill="1" applyBorder="1"/>
    <xf numFmtId="0" fontId="12" fillId="0" borderId="5" xfId="0" applyFont="1" applyBorder="1"/>
    <xf numFmtId="0" fontId="12" fillId="0" borderId="0" xfId="0" applyFont="1" applyBorder="1"/>
    <xf numFmtId="0" fontId="13" fillId="0" borderId="0" xfId="0" applyFont="1" applyBorder="1"/>
    <xf numFmtId="0" fontId="5" fillId="0" borderId="14" xfId="0" applyFont="1" applyFill="1" applyBorder="1" applyAlignment="1">
      <alignment horizontal="center"/>
    </xf>
    <xf numFmtId="0" fontId="14" fillId="0" borderId="0" xfId="0" applyFont="1" applyBorder="1"/>
    <xf numFmtId="0" fontId="12" fillId="0" borderId="21" xfId="0" applyFont="1" applyBorder="1"/>
    <xf numFmtId="0" fontId="12" fillId="0" borderId="20" xfId="0" applyFont="1" applyBorder="1"/>
    <xf numFmtId="0" fontId="12" fillId="0" borderId="0" xfId="0" applyFont="1"/>
    <xf numFmtId="0" fontId="15" fillId="0" borderId="12" xfId="0" applyFont="1" applyFill="1" applyBorder="1" applyAlignment="1">
      <alignment horizontal="center"/>
    </xf>
    <xf numFmtId="0" fontId="17" fillId="0" borderId="0" xfId="0" applyFont="1"/>
    <xf numFmtId="0" fontId="15" fillId="0" borderId="14" xfId="0" applyFont="1" applyFill="1" applyBorder="1" applyAlignment="1">
      <alignment horizontal="center"/>
    </xf>
    <xf numFmtId="0" fontId="13" fillId="0" borderId="0" xfId="0" applyFont="1"/>
    <xf numFmtId="0" fontId="15" fillId="0" borderId="19" xfId="0" applyFont="1" applyFill="1" applyBorder="1" applyAlignment="1">
      <alignment horizontal="center"/>
    </xf>
    <xf numFmtId="0" fontId="10" fillId="0" borderId="0" xfId="0" applyFont="1"/>
    <xf numFmtId="0" fontId="12" fillId="0" borderId="10" xfId="0" applyFont="1" applyFill="1" applyBorder="1"/>
    <xf numFmtId="0" fontId="18" fillId="0" borderId="0" xfId="0" applyFont="1"/>
    <xf numFmtId="0" fontId="19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6" xfId="0" applyFont="1" applyFill="1" applyBorder="1"/>
    <xf numFmtId="0" fontId="22" fillId="0" borderId="5" xfId="0" applyFont="1" applyBorder="1"/>
    <xf numFmtId="0" fontId="22" fillId="0" borderId="0" xfId="0" applyFont="1" applyBorder="1"/>
    <xf numFmtId="0" fontId="30" fillId="0" borderId="0" xfId="0" applyFont="1" applyBorder="1"/>
    <xf numFmtId="0" fontId="31" fillId="0" borderId="0" xfId="0" applyFont="1" applyBorder="1"/>
    <xf numFmtId="0" fontId="23" fillId="0" borderId="0" xfId="0" applyFont="1" applyBorder="1"/>
    <xf numFmtId="0" fontId="22" fillId="0" borderId="21" xfId="0" applyFont="1" applyBorder="1"/>
    <xf numFmtId="0" fontId="22" fillId="0" borderId="0" xfId="0" applyFont="1"/>
    <xf numFmtId="0" fontId="32" fillId="0" borderId="0" xfId="0" applyFont="1" applyAlignment="1">
      <alignment vertical="top"/>
    </xf>
    <xf numFmtId="0" fontId="33" fillId="0" borderId="0" xfId="0" applyFont="1"/>
    <xf numFmtId="0" fontId="34" fillId="0" borderId="6" xfId="0" applyFont="1" applyFill="1" applyBorder="1"/>
    <xf numFmtId="0" fontId="35" fillId="0" borderId="6" xfId="0" applyFont="1" applyFill="1" applyBorder="1"/>
    <xf numFmtId="0" fontId="35" fillId="0" borderId="0" xfId="0" applyFont="1"/>
    <xf numFmtId="0" fontId="0" fillId="0" borderId="25" xfId="0" applyFill="1" applyBorder="1" applyAlignment="1">
      <alignment vertical="center"/>
    </xf>
    <xf numFmtId="0" fontId="0" fillId="0" borderId="30" xfId="0" applyFill="1" applyBorder="1" applyAlignment="1">
      <alignment vertical="center"/>
    </xf>
    <xf numFmtId="0" fontId="0" fillId="0" borderId="13" xfId="0" applyBorder="1" applyAlignment="1">
      <alignment vertical="center"/>
    </xf>
    <xf numFmtId="0" fontId="6" fillId="0" borderId="13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2" fillId="0" borderId="30" xfId="0" applyFont="1" applyFill="1" applyBorder="1" applyAlignment="1">
      <alignment vertical="center" wrapText="1"/>
    </xf>
    <xf numFmtId="0" fontId="2" fillId="0" borderId="28" xfId="0" applyFont="1" applyFill="1" applyBorder="1" applyAlignment="1">
      <alignment vertical="center" wrapText="1"/>
    </xf>
    <xf numFmtId="16" fontId="18" fillId="0" borderId="34" xfId="0" quotePrefix="1" applyNumberFormat="1" applyFont="1" applyBorder="1" applyAlignment="1">
      <alignment vertical="center"/>
    </xf>
    <xf numFmtId="0" fontId="27" fillId="0" borderId="0" xfId="0" applyFont="1"/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19" fillId="0" borderId="38" xfId="0" applyFont="1" applyBorder="1" applyAlignment="1">
      <alignment vertical="top"/>
    </xf>
    <xf numFmtId="0" fontId="15" fillId="0" borderId="32" xfId="0" applyFont="1" applyFill="1" applyBorder="1" applyAlignment="1">
      <alignment horizontal="center"/>
    </xf>
    <xf numFmtId="0" fontId="18" fillId="0" borderId="17" xfId="0" applyFont="1" applyBorder="1" applyAlignment="1">
      <alignment horizontal="center"/>
    </xf>
    <xf numFmtId="20" fontId="30" fillId="0" borderId="0" xfId="0" applyNumberFormat="1" applyFont="1" applyBorder="1"/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31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2" fillId="0" borderId="36" xfId="0" applyFont="1" applyFill="1" applyBorder="1" applyAlignment="1">
      <alignment vertical="center" wrapText="1"/>
    </xf>
    <xf numFmtId="0" fontId="4" fillId="0" borderId="39" xfId="0" applyFont="1" applyBorder="1" applyAlignment="1">
      <alignment vertical="center" wrapText="1" readingOrder="2"/>
    </xf>
    <xf numFmtId="0" fontId="2" fillId="0" borderId="39" xfId="0" applyFont="1" applyBorder="1" applyAlignment="1">
      <alignment vertical="center" wrapText="1" readingOrder="2"/>
    </xf>
    <xf numFmtId="0" fontId="2" fillId="0" borderId="21" xfId="0" applyFont="1" applyFill="1" applyBorder="1" applyAlignment="1">
      <alignment vertical="center"/>
    </xf>
    <xf numFmtId="0" fontId="2" fillId="0" borderId="41" xfId="0" applyFont="1" applyFill="1" applyBorder="1" applyAlignment="1">
      <alignment vertical="center"/>
    </xf>
    <xf numFmtId="0" fontId="2" fillId="0" borderId="42" xfId="0" applyFont="1" applyFill="1" applyBorder="1" applyAlignment="1">
      <alignment vertical="center"/>
    </xf>
    <xf numFmtId="13" fontId="23" fillId="0" borderId="0" xfId="0" applyNumberFormat="1" applyFont="1" applyBorder="1"/>
    <xf numFmtId="13" fontId="10" fillId="0" borderId="0" xfId="0" applyNumberFormat="1" applyFont="1"/>
    <xf numFmtId="0" fontId="42" fillId="0" borderId="0" xfId="0" applyFont="1" applyBorder="1" applyAlignment="1">
      <alignment vertical="center"/>
    </xf>
    <xf numFmtId="13" fontId="42" fillId="0" borderId="0" xfId="0" applyNumberFormat="1" applyFont="1" applyBorder="1" applyAlignment="1">
      <alignment vertical="center"/>
    </xf>
    <xf numFmtId="0" fontId="41" fillId="0" borderId="43" xfId="0" applyFont="1" applyBorder="1" applyAlignment="1">
      <alignment vertical="center"/>
    </xf>
    <xf numFmtId="13" fontId="41" fillId="0" borderId="44" xfId="0" applyNumberFormat="1" applyFont="1" applyBorder="1" applyAlignment="1">
      <alignment vertical="center"/>
    </xf>
    <xf numFmtId="0" fontId="41" fillId="0" borderId="44" xfId="0" applyFont="1" applyBorder="1" applyAlignment="1">
      <alignment vertical="center"/>
    </xf>
    <xf numFmtId="0" fontId="41" fillId="0" borderId="45" xfId="0" applyFont="1" applyBorder="1" applyAlignment="1">
      <alignment vertical="center"/>
    </xf>
    <xf numFmtId="0" fontId="41" fillId="0" borderId="46" xfId="0" applyFont="1" applyBorder="1" applyAlignment="1">
      <alignment vertical="center"/>
    </xf>
    <xf numFmtId="13" fontId="41" fillId="0" borderId="47" xfId="0" applyNumberFormat="1" applyFont="1" applyBorder="1" applyAlignment="1">
      <alignment vertical="center"/>
    </xf>
    <xf numFmtId="0" fontId="41" fillId="0" borderId="47" xfId="0" applyFont="1" applyBorder="1" applyAlignment="1">
      <alignment vertical="center"/>
    </xf>
    <xf numFmtId="0" fontId="41" fillId="0" borderId="48" xfId="0" applyFont="1" applyBorder="1" applyAlignment="1">
      <alignment vertical="center"/>
    </xf>
    <xf numFmtId="0" fontId="18" fillId="0" borderId="15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2" fillId="0" borderId="31" xfId="0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0" fontId="2" fillId="0" borderId="5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1" fillId="0" borderId="50" xfId="0" applyFont="1" applyFill="1" applyBorder="1" applyAlignment="1">
      <alignment vertical="center"/>
    </xf>
    <xf numFmtId="0" fontId="15" fillId="0" borderId="11" xfId="0" applyFont="1" applyFill="1" applyBorder="1" applyAlignment="1">
      <alignment horizontal="center"/>
    </xf>
    <xf numFmtId="0" fontId="44" fillId="0" borderId="14" xfId="0" applyFont="1" applyFill="1" applyBorder="1" applyAlignment="1">
      <alignment horizontal="center"/>
    </xf>
    <xf numFmtId="0" fontId="40" fillId="0" borderId="17" xfId="0" applyFont="1" applyBorder="1" applyAlignment="1">
      <alignment horizontal="center" vertical="top"/>
    </xf>
    <xf numFmtId="0" fontId="33" fillId="0" borderId="17" xfId="0" applyFont="1" applyBorder="1" applyAlignment="1">
      <alignment horizontal="center" vertical="top"/>
    </xf>
    <xf numFmtId="0" fontId="40" fillId="0" borderId="17" xfId="0" applyFont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2" fillId="0" borderId="4" xfId="0" applyFont="1" applyFill="1" applyBorder="1"/>
    <xf numFmtId="0" fontId="2" fillId="0" borderId="1" xfId="0" applyFont="1" applyFill="1" applyBorder="1" applyAlignment="1">
      <alignment vertical="center"/>
    </xf>
    <xf numFmtId="0" fontId="2" fillId="0" borderId="52" xfId="0" applyFont="1" applyFill="1" applyBorder="1" applyAlignment="1">
      <alignment vertical="center"/>
    </xf>
    <xf numFmtId="0" fontId="4" fillId="0" borderId="55" xfId="0" applyFont="1" applyBorder="1" applyAlignment="1">
      <alignment vertical="center" wrapText="1" readingOrder="2"/>
    </xf>
    <xf numFmtId="0" fontId="4" fillId="0" borderId="56" xfId="0" applyFont="1" applyBorder="1" applyAlignment="1">
      <alignment vertical="center" wrapText="1" readingOrder="2"/>
    </xf>
    <xf numFmtId="0" fontId="2" fillId="0" borderId="56" xfId="0" applyFont="1" applyBorder="1" applyAlignment="1">
      <alignment vertical="center" wrapText="1" readingOrder="2"/>
    </xf>
    <xf numFmtId="0" fontId="2" fillId="0" borderId="57" xfId="0" applyFont="1" applyBorder="1" applyAlignment="1">
      <alignment vertical="center" wrapText="1" readingOrder="2"/>
    </xf>
    <xf numFmtId="0" fontId="2" fillId="0" borderId="35" xfId="0" applyFont="1" applyFill="1" applyBorder="1" applyAlignment="1">
      <alignment vertical="center" wrapText="1"/>
    </xf>
    <xf numFmtId="0" fontId="40" fillId="2" borderId="17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 vertical="center"/>
    </xf>
    <xf numFmtId="0" fontId="40" fillId="0" borderId="17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40" fillId="0" borderId="17" xfId="0" applyFont="1" applyFill="1" applyBorder="1" applyAlignment="1">
      <alignment horizontal="center" vertical="center"/>
    </xf>
    <xf numFmtId="0" fontId="45" fillId="0" borderId="17" xfId="0" applyFont="1" applyBorder="1" applyAlignment="1">
      <alignment horizontal="center"/>
    </xf>
    <xf numFmtId="0" fontId="33" fillId="0" borderId="17" xfId="0" applyFont="1" applyBorder="1" applyAlignment="1">
      <alignment horizontal="center"/>
    </xf>
    <xf numFmtId="0" fontId="40" fillId="0" borderId="17" xfId="1" applyFont="1" applyBorder="1" applyAlignment="1">
      <alignment horizontal="center"/>
    </xf>
    <xf numFmtId="0" fontId="7" fillId="0" borderId="17" xfId="0" applyFont="1" applyFill="1" applyBorder="1" applyAlignment="1">
      <alignment horizontal="center" vertical="center"/>
    </xf>
    <xf numFmtId="0" fontId="40" fillId="0" borderId="17" xfId="0" applyFont="1" applyFill="1" applyBorder="1" applyAlignment="1">
      <alignment horizontal="center"/>
    </xf>
    <xf numFmtId="0" fontId="1" fillId="0" borderId="32" xfId="0" applyFont="1" applyFill="1" applyBorder="1" applyAlignment="1">
      <alignment vertical="center"/>
    </xf>
    <xf numFmtId="0" fontId="9" fillId="0" borderId="50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 wrapText="1"/>
    </xf>
    <xf numFmtId="0" fontId="4" fillId="0" borderId="58" xfId="0" applyFont="1" applyBorder="1" applyAlignment="1">
      <alignment vertical="center" wrapText="1" readingOrder="2"/>
    </xf>
    <xf numFmtId="0" fontId="4" fillId="0" borderId="59" xfId="0" applyFont="1" applyBorder="1" applyAlignment="1">
      <alignment vertical="center" wrapText="1" readingOrder="2"/>
    </xf>
    <xf numFmtId="0" fontId="2" fillId="0" borderId="59" xfId="0" applyFont="1" applyBorder="1" applyAlignment="1">
      <alignment vertical="center" wrapText="1" readingOrder="2"/>
    </xf>
    <xf numFmtId="0" fontId="2" fillId="0" borderId="60" xfId="0" applyFont="1" applyBorder="1" applyAlignment="1">
      <alignment vertical="center" wrapText="1" readingOrder="2"/>
    </xf>
    <xf numFmtId="0" fontId="2" fillId="0" borderId="61" xfId="0" applyFont="1" applyFill="1" applyBorder="1" applyAlignment="1">
      <alignment vertical="center" wrapText="1"/>
    </xf>
    <xf numFmtId="0" fontId="0" fillId="0" borderId="62" xfId="0" applyBorder="1"/>
    <xf numFmtId="0" fontId="16" fillId="0" borderId="17" xfId="0" applyFont="1" applyBorder="1"/>
    <xf numFmtId="0" fontId="47" fillId="0" borderId="17" xfId="0" applyFont="1" applyBorder="1"/>
    <xf numFmtId="0" fontId="18" fillId="0" borderId="15" xfId="0" applyFont="1" applyBorder="1" applyAlignment="1">
      <alignment horizontal="center" vertical="center"/>
    </xf>
    <xf numFmtId="0" fontId="40" fillId="0" borderId="49" xfId="0" applyFont="1" applyBorder="1" applyAlignment="1">
      <alignment horizontal="center"/>
    </xf>
    <xf numFmtId="0" fontId="41" fillId="0" borderId="50" xfId="0" applyFont="1" applyBorder="1" applyAlignment="1">
      <alignment vertical="top"/>
    </xf>
    <xf numFmtId="0" fontId="10" fillId="0" borderId="17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/>
    </xf>
    <xf numFmtId="0" fontId="7" fillId="2" borderId="17" xfId="0" applyFont="1" applyFill="1" applyBorder="1" applyAlignment="1">
      <alignment horizontal="center" vertical="center"/>
    </xf>
    <xf numFmtId="3" fontId="33" fillId="0" borderId="17" xfId="0" applyNumberFormat="1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33" fillId="2" borderId="17" xfId="2" applyFont="1" applyFill="1" applyBorder="1" applyAlignment="1">
      <alignment horizontal="center" vertical="top"/>
    </xf>
    <xf numFmtId="0" fontId="33" fillId="2" borderId="49" xfId="2" applyFont="1" applyFill="1" applyBorder="1" applyAlignment="1">
      <alignment horizontal="center" vertical="top"/>
    </xf>
    <xf numFmtId="0" fontId="25" fillId="0" borderId="17" xfId="0" applyFont="1" applyBorder="1" applyAlignment="1">
      <alignment horizontal="center"/>
    </xf>
    <xf numFmtId="0" fontId="25" fillId="0" borderId="17" xfId="0" applyFont="1" applyBorder="1" applyAlignment="1">
      <alignment horizontal="center" vertical="center"/>
    </xf>
    <xf numFmtId="0" fontId="33" fillId="0" borderId="17" xfId="0" applyFont="1" applyBorder="1"/>
    <xf numFmtId="0" fontId="40" fillId="0" borderId="24" xfId="0" applyFont="1" applyBorder="1" applyAlignment="1">
      <alignment horizontal="center"/>
    </xf>
    <xf numFmtId="0" fontId="5" fillId="0" borderId="24" xfId="0" applyFont="1" applyFill="1" applyBorder="1" applyAlignment="1">
      <alignment horizontal="center" vertical="center"/>
    </xf>
    <xf numFmtId="0" fontId="19" fillId="0" borderId="17" xfId="0" applyFont="1" applyBorder="1" applyAlignment="1">
      <alignment horizontal="center" vertical="top"/>
    </xf>
    <xf numFmtId="0" fontId="0" fillId="0" borderId="5" xfId="0" applyFont="1" applyBorder="1"/>
    <xf numFmtId="0" fontId="0" fillId="0" borderId="30" xfId="0" applyFont="1" applyFill="1" applyBorder="1" applyAlignment="1">
      <alignment vertical="center"/>
    </xf>
    <xf numFmtId="0" fontId="29" fillId="0" borderId="31" xfId="0" applyFont="1" applyFill="1" applyBorder="1" applyAlignment="1">
      <alignment vertical="center"/>
    </xf>
    <xf numFmtId="0" fontId="29" fillId="0" borderId="32" xfId="0" applyFont="1" applyFill="1" applyBorder="1" applyAlignment="1">
      <alignment vertical="center"/>
    </xf>
    <xf numFmtId="0" fontId="26" fillId="0" borderId="17" xfId="0" applyFont="1" applyFill="1" applyBorder="1" applyAlignment="1">
      <alignment vertical="center"/>
    </xf>
    <xf numFmtId="0" fontId="26" fillId="0" borderId="17" xfId="0" applyFont="1" applyFill="1" applyBorder="1"/>
    <xf numFmtId="0" fontId="41" fillId="0" borderId="17" xfId="0" applyFont="1" applyBorder="1"/>
    <xf numFmtId="0" fontId="28" fillId="0" borderId="17" xfId="0" applyFont="1" applyBorder="1" applyAlignment="1">
      <alignment vertical="top"/>
    </xf>
    <xf numFmtId="0" fontId="26" fillId="0" borderId="63" xfId="0" applyFont="1" applyFill="1" applyBorder="1" applyAlignment="1">
      <alignment vertical="center" wrapText="1"/>
    </xf>
    <xf numFmtId="0" fontId="28" fillId="0" borderId="64" xfId="0" applyFont="1" applyBorder="1" applyAlignment="1">
      <alignment vertical="center" wrapText="1" readingOrder="2"/>
    </xf>
    <xf numFmtId="0" fontId="28" fillId="0" borderId="65" xfId="0" applyFont="1" applyBorder="1" applyAlignment="1">
      <alignment vertical="center" wrapText="1" readingOrder="2"/>
    </xf>
    <xf numFmtId="0" fontId="26" fillId="0" borderId="65" xfId="0" applyFont="1" applyBorder="1" applyAlignment="1">
      <alignment vertical="center" wrapText="1" readingOrder="2"/>
    </xf>
    <xf numFmtId="0" fontId="26" fillId="0" borderId="66" xfId="0" applyFont="1" applyBorder="1" applyAlignment="1">
      <alignment vertical="center" wrapText="1" readingOrder="2"/>
    </xf>
    <xf numFmtId="0" fontId="26" fillId="0" borderId="18" xfId="0" applyFont="1" applyFill="1" applyBorder="1" applyAlignment="1">
      <alignment vertical="center" wrapText="1"/>
    </xf>
    <xf numFmtId="0" fontId="4" fillId="0" borderId="67" xfId="0" applyFont="1" applyBorder="1" applyAlignment="1">
      <alignment vertical="center" wrapText="1" readingOrder="2"/>
    </xf>
    <xf numFmtId="0" fontId="4" fillId="0" borderId="68" xfId="0" applyFont="1" applyBorder="1" applyAlignment="1">
      <alignment vertical="center" wrapText="1" readingOrder="2"/>
    </xf>
    <xf numFmtId="0" fontId="2" fillId="0" borderId="68" xfId="0" applyFont="1" applyBorder="1" applyAlignment="1">
      <alignment vertical="center" wrapText="1" readingOrder="2"/>
    </xf>
    <xf numFmtId="0" fontId="2" fillId="0" borderId="69" xfId="0" applyFont="1" applyBorder="1" applyAlignment="1">
      <alignment vertical="center" wrapText="1" readingOrder="2"/>
    </xf>
    <xf numFmtId="0" fontId="2" fillId="0" borderId="37" xfId="0" applyFont="1" applyFill="1" applyBorder="1" applyAlignment="1">
      <alignment vertical="center" wrapText="1"/>
    </xf>
    <xf numFmtId="0" fontId="33" fillId="0" borderId="70" xfId="0" applyFont="1" applyBorder="1"/>
    <xf numFmtId="0" fontId="2" fillId="0" borderId="71" xfId="0" applyFont="1" applyFill="1" applyBorder="1" applyAlignment="1">
      <alignment vertical="center"/>
    </xf>
    <xf numFmtId="0" fontId="5" fillId="0" borderId="72" xfId="0" applyFont="1" applyFill="1" applyBorder="1" applyAlignment="1">
      <alignment vertical="center"/>
    </xf>
    <xf numFmtId="0" fontId="33" fillId="0" borderId="73" xfId="0" applyFont="1" applyBorder="1"/>
    <xf numFmtId="0" fontId="5" fillId="0" borderId="74" xfId="0" applyFont="1" applyFill="1" applyBorder="1" applyAlignment="1">
      <alignment vertical="center"/>
    </xf>
    <xf numFmtId="0" fontId="7" fillId="0" borderId="74" xfId="0" applyFont="1" applyFill="1" applyBorder="1" applyAlignment="1">
      <alignment vertical="center"/>
    </xf>
    <xf numFmtId="0" fontId="33" fillId="0" borderId="74" xfId="0" applyFont="1" applyBorder="1"/>
    <xf numFmtId="0" fontId="10" fillId="0" borderId="74" xfId="0" applyFont="1" applyBorder="1"/>
    <xf numFmtId="0" fontId="10" fillId="0" borderId="74" xfId="0" applyFont="1" applyFill="1" applyBorder="1" applyAlignment="1">
      <alignment vertical="center"/>
    </xf>
    <xf numFmtId="0" fontId="23" fillId="0" borderId="74" xfId="0" applyFont="1" applyBorder="1"/>
    <xf numFmtId="0" fontId="33" fillId="0" borderId="75" xfId="0" applyFont="1" applyBorder="1"/>
    <xf numFmtId="0" fontId="41" fillId="0" borderId="76" xfId="0" applyFont="1" applyBorder="1"/>
    <xf numFmtId="0" fontId="33" fillId="0" borderId="76" xfId="0" applyFont="1" applyBorder="1"/>
    <xf numFmtId="0" fontId="33" fillId="0" borderId="77" xfId="0" applyFont="1" applyBorder="1"/>
    <xf numFmtId="0" fontId="35" fillId="0" borderId="17" xfId="0" applyFont="1" applyFill="1" applyBorder="1" applyAlignment="1">
      <alignment horizontal="right"/>
    </xf>
    <xf numFmtId="0" fontId="35" fillId="0" borderId="17" xfId="0" applyFont="1" applyBorder="1"/>
    <xf numFmtId="0" fontId="38" fillId="0" borderId="17" xfId="0" applyFont="1" applyFill="1" applyBorder="1" applyAlignment="1">
      <alignment horizontal="right"/>
    </xf>
    <xf numFmtId="0" fontId="35" fillId="0" borderId="17" xfId="0" applyFont="1" applyBorder="1" applyAlignment="1">
      <alignment horizontal="right"/>
    </xf>
    <xf numFmtId="0" fontId="33" fillId="0" borderId="17" xfId="0" applyFont="1" applyBorder="1" applyAlignment="1">
      <alignment horizontal="right"/>
    </xf>
    <xf numFmtId="0" fontId="40" fillId="0" borderId="78" xfId="0" applyFont="1" applyBorder="1" applyAlignment="1">
      <alignment horizontal="center"/>
    </xf>
    <xf numFmtId="0" fontId="40" fillId="0" borderId="79" xfId="0" applyFont="1" applyBorder="1" applyAlignment="1">
      <alignment horizontal="center"/>
    </xf>
    <xf numFmtId="49" fontId="40" fillId="0" borderId="34" xfId="0" quotePrefix="1" applyNumberFormat="1" applyFont="1" applyBorder="1" applyAlignment="1">
      <alignment horizontal="center"/>
    </xf>
    <xf numFmtId="0" fontId="40" fillId="0" borderId="18" xfId="0" applyFont="1" applyBorder="1" applyAlignment="1">
      <alignment horizontal="center"/>
    </xf>
    <xf numFmtId="0" fontId="40" fillId="0" borderId="33" xfId="0" applyFont="1" applyBorder="1" applyAlignment="1">
      <alignment horizontal="center"/>
    </xf>
    <xf numFmtId="0" fontId="40" fillId="0" borderId="80" xfId="0" applyFont="1" applyBorder="1" applyAlignment="1">
      <alignment horizontal="center"/>
    </xf>
    <xf numFmtId="0" fontId="40" fillId="0" borderId="81" xfId="0" applyFont="1" applyBorder="1" applyAlignment="1">
      <alignment horizontal="center"/>
    </xf>
    <xf numFmtId="0" fontId="40" fillId="0" borderId="82" xfId="0" applyFont="1" applyBorder="1" applyAlignment="1">
      <alignment horizontal="center"/>
    </xf>
    <xf numFmtId="0" fontId="40" fillId="0" borderId="83" xfId="0" applyFont="1" applyBorder="1" applyAlignment="1">
      <alignment horizontal="center"/>
    </xf>
    <xf numFmtId="0" fontId="40" fillId="0" borderId="84" xfId="0" applyFont="1" applyBorder="1" applyAlignment="1">
      <alignment horizontal="center"/>
    </xf>
    <xf numFmtId="0" fontId="40" fillId="0" borderId="85" xfId="0" applyFont="1" applyBorder="1" applyAlignment="1">
      <alignment horizontal="center"/>
    </xf>
    <xf numFmtId="0" fontId="18" fillId="0" borderId="87" xfId="0" applyFont="1" applyBorder="1" applyAlignment="1">
      <alignment horizontal="center"/>
    </xf>
    <xf numFmtId="0" fontId="18" fillId="0" borderId="88" xfId="0" applyFont="1" applyBorder="1" applyAlignment="1">
      <alignment horizontal="center"/>
    </xf>
    <xf numFmtId="0" fontId="40" fillId="0" borderId="86" xfId="0" applyFont="1" applyBorder="1" applyAlignment="1">
      <alignment horizontal="center"/>
    </xf>
    <xf numFmtId="0" fontId="25" fillId="0" borderId="32" xfId="0" applyFont="1" applyFill="1" applyBorder="1" applyAlignment="1">
      <alignment vertical="center"/>
    </xf>
    <xf numFmtId="0" fontId="40" fillId="0" borderId="86" xfId="0" applyFont="1" applyFill="1" applyBorder="1" applyAlignment="1">
      <alignment horizontal="center"/>
    </xf>
    <xf numFmtId="0" fontId="40" fillId="0" borderId="81" xfId="0" applyFont="1" applyFill="1" applyBorder="1" applyAlignment="1">
      <alignment horizontal="center"/>
    </xf>
    <xf numFmtId="0" fontId="25" fillId="0" borderId="78" xfId="0" applyFont="1" applyFill="1" applyBorder="1" applyAlignment="1">
      <alignment horizontal="center"/>
    </xf>
    <xf numFmtId="0" fontId="40" fillId="0" borderId="78" xfId="0" applyFont="1" applyBorder="1" applyAlignment="1">
      <alignment horizontal="center" vertical="center"/>
    </xf>
    <xf numFmtId="13" fontId="40" fillId="0" borderId="17" xfId="0" quotePrefix="1" applyNumberFormat="1" applyFont="1" applyBorder="1" applyAlignment="1"/>
    <xf numFmtId="0" fontId="48" fillId="0" borderId="17" xfId="0" applyFont="1" applyBorder="1" applyAlignment="1">
      <alignment horizontal="center"/>
    </xf>
    <xf numFmtId="0" fontId="7" fillId="0" borderId="17" xfId="0" applyFont="1" applyBorder="1" applyAlignment="1">
      <alignment horizontal="center" vertical="center" wrapText="1" readingOrder="2"/>
    </xf>
    <xf numFmtId="0" fontId="40" fillId="0" borderId="53" xfId="0" applyFont="1" applyBorder="1" applyAlignment="1">
      <alignment horizontal="center"/>
    </xf>
    <xf numFmtId="0" fontId="40" fillId="0" borderId="53" xfId="0" applyFont="1" applyBorder="1" applyAlignment="1">
      <alignment horizontal="center" vertical="center"/>
    </xf>
    <xf numFmtId="0" fontId="40" fillId="0" borderId="54" xfId="0" applyFont="1" applyBorder="1" applyAlignment="1">
      <alignment horizontal="center"/>
    </xf>
    <xf numFmtId="0" fontId="49" fillId="0" borderId="17" xfId="0" applyFont="1" applyBorder="1" applyAlignment="1">
      <alignment horizontal="center"/>
    </xf>
    <xf numFmtId="0" fontId="50" fillId="0" borderId="17" xfId="0" applyFont="1" applyFill="1" applyBorder="1" applyAlignment="1">
      <alignment horizontal="center" vertical="center"/>
    </xf>
    <xf numFmtId="0" fontId="41" fillId="0" borderId="17" xfId="0" applyFont="1" applyBorder="1" applyAlignment="1">
      <alignment horizontal="left" vertical="top"/>
    </xf>
    <xf numFmtId="0" fontId="40" fillId="0" borderId="86" xfId="0" applyFont="1" applyBorder="1" applyAlignment="1">
      <alignment horizontal="center" vertical="center"/>
    </xf>
    <xf numFmtId="0" fontId="40" fillId="0" borderId="79" xfId="0" applyFont="1" applyBorder="1" applyAlignment="1">
      <alignment horizontal="center" vertical="center"/>
    </xf>
    <xf numFmtId="0" fontId="40" fillId="0" borderId="78" xfId="1" applyFont="1" applyBorder="1" applyAlignment="1">
      <alignment horizontal="center"/>
    </xf>
    <xf numFmtId="0" fontId="40" fillId="0" borderId="79" xfId="1" applyFont="1" applyBorder="1" applyAlignment="1">
      <alignment horizontal="center"/>
    </xf>
    <xf numFmtId="0" fontId="25" fillId="0" borderId="81" xfId="0" applyFont="1" applyFill="1" applyBorder="1" applyAlignment="1">
      <alignment horizontal="center" vertical="center"/>
    </xf>
    <xf numFmtId="0" fontId="25" fillId="0" borderId="78" xfId="0" applyFont="1" applyFill="1" applyBorder="1" applyAlignment="1">
      <alignment horizontal="center" vertical="center"/>
    </xf>
    <xf numFmtId="0" fontId="25" fillId="0" borderId="79" xfId="0" applyFont="1" applyFill="1" applyBorder="1" applyAlignment="1">
      <alignment horizontal="center" vertical="center"/>
    </xf>
    <xf numFmtId="0" fontId="40" fillId="0" borderId="17" xfId="0" applyFont="1" applyBorder="1" applyAlignment="1">
      <alignment vertical="top"/>
    </xf>
    <xf numFmtId="0" fontId="40" fillId="0" borderId="24" xfId="0" applyFont="1" applyFill="1" applyBorder="1" applyAlignment="1">
      <alignment horizontal="center" vertical="center"/>
    </xf>
    <xf numFmtId="0" fontId="28" fillId="0" borderId="17" xfId="0" applyFont="1" applyBorder="1" applyAlignment="1">
      <alignment horizontal="center" vertical="top"/>
    </xf>
    <xf numFmtId="0" fontId="33" fillId="2" borderId="17" xfId="0" applyFont="1" applyFill="1" applyBorder="1" applyAlignment="1">
      <alignment horizontal="center"/>
    </xf>
    <xf numFmtId="0" fontId="18" fillId="0" borderId="78" xfId="0" applyFont="1" applyBorder="1" applyAlignment="1">
      <alignment horizontal="center"/>
    </xf>
    <xf numFmtId="0" fontId="18" fillId="0" borderId="79" xfId="0" applyFont="1" applyBorder="1" applyAlignment="1">
      <alignment horizontal="center"/>
    </xf>
    <xf numFmtId="0" fontId="40" fillId="0" borderId="81" xfId="0" applyFont="1" applyBorder="1" applyAlignment="1">
      <alignment horizontal="center" vertical="center"/>
    </xf>
    <xf numFmtId="0" fontId="40" fillId="0" borderId="89" xfId="0" applyFont="1" applyBorder="1" applyAlignment="1">
      <alignment horizontal="center"/>
    </xf>
    <xf numFmtId="0" fontId="40" fillId="0" borderId="90" xfId="0" applyFont="1" applyBorder="1" applyAlignment="1">
      <alignment horizontal="center"/>
    </xf>
    <xf numFmtId="13" fontId="40" fillId="0" borderId="24" xfId="0" applyNumberFormat="1" applyFont="1" applyBorder="1" applyAlignment="1"/>
    <xf numFmtId="13" fontId="19" fillId="0" borderId="17" xfId="0" applyNumberFormat="1" applyFont="1" applyBorder="1" applyAlignment="1">
      <alignment horizontal="center" vertical="top"/>
    </xf>
    <xf numFmtId="0" fontId="40" fillId="2" borderId="17" xfId="0" applyFont="1" applyFill="1" applyBorder="1" applyAlignment="1">
      <alignment horizontal="center" vertical="top"/>
    </xf>
    <xf numFmtId="0" fontId="40" fillId="0" borderId="17" xfId="0" applyFont="1" applyFill="1" applyBorder="1" applyAlignment="1">
      <alignment horizontal="center" vertical="top"/>
    </xf>
    <xf numFmtId="0" fontId="45" fillId="0" borderId="17" xfId="0" applyFont="1" applyBorder="1" applyAlignment="1">
      <alignment horizontal="center" vertical="top"/>
    </xf>
    <xf numFmtId="13" fontId="40" fillId="0" borderId="17" xfId="0" applyNumberFormat="1" applyFont="1" applyBorder="1" applyAlignment="1"/>
    <xf numFmtId="0" fontId="51" fillId="0" borderId="17" xfId="0" applyFont="1" applyBorder="1" applyAlignment="1">
      <alignment horizontal="center" vertical="top"/>
    </xf>
    <xf numFmtId="13" fontId="51" fillId="0" borderId="17" xfId="0" applyNumberFormat="1" applyFont="1" applyBorder="1"/>
    <xf numFmtId="0" fontId="51" fillId="0" borderId="17" xfId="0" applyFont="1" applyBorder="1" applyAlignment="1">
      <alignment horizontal="center"/>
    </xf>
    <xf numFmtId="0" fontId="40" fillId="0" borderId="17" xfId="3" applyFont="1" applyBorder="1" applyAlignment="1">
      <alignment horizontal="center"/>
    </xf>
    <xf numFmtId="0" fontId="18" fillId="2" borderId="86" xfId="0" applyFont="1" applyFill="1" applyBorder="1" applyAlignment="1">
      <alignment horizontal="center"/>
    </xf>
    <xf numFmtId="0" fontId="18" fillId="2" borderId="78" xfId="0" applyFont="1" applyFill="1" applyBorder="1" applyAlignment="1">
      <alignment horizontal="center"/>
    </xf>
    <xf numFmtId="0" fontId="18" fillId="2" borderId="79" xfId="0" applyFont="1" applyFill="1" applyBorder="1" applyAlignment="1">
      <alignment horizontal="center"/>
    </xf>
    <xf numFmtId="0" fontId="18" fillId="2" borderId="87" xfId="0" applyFont="1" applyFill="1" applyBorder="1" applyAlignment="1">
      <alignment horizontal="center"/>
    </xf>
    <xf numFmtId="0" fontId="18" fillId="2" borderId="88" xfId="0" applyFont="1" applyFill="1" applyBorder="1" applyAlignment="1">
      <alignment horizontal="center"/>
    </xf>
    <xf numFmtId="0" fontId="18" fillId="2" borderId="15" xfId="0" applyFont="1" applyFill="1" applyBorder="1" applyAlignment="1">
      <alignment horizontal="center"/>
    </xf>
    <xf numFmtId="0" fontId="18" fillId="2" borderId="16" xfId="0" applyFont="1" applyFill="1" applyBorder="1" applyAlignment="1">
      <alignment horizontal="center"/>
    </xf>
    <xf numFmtId="0" fontId="18" fillId="2" borderId="53" xfId="0" applyFont="1" applyFill="1" applyBorder="1" applyAlignment="1">
      <alignment horizontal="center"/>
    </xf>
    <xf numFmtId="0" fontId="18" fillId="2" borderId="54" xfId="0" applyFont="1" applyFill="1" applyBorder="1" applyAlignment="1">
      <alignment horizontal="center"/>
    </xf>
    <xf numFmtId="0" fontId="53" fillId="0" borderId="17" xfId="0" applyFont="1" applyBorder="1" applyAlignment="1">
      <alignment horizontal="center" vertical="top"/>
    </xf>
    <xf numFmtId="0" fontId="53" fillId="0" borderId="78" xfId="0" applyFont="1" applyBorder="1" applyAlignment="1">
      <alignment horizontal="center"/>
    </xf>
    <xf numFmtId="0" fontId="53" fillId="0" borderId="79" xfId="0" applyFont="1" applyBorder="1" applyAlignment="1">
      <alignment horizontal="center"/>
    </xf>
    <xf numFmtId="49" fontId="18" fillId="0" borderId="34" xfId="0" quotePrefix="1" applyNumberFormat="1" applyFont="1" applyBorder="1" applyAlignment="1">
      <alignment horizontal="center"/>
    </xf>
    <xf numFmtId="49" fontId="18" fillId="0" borderId="91" xfId="0" applyNumberFormat="1" applyFont="1" applyBorder="1" applyAlignment="1">
      <alignment horizontal="center"/>
    </xf>
    <xf numFmtId="0" fontId="18" fillId="0" borderId="15" xfId="0" applyFont="1" applyBorder="1" applyAlignment="1">
      <alignment horizontal="center" wrapText="1"/>
    </xf>
    <xf numFmtId="0" fontId="39" fillId="0" borderId="94" xfId="0" applyFont="1" applyFill="1" applyBorder="1" applyAlignment="1">
      <alignment horizontal="center"/>
    </xf>
    <xf numFmtId="0" fontId="39" fillId="0" borderId="95" xfId="0" applyFont="1" applyFill="1" applyBorder="1" applyAlignment="1">
      <alignment horizontal="center"/>
    </xf>
    <xf numFmtId="0" fontId="39" fillId="0" borderId="15" xfId="0" applyFont="1" applyBorder="1" applyAlignment="1">
      <alignment horizontal="center"/>
    </xf>
    <xf numFmtId="0" fontId="39" fillId="0" borderId="15" xfId="0" applyFont="1" applyFill="1" applyBorder="1" applyAlignment="1">
      <alignment horizontal="center"/>
    </xf>
    <xf numFmtId="0" fontId="39" fillId="0" borderId="16" xfId="0" applyFont="1" applyBorder="1" applyAlignment="1">
      <alignment horizontal="center"/>
    </xf>
    <xf numFmtId="0" fontId="54" fillId="0" borderId="92" xfId="0" applyFont="1" applyFill="1" applyBorder="1" applyAlignment="1">
      <alignment horizontal="center"/>
    </xf>
    <xf numFmtId="0" fontId="54" fillId="0" borderId="93" xfId="0" applyFont="1" applyFill="1" applyBorder="1" applyAlignment="1">
      <alignment horizontal="center"/>
    </xf>
    <xf numFmtId="0" fontId="54" fillId="0" borderId="93" xfId="0" applyFont="1" applyBorder="1" applyAlignment="1">
      <alignment horizontal="center"/>
    </xf>
    <xf numFmtId="0" fontId="54" fillId="0" borderId="97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92" xfId="0" applyFont="1" applyBorder="1" applyAlignment="1">
      <alignment horizontal="center"/>
    </xf>
    <xf numFmtId="0" fontId="18" fillId="0" borderId="93" xfId="0" applyFont="1" applyBorder="1" applyAlignment="1">
      <alignment horizontal="center"/>
    </xf>
    <xf numFmtId="0" fontId="18" fillId="0" borderId="99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94" xfId="0" applyFont="1" applyBorder="1" applyAlignment="1">
      <alignment horizontal="center"/>
    </xf>
    <xf numFmtId="0" fontId="18" fillId="0" borderId="96" xfId="0" applyFont="1" applyBorder="1" applyAlignment="1">
      <alignment horizontal="center"/>
    </xf>
    <xf numFmtId="0" fontId="18" fillId="0" borderId="97" xfId="0" applyFont="1" applyBorder="1" applyAlignment="1">
      <alignment horizontal="center"/>
    </xf>
    <xf numFmtId="0" fontId="18" fillId="0" borderId="95" xfId="0" applyFont="1" applyBorder="1" applyAlignment="1">
      <alignment horizontal="center"/>
    </xf>
    <xf numFmtId="0" fontId="18" fillId="0" borderId="17" xfId="3" applyFont="1" applyBorder="1" applyAlignment="1">
      <alignment horizontal="center"/>
    </xf>
    <xf numFmtId="0" fontId="18" fillId="0" borderId="17" xfId="0" applyFont="1" applyBorder="1" applyAlignment="1">
      <alignment horizontal="center" vertical="center"/>
    </xf>
    <xf numFmtId="0" fontId="18" fillId="0" borderId="100" xfId="0" applyFont="1" applyBorder="1" applyAlignment="1">
      <alignment horizontal="center"/>
    </xf>
    <xf numFmtId="0" fontId="18" fillId="0" borderId="101" xfId="0" applyFont="1" applyBorder="1" applyAlignment="1">
      <alignment horizontal="center"/>
    </xf>
    <xf numFmtId="0" fontId="18" fillId="0" borderId="102" xfId="0" applyFont="1" applyBorder="1" applyAlignment="1">
      <alignment horizontal="center"/>
    </xf>
    <xf numFmtId="0" fontId="18" fillId="0" borderId="103" xfId="0" applyFont="1" applyBorder="1" applyAlignment="1">
      <alignment horizontal="center"/>
    </xf>
    <xf numFmtId="0" fontId="18" fillId="0" borderId="104" xfId="0" applyFont="1" applyBorder="1" applyAlignment="1">
      <alignment horizontal="center"/>
    </xf>
    <xf numFmtId="0" fontId="18" fillId="0" borderId="105" xfId="0" applyFont="1" applyBorder="1" applyAlignment="1">
      <alignment horizontal="center"/>
    </xf>
    <xf numFmtId="0" fontId="18" fillId="0" borderId="106" xfId="0" applyFont="1" applyBorder="1" applyAlignment="1">
      <alignment horizontal="center"/>
    </xf>
    <xf numFmtId="0" fontId="18" fillId="0" borderId="107" xfId="0" applyFont="1" applyBorder="1" applyAlignment="1">
      <alignment horizontal="center"/>
    </xf>
    <xf numFmtId="0" fontId="21" fillId="0" borderId="95" xfId="0" applyFont="1" applyBorder="1" applyAlignment="1">
      <alignment horizontal="center"/>
    </xf>
    <xf numFmtId="0" fontId="21" fillId="0" borderId="83" xfId="0" applyFont="1" applyBorder="1" applyAlignment="1">
      <alignment horizontal="center"/>
    </xf>
    <xf numFmtId="0" fontId="21" fillId="0" borderId="84" xfId="0" applyFont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18" fillId="0" borderId="83" xfId="0" applyFont="1" applyBorder="1" applyAlignment="1">
      <alignment horizontal="center"/>
    </xf>
    <xf numFmtId="0" fontId="18" fillId="0" borderId="108" xfId="0" applyFont="1" applyBorder="1" applyAlignment="1">
      <alignment horizontal="center"/>
    </xf>
    <xf numFmtId="0" fontId="18" fillId="0" borderId="109" xfId="0" applyFont="1" applyBorder="1" applyAlignment="1">
      <alignment horizontal="center"/>
    </xf>
    <xf numFmtId="0" fontId="18" fillId="0" borderId="17" xfId="1" applyFont="1" applyBorder="1" applyAlignment="1">
      <alignment horizontal="center"/>
    </xf>
    <xf numFmtId="0" fontId="18" fillId="0" borderId="15" xfId="1" applyFont="1" applyBorder="1" applyAlignment="1">
      <alignment horizontal="center"/>
    </xf>
    <xf numFmtId="0" fontId="18" fillId="0" borderId="16" xfId="1" applyFont="1" applyBorder="1" applyAlignment="1">
      <alignment horizontal="center"/>
    </xf>
    <xf numFmtId="0" fontId="18" fillId="0" borderId="93" xfId="1" applyFont="1" applyBorder="1" applyAlignment="1">
      <alignment horizontal="center"/>
    </xf>
    <xf numFmtId="0" fontId="18" fillId="0" borderId="104" xfId="1" applyFont="1" applyBorder="1" applyAlignment="1">
      <alignment horizontal="center"/>
    </xf>
    <xf numFmtId="0" fontId="18" fillId="0" borderId="17" xfId="1" applyFont="1" applyBorder="1" applyAlignment="1">
      <alignment horizontal="center" vertical="center"/>
    </xf>
    <xf numFmtId="0" fontId="56" fillId="0" borderId="17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/>
    </xf>
    <xf numFmtId="0" fontId="18" fillId="0" borderId="15" xfId="0" applyFont="1" applyFill="1" applyBorder="1" applyAlignment="1">
      <alignment horizontal="center"/>
    </xf>
    <xf numFmtId="0" fontId="33" fillId="0" borderId="17" xfId="0" applyFont="1" applyFill="1" applyBorder="1" applyAlignment="1">
      <alignment horizontal="center" vertical="center"/>
    </xf>
    <xf numFmtId="0" fontId="18" fillId="0" borderId="93" xfId="0" applyFont="1" applyFill="1" applyBorder="1" applyAlignment="1">
      <alignment horizontal="center"/>
    </xf>
    <xf numFmtId="0" fontId="21" fillId="0" borderId="110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98" xfId="0" applyFont="1" applyBorder="1" applyAlignment="1">
      <alignment horizontal="center"/>
    </xf>
    <xf numFmtId="0" fontId="21" fillId="0" borderId="92" xfId="0" applyFont="1" applyBorder="1" applyAlignment="1">
      <alignment horizontal="center"/>
    </xf>
    <xf numFmtId="0" fontId="21" fillId="0" borderId="93" xfId="0" applyFont="1" applyBorder="1" applyAlignment="1">
      <alignment horizontal="center"/>
    </xf>
    <xf numFmtId="0" fontId="21" fillId="0" borderId="97" xfId="0" applyFont="1" applyBorder="1" applyAlignment="1">
      <alignment horizontal="center"/>
    </xf>
    <xf numFmtId="0" fontId="33" fillId="0" borderId="74" xfId="0" applyFont="1" applyBorder="1" applyAlignment="1">
      <alignment horizontal="right"/>
    </xf>
    <xf numFmtId="0" fontId="28" fillId="0" borderId="17" xfId="0" applyFont="1" applyBorder="1" applyAlignment="1">
      <alignment horizontal="center" vertical="center"/>
    </xf>
    <xf numFmtId="0" fontId="40" fillId="0" borderId="17" xfId="1" applyFont="1" applyBorder="1" applyAlignment="1">
      <alignment horizontal="center" vertical="center"/>
    </xf>
    <xf numFmtId="0" fontId="33" fillId="0" borderId="17" xfId="0" applyFont="1" applyFill="1" applyBorder="1" applyAlignment="1">
      <alignment horizontal="center"/>
    </xf>
    <xf numFmtId="0" fontId="21" fillId="0" borderId="94" xfId="0" applyFont="1" applyBorder="1" applyAlignment="1">
      <alignment horizontal="center" vertical="center"/>
    </xf>
    <xf numFmtId="0" fontId="21" fillId="0" borderId="95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18" fillId="0" borderId="92" xfId="0" applyFont="1" applyBorder="1" applyAlignment="1">
      <alignment horizontal="center" vertical="center"/>
    </xf>
    <xf numFmtId="0" fontId="18" fillId="0" borderId="93" xfId="0" applyFont="1" applyBorder="1" applyAlignment="1">
      <alignment horizontal="center" vertical="center"/>
    </xf>
    <xf numFmtId="0" fontId="18" fillId="0" borderId="97" xfId="0" applyFont="1" applyBorder="1" applyAlignment="1">
      <alignment horizontal="center" vertical="center"/>
    </xf>
    <xf numFmtId="0" fontId="57" fillId="0" borderId="17" xfId="0" applyFont="1" applyBorder="1"/>
    <xf numFmtId="0" fontId="18" fillId="0" borderId="17" xfId="0" applyFont="1" applyBorder="1"/>
    <xf numFmtId="0" fontId="57" fillId="0" borderId="17" xfId="0" applyFont="1" applyBorder="1" applyAlignment="1">
      <alignment horizontal="center"/>
    </xf>
    <xf numFmtId="0" fontId="18" fillId="0" borderId="17" xfId="0" applyFont="1" applyFill="1" applyBorder="1" applyAlignment="1">
      <alignment horizontal="center"/>
    </xf>
    <xf numFmtId="0" fontId="28" fillId="0" borderId="111" xfId="0" applyFont="1" applyFill="1" applyBorder="1" applyAlignment="1">
      <alignment horizontal="left" vertical="center"/>
    </xf>
    <xf numFmtId="0" fontId="28" fillId="0" borderId="50" xfId="0" applyFont="1" applyFill="1" applyBorder="1" applyAlignment="1">
      <alignment horizontal="left" vertical="center"/>
    </xf>
    <xf numFmtId="0" fontId="28" fillId="0" borderId="50" xfId="0" applyFont="1" applyFill="1" applyBorder="1" applyAlignment="1">
      <alignment horizontal="left"/>
    </xf>
    <xf numFmtId="0" fontId="41" fillId="0" borderId="50" xfId="0" applyFont="1" applyBorder="1" applyAlignment="1">
      <alignment horizontal="left"/>
    </xf>
    <xf numFmtId="0" fontId="4" fillId="0" borderId="112" xfId="0" applyFont="1" applyBorder="1" applyAlignment="1">
      <alignment vertical="center" wrapText="1" readingOrder="2"/>
    </xf>
    <xf numFmtId="0" fontId="4" fillId="0" borderId="113" xfId="0" applyFont="1" applyBorder="1" applyAlignment="1">
      <alignment vertical="center" wrapText="1" readingOrder="2"/>
    </xf>
    <xf numFmtId="0" fontId="2" fillId="0" borderId="113" xfId="0" applyFont="1" applyBorder="1" applyAlignment="1">
      <alignment vertical="center" wrapText="1" readingOrder="2"/>
    </xf>
    <xf numFmtId="0" fontId="2" fillId="0" borderId="114" xfId="0" applyFont="1" applyBorder="1" applyAlignment="1">
      <alignment vertical="center" wrapText="1" readingOrder="2"/>
    </xf>
    <xf numFmtId="0" fontId="59" fillId="0" borderId="17" xfId="0" applyFont="1" applyBorder="1"/>
    <xf numFmtId="0" fontId="59" fillId="0" borderId="17" xfId="0" applyFont="1" applyBorder="1" applyAlignment="1">
      <alignment horizontal="center"/>
    </xf>
    <xf numFmtId="0" fontId="58" fillId="0" borderId="17" xfId="0" applyFont="1" applyFill="1" applyBorder="1" applyAlignment="1">
      <alignment horizontal="center"/>
    </xf>
    <xf numFmtId="0" fontId="28" fillId="0" borderId="111" xfId="0" applyFont="1" applyFill="1" applyBorder="1" applyAlignment="1">
      <alignment vertical="center"/>
    </xf>
    <xf numFmtId="0" fontId="28" fillId="0" borderId="50" xfId="0" applyFont="1" applyFill="1" applyBorder="1" applyAlignment="1">
      <alignment vertical="center"/>
    </xf>
    <xf numFmtId="0" fontId="41" fillId="0" borderId="50" xfId="0" applyFont="1" applyFill="1" applyBorder="1"/>
    <xf numFmtId="0" fontId="41" fillId="0" borderId="50" xfId="0" applyFont="1" applyBorder="1"/>
    <xf numFmtId="0" fontId="37" fillId="0" borderId="50" xfId="0" applyFont="1" applyBorder="1"/>
    <xf numFmtId="0" fontId="2" fillId="0" borderId="6" xfId="0" applyFont="1" applyFill="1" applyBorder="1" applyAlignment="1">
      <alignment vertical="center" wrapText="1"/>
    </xf>
    <xf numFmtId="0" fontId="18" fillId="0" borderId="115" xfId="0" applyFont="1" applyBorder="1" applyAlignment="1">
      <alignment horizontal="center"/>
    </xf>
    <xf numFmtId="0" fontId="18" fillId="0" borderId="116" xfId="0" applyFont="1" applyBorder="1" applyAlignment="1">
      <alignment horizontal="center"/>
    </xf>
    <xf numFmtId="0" fontId="18" fillId="0" borderId="117" xfId="0" applyFont="1" applyBorder="1" applyAlignment="1">
      <alignment horizontal="center"/>
    </xf>
    <xf numFmtId="0" fontId="54" fillId="0" borderId="118" xfId="0" applyFont="1" applyFill="1" applyBorder="1" applyAlignment="1">
      <alignment horizontal="center"/>
    </xf>
    <xf numFmtId="0" fontId="18" fillId="0" borderId="118" xfId="0" applyFont="1" applyBorder="1" applyAlignment="1">
      <alignment horizontal="center"/>
    </xf>
    <xf numFmtId="0" fontId="55" fillId="0" borderId="66" xfId="0" applyFont="1" applyBorder="1" applyAlignment="1">
      <alignment horizontal="center"/>
    </xf>
    <xf numFmtId="0" fontId="18" fillId="0" borderId="118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/>
    </xf>
    <xf numFmtId="0" fontId="38" fillId="0" borderId="119" xfId="0" applyFont="1" applyBorder="1" applyAlignment="1">
      <alignment horizontal="center"/>
    </xf>
    <xf numFmtId="0" fontId="40" fillId="0" borderId="49" xfId="0" applyFont="1" applyBorder="1" applyAlignment="1">
      <alignment horizontal="center" vertical="center"/>
    </xf>
    <xf numFmtId="0" fontId="18" fillId="0" borderId="120" xfId="0" applyFont="1" applyBorder="1" applyAlignment="1">
      <alignment horizontal="center"/>
    </xf>
    <xf numFmtId="0" fontId="18" fillId="0" borderId="121" xfId="0" applyFont="1" applyBorder="1" applyAlignment="1">
      <alignment horizontal="center"/>
    </xf>
    <xf numFmtId="0" fontId="18" fillId="0" borderId="122" xfId="0" applyFont="1" applyBorder="1" applyAlignment="1">
      <alignment horizontal="center"/>
    </xf>
    <xf numFmtId="0" fontId="18" fillId="0" borderId="123" xfId="0" applyFont="1" applyBorder="1" applyAlignment="1">
      <alignment horizontal="center"/>
    </xf>
    <xf numFmtId="0" fontId="18" fillId="0" borderId="74" xfId="0" applyFont="1" applyBorder="1" applyAlignment="1">
      <alignment horizontal="center"/>
    </xf>
    <xf numFmtId="0" fontId="18" fillId="0" borderId="124" xfId="0" applyFont="1" applyBorder="1" applyAlignment="1">
      <alignment horizontal="center"/>
    </xf>
    <xf numFmtId="0" fontId="18" fillId="0" borderId="125" xfId="0" applyFont="1" applyBorder="1" applyAlignment="1">
      <alignment horizontal="center"/>
    </xf>
    <xf numFmtId="0" fontId="18" fillId="0" borderId="73" xfId="0" applyFont="1" applyBorder="1" applyAlignment="1">
      <alignment horizontal="center"/>
    </xf>
    <xf numFmtId="0" fontId="40" fillId="0" borderId="15" xfId="0" applyFont="1" applyBorder="1" applyAlignment="1">
      <alignment horizontal="center"/>
    </xf>
    <xf numFmtId="0" fontId="40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 vertical="center"/>
    </xf>
    <xf numFmtId="0" fontId="27" fillId="0" borderId="93" xfId="0" applyFont="1" applyBorder="1"/>
    <xf numFmtId="0" fontId="27" fillId="0" borderId="97" xfId="0" applyFont="1" applyBorder="1"/>
    <xf numFmtId="0" fontId="40" fillId="0" borderId="96" xfId="0" applyFont="1" applyBorder="1" applyAlignment="1">
      <alignment horizontal="center"/>
    </xf>
    <xf numFmtId="0" fontId="3" fillId="0" borderId="26" xfId="0" applyFont="1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2" fillId="0" borderId="4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2" fillId="0" borderId="22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24" fillId="0" borderId="4" xfId="0" applyFont="1" applyFill="1" applyBorder="1" applyAlignment="1">
      <alignment horizontal="center"/>
    </xf>
    <xf numFmtId="0" fontId="34" fillId="0" borderId="5" xfId="0" applyFont="1" applyFill="1" applyBorder="1" applyAlignment="1">
      <alignment horizontal="center"/>
    </xf>
    <xf numFmtId="0" fontId="34" fillId="0" borderId="3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5" fillId="0" borderId="2" xfId="0" applyFont="1" applyFill="1" applyBorder="1" applyAlignment="1">
      <alignment horizontal="center"/>
    </xf>
    <xf numFmtId="0" fontId="35" fillId="0" borderId="9" xfId="0" applyFont="1" applyFill="1" applyBorder="1" applyAlignment="1">
      <alignment horizontal="center"/>
    </xf>
    <xf numFmtId="0" fontId="36" fillId="0" borderId="4" xfId="0" applyFont="1" applyFill="1" applyBorder="1" applyAlignment="1">
      <alignment horizontal="center"/>
    </xf>
    <xf numFmtId="0" fontId="35" fillId="0" borderId="5" xfId="0" applyFont="1" applyFill="1" applyBorder="1" applyAlignment="1">
      <alignment horizontal="center"/>
    </xf>
    <xf numFmtId="0" fontId="35" fillId="0" borderId="22" xfId="0" applyFont="1" applyFill="1" applyBorder="1" applyAlignment="1">
      <alignment horizontal="center"/>
    </xf>
    <xf numFmtId="0" fontId="3" fillId="0" borderId="5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2" fillId="0" borderId="126" xfId="0" applyFont="1" applyFill="1" applyBorder="1" applyAlignment="1">
      <alignment vertical="center" wrapText="1"/>
    </xf>
    <xf numFmtId="0" fontId="18" fillId="0" borderId="24" xfId="0" applyFont="1" applyBorder="1" applyAlignment="1">
      <alignment horizontal="center"/>
    </xf>
    <xf numFmtId="0" fontId="4" fillId="0" borderId="18" xfId="0" applyFont="1" applyBorder="1" applyAlignment="1">
      <alignment horizontal="center" vertical="center" wrapText="1" readingOrder="2"/>
    </xf>
    <xf numFmtId="0" fontId="2" fillId="0" borderId="18" xfId="0" applyFont="1" applyBorder="1" applyAlignment="1">
      <alignment horizontal="center" vertical="center" wrapText="1" readingOrder="2"/>
    </xf>
    <xf numFmtId="0" fontId="2" fillId="0" borderId="5" xfId="0" applyFont="1" applyFill="1" applyBorder="1" applyAlignment="1">
      <alignment horizontal="center" vertical="center" wrapText="1"/>
    </xf>
    <xf numFmtId="0" fontId="43" fillId="0" borderId="7" xfId="0" applyFont="1" applyBorder="1" applyAlignment="1">
      <alignment horizontal="center"/>
    </xf>
  </cellXfs>
  <cellStyles count="4">
    <cellStyle name="Bad" xfId="2" builtinId="27"/>
    <cellStyle name="Normal" xfId="0" builtinId="0"/>
    <cellStyle name="Normal 3" xfId="3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38"/>
  <sheetViews>
    <sheetView topLeftCell="A13" workbookViewId="0">
      <selection activeCell="H44" sqref="H44"/>
    </sheetView>
  </sheetViews>
  <sheetFormatPr defaultRowHeight="15"/>
  <cols>
    <col min="1" max="1" width="5.85546875" customWidth="1"/>
    <col min="2" max="2" width="12.140625" customWidth="1"/>
    <col min="3" max="3" width="12.7109375" customWidth="1"/>
    <col min="4" max="4" width="11.28515625" customWidth="1"/>
    <col min="6" max="6" width="9.140625" style="41"/>
    <col min="7" max="7" width="11.42578125" customWidth="1"/>
    <col min="11" max="11" width="10.42578125" customWidth="1"/>
    <col min="13" max="13" width="12.7109375" customWidth="1"/>
    <col min="14" max="14" width="11.85546875" customWidth="1"/>
    <col min="15" max="15" width="9.140625" customWidth="1"/>
    <col min="16" max="16" width="0.140625" customWidth="1"/>
  </cols>
  <sheetData>
    <row r="1" spans="1:25" ht="20.25" thickTop="1" thickBot="1">
      <c r="A1" s="33" t="s">
        <v>3</v>
      </c>
      <c r="B1" s="351" t="s">
        <v>52</v>
      </c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3"/>
      <c r="P1" s="354"/>
    </row>
    <row r="2" spans="1:25" ht="94.5">
      <c r="A2" s="34"/>
      <c r="B2" s="56" t="s">
        <v>4</v>
      </c>
      <c r="C2" s="57" t="s">
        <v>5</v>
      </c>
      <c r="D2" s="57" t="s">
        <v>47</v>
      </c>
      <c r="E2" s="57" t="s">
        <v>6</v>
      </c>
      <c r="F2" s="57" t="s">
        <v>7</v>
      </c>
      <c r="G2" s="57" t="s">
        <v>8</v>
      </c>
      <c r="H2" s="58" t="s">
        <v>9</v>
      </c>
      <c r="I2" s="58" t="s">
        <v>10</v>
      </c>
      <c r="J2" s="58" t="s">
        <v>11</v>
      </c>
      <c r="K2" s="58" t="s">
        <v>12</v>
      </c>
      <c r="L2" s="58" t="s">
        <v>13</v>
      </c>
      <c r="M2" s="58" t="s">
        <v>14</v>
      </c>
      <c r="N2" s="58" t="s">
        <v>15</v>
      </c>
      <c r="O2" s="39" t="s">
        <v>0</v>
      </c>
      <c r="P2" s="35"/>
      <c r="Q2" s="47"/>
    </row>
    <row r="3" spans="1:25" ht="15.75">
      <c r="A3" s="54">
        <v>1</v>
      </c>
      <c r="B3" s="107" t="s">
        <v>16</v>
      </c>
      <c r="C3" s="101">
        <v>14</v>
      </c>
      <c r="D3" s="85">
        <v>7</v>
      </c>
      <c r="E3" s="85">
        <v>23</v>
      </c>
      <c r="F3" s="85">
        <v>327</v>
      </c>
      <c r="G3" s="85">
        <v>1</v>
      </c>
      <c r="H3" s="85">
        <v>0</v>
      </c>
      <c r="I3" s="85">
        <v>13</v>
      </c>
      <c r="J3" s="85">
        <v>67</v>
      </c>
      <c r="K3" s="85">
        <v>7</v>
      </c>
      <c r="L3" s="85">
        <v>27</v>
      </c>
      <c r="M3" s="85">
        <v>0</v>
      </c>
      <c r="N3" s="85">
        <v>0</v>
      </c>
      <c r="O3" s="103">
        <f t="shared" ref="O3:O37" si="0">SUM(C3:N3)</f>
        <v>486</v>
      </c>
      <c r="P3" s="36"/>
      <c r="Q3" s="44"/>
    </row>
    <row r="4" spans="1:25" ht="15.75">
      <c r="A4" s="105">
        <v>2</v>
      </c>
      <c r="B4" s="107" t="s">
        <v>17</v>
      </c>
      <c r="C4" s="85">
        <v>105</v>
      </c>
      <c r="D4" s="85">
        <v>55</v>
      </c>
      <c r="E4" s="85">
        <v>32</v>
      </c>
      <c r="F4" s="85">
        <v>3</v>
      </c>
      <c r="G4" s="85">
        <v>0</v>
      </c>
      <c r="H4" s="85">
        <v>0</v>
      </c>
      <c r="I4" s="85">
        <v>5</v>
      </c>
      <c r="J4" s="85">
        <v>288</v>
      </c>
      <c r="K4" s="85">
        <v>0</v>
      </c>
      <c r="L4" s="128">
        <v>131</v>
      </c>
      <c r="M4" s="85">
        <v>0</v>
      </c>
      <c r="N4" s="85">
        <v>0</v>
      </c>
      <c r="O4" s="103">
        <f t="shared" si="0"/>
        <v>619</v>
      </c>
      <c r="P4" s="36"/>
    </row>
    <row r="5" spans="1:25" ht="15.75">
      <c r="A5" s="105">
        <v>3</v>
      </c>
      <c r="B5" s="107" t="s">
        <v>18</v>
      </c>
      <c r="C5" s="97">
        <v>0</v>
      </c>
      <c r="D5" s="98">
        <v>0</v>
      </c>
      <c r="E5" s="85">
        <v>3</v>
      </c>
      <c r="F5" s="85">
        <v>10</v>
      </c>
      <c r="G5" s="85">
        <v>0</v>
      </c>
      <c r="H5" s="85">
        <v>0</v>
      </c>
      <c r="I5" s="85">
        <v>0</v>
      </c>
      <c r="J5" s="85">
        <v>5</v>
      </c>
      <c r="K5" s="85">
        <v>0</v>
      </c>
      <c r="L5" s="85">
        <v>0</v>
      </c>
      <c r="M5" s="85">
        <v>0</v>
      </c>
      <c r="N5" s="104">
        <v>0</v>
      </c>
      <c r="O5" s="85">
        <f t="shared" si="0"/>
        <v>18</v>
      </c>
      <c r="P5" s="36"/>
      <c r="Q5" s="44"/>
    </row>
    <row r="6" spans="1:25" ht="15.75">
      <c r="A6" s="105">
        <v>4</v>
      </c>
      <c r="B6" s="107" t="s">
        <v>19</v>
      </c>
      <c r="C6" s="85">
        <v>0</v>
      </c>
      <c r="D6" s="85">
        <v>0</v>
      </c>
      <c r="E6" s="85">
        <v>3</v>
      </c>
      <c r="F6" s="85">
        <v>19</v>
      </c>
      <c r="G6" s="85">
        <v>0</v>
      </c>
      <c r="H6" s="85">
        <v>0</v>
      </c>
      <c r="I6" s="85">
        <v>0</v>
      </c>
      <c r="J6" s="85">
        <v>5</v>
      </c>
      <c r="K6" s="85">
        <v>26</v>
      </c>
      <c r="L6" s="85">
        <v>0</v>
      </c>
      <c r="M6" s="85">
        <v>0</v>
      </c>
      <c r="N6" s="85">
        <v>0</v>
      </c>
      <c r="O6" s="103">
        <f t="shared" si="0"/>
        <v>53</v>
      </c>
      <c r="P6" s="36"/>
      <c r="Q6" s="45"/>
    </row>
    <row r="7" spans="1:25" ht="15.75">
      <c r="A7" s="105">
        <v>5</v>
      </c>
      <c r="B7" s="107" t="s">
        <v>20</v>
      </c>
      <c r="C7" s="97">
        <v>44</v>
      </c>
      <c r="D7" s="97">
        <v>20</v>
      </c>
      <c r="E7" s="97">
        <v>10</v>
      </c>
      <c r="F7" s="97">
        <v>11</v>
      </c>
      <c r="G7" s="97">
        <v>41</v>
      </c>
      <c r="H7" s="97">
        <v>32</v>
      </c>
      <c r="I7" s="97">
        <v>21</v>
      </c>
      <c r="J7" s="97">
        <v>38</v>
      </c>
      <c r="K7" s="97">
        <v>113</v>
      </c>
      <c r="L7" s="97">
        <v>4</v>
      </c>
      <c r="M7" s="97">
        <v>22</v>
      </c>
      <c r="N7" s="97">
        <v>0</v>
      </c>
      <c r="O7" s="103">
        <f t="shared" si="0"/>
        <v>356</v>
      </c>
      <c r="P7" s="36"/>
      <c r="Q7" s="45"/>
      <c r="Y7" s="40"/>
    </row>
    <row r="8" spans="1:25" ht="15.75">
      <c r="A8" s="105">
        <v>6</v>
      </c>
      <c r="B8" s="107" t="s">
        <v>21</v>
      </c>
      <c r="C8" s="85">
        <v>17</v>
      </c>
      <c r="D8" s="85">
        <v>16</v>
      </c>
      <c r="E8" s="85">
        <v>18</v>
      </c>
      <c r="F8" s="85">
        <v>6</v>
      </c>
      <c r="G8" s="85">
        <v>0</v>
      </c>
      <c r="H8" s="85">
        <v>2</v>
      </c>
      <c r="I8" s="85">
        <v>8</v>
      </c>
      <c r="J8" s="85">
        <v>102</v>
      </c>
      <c r="K8" s="85">
        <v>0</v>
      </c>
      <c r="L8" s="85">
        <v>45</v>
      </c>
      <c r="M8" s="85">
        <v>0</v>
      </c>
      <c r="N8" s="85">
        <v>0</v>
      </c>
      <c r="O8" s="103">
        <f t="shared" si="0"/>
        <v>214</v>
      </c>
      <c r="P8" s="36"/>
      <c r="Q8" s="45"/>
    </row>
    <row r="9" spans="1:25" ht="15.75">
      <c r="A9" s="105">
        <v>7</v>
      </c>
      <c r="B9" s="107" t="s">
        <v>22</v>
      </c>
      <c r="C9" s="103">
        <v>2</v>
      </c>
      <c r="D9" s="85">
        <v>2</v>
      </c>
      <c r="E9" s="85">
        <v>14</v>
      </c>
      <c r="F9" s="85">
        <v>248</v>
      </c>
      <c r="G9" s="85">
        <v>5</v>
      </c>
      <c r="H9" s="85">
        <v>0</v>
      </c>
      <c r="I9" s="85">
        <v>5</v>
      </c>
      <c r="J9" s="85">
        <v>14</v>
      </c>
      <c r="K9" s="85">
        <v>0</v>
      </c>
      <c r="L9" s="85">
        <v>0</v>
      </c>
      <c r="M9" s="85">
        <v>0</v>
      </c>
      <c r="N9" s="85">
        <v>0</v>
      </c>
      <c r="O9" s="103">
        <f t="shared" si="0"/>
        <v>290</v>
      </c>
      <c r="P9" s="36"/>
      <c r="Q9" s="45"/>
    </row>
    <row r="10" spans="1:25" ht="15.75">
      <c r="A10" s="105">
        <v>8</v>
      </c>
      <c r="B10" s="107" t="s">
        <v>23</v>
      </c>
      <c r="C10" s="103">
        <v>0</v>
      </c>
      <c r="D10" s="85">
        <v>0</v>
      </c>
      <c r="E10" s="85">
        <v>5</v>
      </c>
      <c r="F10" s="85">
        <v>50</v>
      </c>
      <c r="G10" s="85">
        <v>4</v>
      </c>
      <c r="H10" s="85">
        <v>2</v>
      </c>
      <c r="I10" s="85">
        <v>2</v>
      </c>
      <c r="J10" s="85">
        <v>2</v>
      </c>
      <c r="K10" s="85">
        <v>0</v>
      </c>
      <c r="L10" s="85">
        <v>0</v>
      </c>
      <c r="M10" s="85">
        <v>0</v>
      </c>
      <c r="N10" s="85">
        <v>0</v>
      </c>
      <c r="O10" s="103">
        <f t="shared" si="0"/>
        <v>65</v>
      </c>
      <c r="P10" s="36"/>
      <c r="Q10" s="45"/>
    </row>
    <row r="11" spans="1:25" ht="15.75">
      <c r="A11" s="105">
        <v>9</v>
      </c>
      <c r="B11" s="107" t="s">
        <v>54</v>
      </c>
      <c r="C11" s="103">
        <v>36</v>
      </c>
      <c r="D11" s="85">
        <v>0</v>
      </c>
      <c r="E11" s="85">
        <v>0</v>
      </c>
      <c r="F11" s="85">
        <v>0</v>
      </c>
      <c r="G11" s="85">
        <v>0</v>
      </c>
      <c r="H11" s="85">
        <v>0</v>
      </c>
      <c r="I11" s="85">
        <v>0</v>
      </c>
      <c r="J11" s="85">
        <v>90</v>
      </c>
      <c r="K11" s="85">
        <v>39</v>
      </c>
      <c r="L11" s="85">
        <v>4</v>
      </c>
      <c r="M11" s="85">
        <v>0</v>
      </c>
      <c r="N11" s="85">
        <v>7</v>
      </c>
      <c r="O11" s="103">
        <f t="shared" si="0"/>
        <v>176</v>
      </c>
      <c r="P11" s="36"/>
      <c r="Q11" s="45"/>
    </row>
    <row r="12" spans="1:25" ht="15.75">
      <c r="A12" s="105">
        <v>10</v>
      </c>
      <c r="B12" s="107" t="s">
        <v>24</v>
      </c>
      <c r="C12" s="85">
        <v>38</v>
      </c>
      <c r="D12" s="85">
        <v>8</v>
      </c>
      <c r="E12" s="85">
        <v>8</v>
      </c>
      <c r="F12" s="85">
        <v>7</v>
      </c>
      <c r="G12" s="85">
        <v>23</v>
      </c>
      <c r="H12" s="85">
        <v>39</v>
      </c>
      <c r="I12" s="85">
        <v>31</v>
      </c>
      <c r="J12" s="85">
        <v>52</v>
      </c>
      <c r="K12" s="85">
        <v>160</v>
      </c>
      <c r="L12" s="85">
        <v>3</v>
      </c>
      <c r="M12" s="85">
        <v>13</v>
      </c>
      <c r="N12" s="85">
        <v>0</v>
      </c>
      <c r="O12" s="103">
        <f t="shared" si="0"/>
        <v>382</v>
      </c>
      <c r="P12" s="36"/>
      <c r="Q12" s="45"/>
    </row>
    <row r="13" spans="1:25" ht="15.75">
      <c r="A13" s="186">
        <v>11</v>
      </c>
      <c r="B13" s="107" t="s">
        <v>25</v>
      </c>
      <c r="C13" s="103">
        <v>15</v>
      </c>
      <c r="D13" s="85">
        <v>2</v>
      </c>
      <c r="E13" s="85">
        <v>9</v>
      </c>
      <c r="F13" s="85">
        <v>15</v>
      </c>
      <c r="G13" s="85">
        <v>1</v>
      </c>
      <c r="H13" s="85">
        <v>0</v>
      </c>
      <c r="I13" s="85">
        <v>6</v>
      </c>
      <c r="J13" s="85">
        <v>47</v>
      </c>
      <c r="K13" s="85">
        <v>0</v>
      </c>
      <c r="L13" s="85">
        <v>0</v>
      </c>
      <c r="M13" s="85">
        <v>1</v>
      </c>
      <c r="N13" s="85">
        <v>1</v>
      </c>
      <c r="O13" s="103">
        <f t="shared" si="0"/>
        <v>97</v>
      </c>
      <c r="P13" s="37"/>
      <c r="Q13" s="45"/>
    </row>
    <row r="14" spans="1:25" ht="15.75">
      <c r="A14" s="105">
        <v>12</v>
      </c>
      <c r="B14" s="107" t="s">
        <v>26</v>
      </c>
      <c r="C14" s="103">
        <v>15</v>
      </c>
      <c r="D14" s="85">
        <v>0</v>
      </c>
      <c r="E14" s="128">
        <v>94</v>
      </c>
      <c r="F14" s="85">
        <v>1265</v>
      </c>
      <c r="G14" s="85">
        <v>1</v>
      </c>
      <c r="H14" s="85">
        <v>0</v>
      </c>
      <c r="I14" s="85">
        <v>0</v>
      </c>
      <c r="J14" s="85">
        <v>161</v>
      </c>
      <c r="K14" s="85">
        <v>0</v>
      </c>
      <c r="L14" s="85">
        <v>14</v>
      </c>
      <c r="M14" s="85">
        <v>0</v>
      </c>
      <c r="N14" s="85">
        <v>0</v>
      </c>
      <c r="O14" s="103">
        <f t="shared" si="0"/>
        <v>1550</v>
      </c>
      <c r="P14" s="36"/>
      <c r="Q14" s="45"/>
    </row>
    <row r="15" spans="1:25" ht="15.75">
      <c r="A15" s="105">
        <v>13</v>
      </c>
      <c r="B15" s="107" t="s">
        <v>27</v>
      </c>
      <c r="C15" s="85">
        <v>37</v>
      </c>
      <c r="D15" s="85">
        <v>18</v>
      </c>
      <c r="E15" s="85">
        <v>46</v>
      </c>
      <c r="F15" s="85">
        <v>19</v>
      </c>
      <c r="G15" s="85">
        <v>16</v>
      </c>
      <c r="H15" s="85">
        <v>0</v>
      </c>
      <c r="I15" s="85">
        <v>34</v>
      </c>
      <c r="J15" s="85">
        <v>1</v>
      </c>
      <c r="K15" s="85">
        <v>0</v>
      </c>
      <c r="L15" s="85">
        <v>0</v>
      </c>
      <c r="M15" s="85">
        <v>0</v>
      </c>
      <c r="N15" s="85">
        <v>0</v>
      </c>
      <c r="O15" s="103">
        <f t="shared" si="0"/>
        <v>171</v>
      </c>
      <c r="P15" s="36"/>
      <c r="Q15" s="45"/>
    </row>
    <row r="16" spans="1:25" ht="15.75">
      <c r="A16" s="105">
        <v>14</v>
      </c>
      <c r="B16" s="107" t="s">
        <v>28</v>
      </c>
      <c r="C16" s="85">
        <v>78</v>
      </c>
      <c r="D16" s="85">
        <v>57</v>
      </c>
      <c r="E16" s="85">
        <v>9</v>
      </c>
      <c r="F16" s="85">
        <v>1</v>
      </c>
      <c r="G16" s="85">
        <v>0</v>
      </c>
      <c r="H16" s="85">
        <v>0</v>
      </c>
      <c r="I16" s="85">
        <v>43</v>
      </c>
      <c r="J16" s="85">
        <v>951</v>
      </c>
      <c r="K16" s="85">
        <v>2</v>
      </c>
      <c r="L16" s="85">
        <v>262</v>
      </c>
      <c r="M16" s="85">
        <v>0</v>
      </c>
      <c r="N16" s="85">
        <v>1</v>
      </c>
      <c r="O16" s="103">
        <f t="shared" si="0"/>
        <v>1404</v>
      </c>
      <c r="P16" s="36"/>
      <c r="Q16" s="45"/>
    </row>
    <row r="17" spans="1:17" ht="15.75">
      <c r="A17" s="105">
        <v>15</v>
      </c>
      <c r="B17" s="107" t="s">
        <v>29</v>
      </c>
      <c r="C17" s="85">
        <v>20</v>
      </c>
      <c r="D17" s="85">
        <v>16</v>
      </c>
      <c r="E17" s="85">
        <v>26</v>
      </c>
      <c r="F17" s="85">
        <v>10</v>
      </c>
      <c r="G17" s="85">
        <v>0</v>
      </c>
      <c r="H17" s="85">
        <v>0</v>
      </c>
      <c r="I17" s="85">
        <v>28</v>
      </c>
      <c r="J17" s="85">
        <v>65</v>
      </c>
      <c r="K17" s="85">
        <v>0</v>
      </c>
      <c r="L17" s="85">
        <v>0</v>
      </c>
      <c r="M17" s="85">
        <v>30</v>
      </c>
      <c r="N17" s="85">
        <v>0</v>
      </c>
      <c r="O17" s="103">
        <f t="shared" si="0"/>
        <v>195</v>
      </c>
      <c r="P17" s="36"/>
      <c r="Q17" s="45"/>
    </row>
    <row r="18" spans="1:17" ht="15.75">
      <c r="A18" s="105">
        <v>16</v>
      </c>
      <c r="B18" s="107" t="s">
        <v>30</v>
      </c>
      <c r="C18" s="102">
        <v>20</v>
      </c>
      <c r="D18" s="104">
        <v>6</v>
      </c>
      <c r="E18" s="102">
        <v>54</v>
      </c>
      <c r="F18" s="102">
        <v>2</v>
      </c>
      <c r="G18" s="102">
        <v>27</v>
      </c>
      <c r="H18" s="102">
        <v>6</v>
      </c>
      <c r="I18" s="102">
        <v>31</v>
      </c>
      <c r="J18" s="102">
        <v>7</v>
      </c>
      <c r="K18" s="102">
        <v>1</v>
      </c>
      <c r="L18" s="102">
        <v>7</v>
      </c>
      <c r="M18" s="102">
        <v>0</v>
      </c>
      <c r="N18" s="102">
        <v>12</v>
      </c>
      <c r="O18" s="97">
        <f>SUM(C18:N18)</f>
        <v>173</v>
      </c>
      <c r="P18" s="36"/>
      <c r="Q18" s="45"/>
    </row>
    <row r="19" spans="1:17" ht="15.75">
      <c r="A19" s="105">
        <v>17</v>
      </c>
      <c r="B19" s="107" t="s">
        <v>31</v>
      </c>
      <c r="C19" s="103">
        <v>183</v>
      </c>
      <c r="D19" s="102">
        <v>54</v>
      </c>
      <c r="E19" s="102">
        <v>2064</v>
      </c>
      <c r="F19" s="102">
        <v>29</v>
      </c>
      <c r="G19" s="102">
        <v>22</v>
      </c>
      <c r="H19" s="102">
        <v>22</v>
      </c>
      <c r="I19" s="102">
        <v>68</v>
      </c>
      <c r="J19" s="102">
        <v>328</v>
      </c>
      <c r="K19" s="102">
        <v>0</v>
      </c>
      <c r="L19" s="102">
        <v>589</v>
      </c>
      <c r="M19" s="102">
        <v>13</v>
      </c>
      <c r="N19" s="102">
        <v>7</v>
      </c>
      <c r="O19" s="103">
        <f t="shared" si="0"/>
        <v>3379</v>
      </c>
      <c r="P19" s="36"/>
      <c r="Q19" s="45"/>
    </row>
    <row r="20" spans="1:17" ht="15.75">
      <c r="A20" s="105">
        <v>18</v>
      </c>
      <c r="B20" s="107" t="s">
        <v>32</v>
      </c>
      <c r="C20" s="103">
        <v>0</v>
      </c>
      <c r="D20" s="85">
        <v>0</v>
      </c>
      <c r="E20" s="85">
        <v>135</v>
      </c>
      <c r="F20" s="85">
        <v>128</v>
      </c>
      <c r="G20" s="85">
        <v>46</v>
      </c>
      <c r="H20" s="85">
        <v>45</v>
      </c>
      <c r="I20" s="85">
        <v>4</v>
      </c>
      <c r="J20" s="85">
        <v>15</v>
      </c>
      <c r="K20" s="85">
        <v>0</v>
      </c>
      <c r="L20" s="85">
        <v>29</v>
      </c>
      <c r="M20" s="85">
        <v>3</v>
      </c>
      <c r="N20" s="85">
        <v>3</v>
      </c>
      <c r="O20" s="103">
        <f t="shared" si="0"/>
        <v>408</v>
      </c>
      <c r="P20" s="36"/>
      <c r="Q20" s="45"/>
    </row>
    <row r="21" spans="1:17" ht="16.5" thickBot="1">
      <c r="A21" s="105">
        <v>19</v>
      </c>
      <c r="B21" s="107" t="s">
        <v>33</v>
      </c>
      <c r="C21" s="103">
        <v>163</v>
      </c>
      <c r="D21" s="103">
        <v>0</v>
      </c>
      <c r="E21" s="85">
        <v>147</v>
      </c>
      <c r="F21" s="85">
        <v>0</v>
      </c>
      <c r="G21" s="85">
        <v>0</v>
      </c>
      <c r="H21" s="85">
        <v>0</v>
      </c>
      <c r="I21" s="85">
        <v>0</v>
      </c>
      <c r="J21" s="85">
        <v>178</v>
      </c>
      <c r="K21" s="85">
        <v>0</v>
      </c>
      <c r="L21" s="85">
        <v>0</v>
      </c>
      <c r="M21" s="85">
        <v>0</v>
      </c>
      <c r="N21" s="85">
        <v>0</v>
      </c>
      <c r="O21" s="103">
        <f t="shared" si="0"/>
        <v>488</v>
      </c>
      <c r="P21" s="36"/>
      <c r="Q21" s="45"/>
    </row>
    <row r="22" spans="1:17" ht="15.75">
      <c r="A22" s="105">
        <v>20</v>
      </c>
      <c r="B22" s="107" t="s">
        <v>34</v>
      </c>
      <c r="C22" s="85">
        <v>49</v>
      </c>
      <c r="D22" s="85">
        <v>14</v>
      </c>
      <c r="E22" s="85">
        <v>13</v>
      </c>
      <c r="F22" s="85">
        <v>3</v>
      </c>
      <c r="G22" s="85">
        <v>3</v>
      </c>
      <c r="H22" s="85">
        <v>5</v>
      </c>
      <c r="I22" s="85">
        <v>7</v>
      </c>
      <c r="J22" s="85">
        <v>77</v>
      </c>
      <c r="K22" s="85">
        <v>0</v>
      </c>
      <c r="L22" s="85">
        <v>19</v>
      </c>
      <c r="M22" s="85">
        <v>0</v>
      </c>
      <c r="N22" s="85">
        <v>0</v>
      </c>
      <c r="O22" s="101">
        <f t="shared" si="0"/>
        <v>190</v>
      </c>
      <c r="P22" s="115">
        <v>1277</v>
      </c>
    </row>
    <row r="23" spans="1:17" ht="15.75">
      <c r="A23" s="105">
        <v>21</v>
      </c>
      <c r="B23" s="107" t="s">
        <v>35</v>
      </c>
      <c r="C23" s="85">
        <v>4</v>
      </c>
      <c r="D23" s="85">
        <v>0</v>
      </c>
      <c r="E23" s="85">
        <v>0</v>
      </c>
      <c r="F23" s="85">
        <v>2</v>
      </c>
      <c r="G23" s="85">
        <v>1</v>
      </c>
      <c r="H23" s="85">
        <v>0</v>
      </c>
      <c r="I23" s="85">
        <v>0</v>
      </c>
      <c r="J23" s="85">
        <v>1</v>
      </c>
      <c r="K23" s="85">
        <v>0</v>
      </c>
      <c r="L23" s="85">
        <v>0</v>
      </c>
      <c r="M23" s="85">
        <v>0</v>
      </c>
      <c r="N23" s="85">
        <v>0</v>
      </c>
      <c r="O23" s="103">
        <f t="shared" si="0"/>
        <v>8</v>
      </c>
      <c r="P23" s="36"/>
      <c r="Q23" s="45"/>
    </row>
    <row r="24" spans="1:17" ht="15.75">
      <c r="A24" s="105">
        <v>22</v>
      </c>
      <c r="B24" s="107" t="s">
        <v>36</v>
      </c>
      <c r="C24" s="85">
        <v>275</v>
      </c>
      <c r="D24" s="85">
        <v>112</v>
      </c>
      <c r="E24" s="85">
        <v>166</v>
      </c>
      <c r="F24" s="85">
        <v>12</v>
      </c>
      <c r="G24" s="85">
        <v>0</v>
      </c>
      <c r="H24" s="85">
        <v>0</v>
      </c>
      <c r="I24" s="85">
        <v>94</v>
      </c>
      <c r="J24" s="85">
        <v>980</v>
      </c>
      <c r="K24" s="85">
        <v>1</v>
      </c>
      <c r="L24" s="85">
        <v>416</v>
      </c>
      <c r="M24" s="85">
        <v>0</v>
      </c>
      <c r="N24" s="85">
        <v>8</v>
      </c>
      <c r="O24" s="103">
        <f t="shared" si="0"/>
        <v>2064</v>
      </c>
      <c r="P24" s="36"/>
    </row>
    <row r="25" spans="1:17" ht="15.75">
      <c r="A25" s="105">
        <v>23</v>
      </c>
      <c r="B25" s="107" t="s">
        <v>37</v>
      </c>
      <c r="C25" s="103">
        <v>2</v>
      </c>
      <c r="D25" s="85">
        <v>0</v>
      </c>
      <c r="E25" s="85">
        <v>1</v>
      </c>
      <c r="F25" s="85">
        <v>66</v>
      </c>
      <c r="G25" s="85">
        <v>0</v>
      </c>
      <c r="H25" s="85">
        <v>3</v>
      </c>
      <c r="I25" s="85">
        <v>1</v>
      </c>
      <c r="J25" s="85">
        <v>16</v>
      </c>
      <c r="K25" s="85">
        <v>1</v>
      </c>
      <c r="L25" s="192">
        <v>2</v>
      </c>
      <c r="M25" s="85">
        <v>1</v>
      </c>
      <c r="N25" s="85">
        <v>0</v>
      </c>
      <c r="O25" s="103">
        <f t="shared" si="0"/>
        <v>93</v>
      </c>
      <c r="P25" s="36"/>
      <c r="Q25" s="45"/>
    </row>
    <row r="26" spans="1:17" ht="15.75">
      <c r="A26" s="105">
        <v>24</v>
      </c>
      <c r="B26" s="107" t="s">
        <v>38</v>
      </c>
      <c r="C26" s="129">
        <v>5</v>
      </c>
      <c r="D26" s="129">
        <v>4</v>
      </c>
      <c r="E26" s="129">
        <v>2</v>
      </c>
      <c r="F26" s="129">
        <v>5</v>
      </c>
      <c r="G26" s="129">
        <v>6</v>
      </c>
      <c r="H26" s="129">
        <v>0</v>
      </c>
      <c r="I26" s="129">
        <v>7</v>
      </c>
      <c r="J26" s="129">
        <v>9</v>
      </c>
      <c r="K26" s="129">
        <v>0</v>
      </c>
      <c r="L26" s="129">
        <v>12</v>
      </c>
      <c r="M26" s="129">
        <v>4</v>
      </c>
      <c r="N26" s="129">
        <v>30</v>
      </c>
      <c r="O26" s="103">
        <f t="shared" si="0"/>
        <v>84</v>
      </c>
      <c r="P26" s="36"/>
    </row>
    <row r="27" spans="1:17" ht="15.75">
      <c r="A27" s="105">
        <v>25</v>
      </c>
      <c r="B27" s="107" t="s">
        <v>39</v>
      </c>
      <c r="C27" s="103">
        <v>2</v>
      </c>
      <c r="D27" s="85">
        <v>0</v>
      </c>
      <c r="E27" s="85">
        <v>1</v>
      </c>
      <c r="F27" s="85">
        <v>1</v>
      </c>
      <c r="G27" s="85">
        <v>0</v>
      </c>
      <c r="H27" s="85">
        <v>0</v>
      </c>
      <c r="I27" s="85">
        <v>0</v>
      </c>
      <c r="J27" s="85">
        <v>2</v>
      </c>
      <c r="K27" s="85">
        <v>1</v>
      </c>
      <c r="L27" s="85">
        <v>2</v>
      </c>
      <c r="M27" s="85">
        <v>1</v>
      </c>
      <c r="N27" s="97">
        <v>0</v>
      </c>
      <c r="O27" s="103">
        <f t="shared" si="0"/>
        <v>10</v>
      </c>
      <c r="P27" s="36"/>
    </row>
    <row r="28" spans="1:17" ht="15.75">
      <c r="A28" s="186">
        <v>26</v>
      </c>
      <c r="B28" s="107" t="s">
        <v>40</v>
      </c>
      <c r="C28" s="85">
        <v>79</v>
      </c>
      <c r="D28" s="85">
        <v>31</v>
      </c>
      <c r="E28" s="85">
        <v>3</v>
      </c>
      <c r="F28" s="85">
        <v>1</v>
      </c>
      <c r="G28" s="85">
        <v>8</v>
      </c>
      <c r="H28" s="85">
        <v>0</v>
      </c>
      <c r="I28" s="85">
        <v>2</v>
      </c>
      <c r="J28" s="85">
        <v>155</v>
      </c>
      <c r="K28" s="85">
        <v>0</v>
      </c>
      <c r="L28" s="85">
        <v>22</v>
      </c>
      <c r="M28" s="85">
        <v>0</v>
      </c>
      <c r="N28" s="85">
        <v>0</v>
      </c>
      <c r="O28" s="103">
        <f t="shared" si="0"/>
        <v>301</v>
      </c>
      <c r="P28" s="37"/>
    </row>
    <row r="29" spans="1:17" ht="15.75">
      <c r="A29" s="105">
        <v>27</v>
      </c>
      <c r="B29" s="107" t="s">
        <v>41</v>
      </c>
      <c r="C29" s="85">
        <v>8</v>
      </c>
      <c r="D29" s="85">
        <v>4</v>
      </c>
      <c r="E29" s="85">
        <v>2</v>
      </c>
      <c r="F29" s="85">
        <v>0</v>
      </c>
      <c r="G29" s="85">
        <v>0</v>
      </c>
      <c r="H29" s="85">
        <v>2</v>
      </c>
      <c r="I29" s="85">
        <v>5</v>
      </c>
      <c r="J29" s="85">
        <v>14</v>
      </c>
      <c r="K29" s="85">
        <v>0</v>
      </c>
      <c r="L29" s="85">
        <v>4</v>
      </c>
      <c r="M29" s="85">
        <v>0</v>
      </c>
      <c r="N29" s="85">
        <v>7</v>
      </c>
      <c r="O29" s="103">
        <f t="shared" si="0"/>
        <v>46</v>
      </c>
      <c r="P29" s="36"/>
      <c r="Q29" s="44"/>
    </row>
    <row r="30" spans="1:17" ht="15.75">
      <c r="A30" s="105">
        <v>28</v>
      </c>
      <c r="B30" s="107" t="s">
        <v>42</v>
      </c>
      <c r="C30" s="85">
        <v>6</v>
      </c>
      <c r="D30" s="193">
        <v>1</v>
      </c>
      <c r="E30" s="193">
        <v>14</v>
      </c>
      <c r="F30" s="85">
        <v>10</v>
      </c>
      <c r="G30" s="85">
        <v>6</v>
      </c>
      <c r="H30" s="85">
        <v>3</v>
      </c>
      <c r="I30" s="85">
        <v>3</v>
      </c>
      <c r="J30" s="85">
        <v>88</v>
      </c>
      <c r="K30" s="85">
        <v>0</v>
      </c>
      <c r="L30" s="85">
        <v>11</v>
      </c>
      <c r="M30" s="85">
        <v>6</v>
      </c>
      <c r="N30" s="85">
        <v>10</v>
      </c>
      <c r="O30" s="103">
        <f t="shared" si="0"/>
        <v>158</v>
      </c>
      <c r="P30" s="36"/>
      <c r="Q30" s="44"/>
    </row>
    <row r="31" spans="1:17" ht="15.75">
      <c r="A31" s="105">
        <v>29</v>
      </c>
      <c r="B31" s="107" t="s">
        <v>43</v>
      </c>
      <c r="C31" s="85">
        <v>0</v>
      </c>
      <c r="D31" s="85">
        <v>0</v>
      </c>
      <c r="E31" s="85">
        <v>1</v>
      </c>
      <c r="F31" s="85">
        <v>2</v>
      </c>
      <c r="G31" s="85">
        <v>0</v>
      </c>
      <c r="H31" s="85">
        <v>0</v>
      </c>
      <c r="I31" s="85">
        <v>0</v>
      </c>
      <c r="J31" s="85">
        <v>0</v>
      </c>
      <c r="K31" s="85">
        <v>3</v>
      </c>
      <c r="L31" s="85">
        <v>0</v>
      </c>
      <c r="M31" s="85">
        <v>0</v>
      </c>
      <c r="N31" s="103">
        <v>0</v>
      </c>
      <c r="O31" s="103">
        <f t="shared" si="0"/>
        <v>6</v>
      </c>
      <c r="P31" s="36"/>
    </row>
    <row r="32" spans="1:17" ht="15.75">
      <c r="A32" s="80">
        <v>30</v>
      </c>
      <c r="B32" s="107" t="s">
        <v>44</v>
      </c>
      <c r="C32" s="97">
        <v>51</v>
      </c>
      <c r="D32" s="97">
        <v>28</v>
      </c>
      <c r="E32" s="97">
        <v>24</v>
      </c>
      <c r="F32" s="97">
        <v>12</v>
      </c>
      <c r="G32" s="97">
        <v>3</v>
      </c>
      <c r="H32" s="97">
        <v>0</v>
      </c>
      <c r="I32" s="97">
        <v>4</v>
      </c>
      <c r="J32" s="97">
        <v>36</v>
      </c>
      <c r="K32" s="97">
        <v>25</v>
      </c>
      <c r="L32" s="97">
        <v>0</v>
      </c>
      <c r="M32" s="97">
        <v>0</v>
      </c>
      <c r="N32" s="97">
        <v>0</v>
      </c>
      <c r="O32" s="103">
        <f t="shared" si="0"/>
        <v>183</v>
      </c>
      <c r="P32" s="36"/>
    </row>
    <row r="33" spans="1:17" ht="15.75">
      <c r="A33" s="80">
        <v>31</v>
      </c>
      <c r="B33" s="107" t="s">
        <v>45</v>
      </c>
      <c r="C33" s="103">
        <v>0</v>
      </c>
      <c r="D33" s="85">
        <v>0</v>
      </c>
      <c r="E33" s="85">
        <v>8</v>
      </c>
      <c r="F33" s="85">
        <v>22</v>
      </c>
      <c r="G33" s="85">
        <v>0</v>
      </c>
      <c r="H33" s="85">
        <v>0</v>
      </c>
      <c r="I33" s="85">
        <v>1</v>
      </c>
      <c r="J33" s="85">
        <v>0</v>
      </c>
      <c r="K33" s="85">
        <v>0</v>
      </c>
      <c r="L33" s="85">
        <v>27</v>
      </c>
      <c r="M33" s="85">
        <v>0</v>
      </c>
      <c r="N33" s="85">
        <v>0</v>
      </c>
      <c r="O33" s="103">
        <f t="shared" si="0"/>
        <v>58</v>
      </c>
      <c r="P33" s="36"/>
      <c r="Q33" s="46"/>
    </row>
    <row r="34" spans="1:17" ht="15.75">
      <c r="A34" s="106">
        <v>32</v>
      </c>
      <c r="B34" s="107" t="s">
        <v>46</v>
      </c>
      <c r="C34" s="103">
        <v>193</v>
      </c>
      <c r="D34" s="85">
        <v>58</v>
      </c>
      <c r="E34" s="85">
        <v>10</v>
      </c>
      <c r="F34" s="85">
        <v>3</v>
      </c>
      <c r="G34" s="85">
        <v>0</v>
      </c>
      <c r="H34" s="85">
        <v>0</v>
      </c>
      <c r="I34" s="85">
        <v>69</v>
      </c>
      <c r="J34" s="85">
        <v>148</v>
      </c>
      <c r="K34" s="85">
        <v>0</v>
      </c>
      <c r="L34" s="85">
        <v>84</v>
      </c>
      <c r="M34" s="85">
        <v>0</v>
      </c>
      <c r="N34" s="85">
        <v>15</v>
      </c>
      <c r="O34" s="103">
        <f t="shared" si="0"/>
        <v>580</v>
      </c>
      <c r="P34" s="36"/>
      <c r="Q34" s="46"/>
    </row>
    <row r="35" spans="1:17" ht="15.75">
      <c r="A35" s="80">
        <v>33</v>
      </c>
      <c r="B35" s="116" t="s">
        <v>55</v>
      </c>
      <c r="C35" s="101">
        <v>0</v>
      </c>
      <c r="D35" s="95">
        <v>0</v>
      </c>
      <c r="E35" s="233">
        <v>2</v>
      </c>
      <c r="F35" s="233">
        <v>3</v>
      </c>
      <c r="G35" s="233">
        <v>0</v>
      </c>
      <c r="H35" s="233">
        <v>0</v>
      </c>
      <c r="I35" s="233">
        <v>1</v>
      </c>
      <c r="J35" s="233">
        <v>13</v>
      </c>
      <c r="K35" s="233">
        <v>0</v>
      </c>
      <c r="L35" s="233">
        <v>4</v>
      </c>
      <c r="M35" s="233">
        <v>0</v>
      </c>
      <c r="N35" s="234">
        <v>0</v>
      </c>
      <c r="O35" s="101">
        <f>SUM(C35:N35)</f>
        <v>23</v>
      </c>
      <c r="P35" s="36"/>
      <c r="Q35" s="44"/>
    </row>
    <row r="36" spans="1:17" ht="15.75">
      <c r="A36" s="52">
        <v>34</v>
      </c>
      <c r="B36" s="116" t="s">
        <v>56</v>
      </c>
      <c r="C36" s="101">
        <v>230</v>
      </c>
      <c r="D36" s="95">
        <v>109</v>
      </c>
      <c r="E36" s="85">
        <v>124</v>
      </c>
      <c r="F36" s="85">
        <v>21</v>
      </c>
      <c r="G36" s="85">
        <v>0</v>
      </c>
      <c r="H36" s="85">
        <v>0</v>
      </c>
      <c r="I36" s="85">
        <v>38</v>
      </c>
      <c r="J36" s="85">
        <v>908</v>
      </c>
      <c r="K36" s="85">
        <v>3</v>
      </c>
      <c r="L36" s="85">
        <v>611</v>
      </c>
      <c r="M36" s="85">
        <v>0</v>
      </c>
      <c r="N36" s="85">
        <v>3</v>
      </c>
      <c r="O36" s="104">
        <f t="shared" si="0"/>
        <v>2047</v>
      </c>
      <c r="P36" s="43"/>
      <c r="Q36" s="44"/>
    </row>
    <row r="37" spans="1:17" ht="15.75">
      <c r="A37" s="80">
        <v>35</v>
      </c>
      <c r="B37" s="117" t="s">
        <v>1</v>
      </c>
      <c r="C37" s="101">
        <v>0</v>
      </c>
      <c r="D37" s="101">
        <v>0</v>
      </c>
      <c r="E37" s="194">
        <v>0</v>
      </c>
      <c r="F37" s="195">
        <v>19</v>
      </c>
      <c r="G37" s="194">
        <v>0</v>
      </c>
      <c r="H37" s="194">
        <v>0</v>
      </c>
      <c r="I37" s="194">
        <v>0</v>
      </c>
      <c r="J37" s="195">
        <v>0</v>
      </c>
      <c r="K37" s="194">
        <v>0</v>
      </c>
      <c r="L37" s="194">
        <v>0</v>
      </c>
      <c r="M37" s="194">
        <v>0</v>
      </c>
      <c r="N37" s="196">
        <v>0</v>
      </c>
      <c r="O37" s="101">
        <f t="shared" si="0"/>
        <v>19</v>
      </c>
    </row>
    <row r="38" spans="1:17" ht="15.75">
      <c r="A38" s="106">
        <v>36</v>
      </c>
      <c r="B38" s="107" t="s">
        <v>0</v>
      </c>
      <c r="C38" s="197">
        <f t="shared" ref="C38:O38" si="1">SUM(C3:C37)</f>
        <v>1691</v>
      </c>
      <c r="D38" s="197">
        <f t="shared" si="1"/>
        <v>622</v>
      </c>
      <c r="E38" s="197">
        <f t="shared" si="1"/>
        <v>3071</v>
      </c>
      <c r="F38" s="197">
        <f t="shared" si="1"/>
        <v>2332</v>
      </c>
      <c r="G38" s="197">
        <f t="shared" si="1"/>
        <v>214</v>
      </c>
      <c r="H38" s="197">
        <f t="shared" si="1"/>
        <v>161</v>
      </c>
      <c r="I38" s="197">
        <f t="shared" si="1"/>
        <v>531</v>
      </c>
      <c r="J38" s="197">
        <f t="shared" si="1"/>
        <v>4863</v>
      </c>
      <c r="K38" s="197">
        <f t="shared" si="1"/>
        <v>382</v>
      </c>
      <c r="L38" s="197">
        <f t="shared" si="1"/>
        <v>2329</v>
      </c>
      <c r="M38" s="197">
        <f t="shared" si="1"/>
        <v>94</v>
      </c>
      <c r="N38" s="197">
        <f t="shared" si="1"/>
        <v>104</v>
      </c>
      <c r="O38" s="198">
        <f t="shared" si="1"/>
        <v>16394</v>
      </c>
    </row>
  </sheetData>
  <mergeCells count="1">
    <mergeCell ref="B1:P1"/>
  </mergeCells>
  <pageMargins left="0.70866141732283472" right="0.70866141732283472" top="0.74803149606299213" bottom="0.35433070866141736" header="0.31496062992125984" footer="0.31496062992125984"/>
  <pageSetup paperSize="9" scale="5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48"/>
  <sheetViews>
    <sheetView topLeftCell="A7" workbookViewId="0">
      <selection activeCell="C40" sqref="C40"/>
    </sheetView>
  </sheetViews>
  <sheetFormatPr defaultRowHeight="15.75"/>
  <cols>
    <col min="1" max="1" width="7.140625" style="7" customWidth="1"/>
    <col min="2" max="2" width="15.28515625" style="3" customWidth="1"/>
    <col min="3" max="3" width="13.85546875" style="3" customWidth="1"/>
    <col min="4" max="4" width="11.28515625" style="3" customWidth="1"/>
    <col min="5" max="5" width="8.7109375" style="3" customWidth="1"/>
    <col min="6" max="6" width="11.42578125" style="3" customWidth="1"/>
    <col min="7" max="7" width="10.42578125" style="3" customWidth="1"/>
    <col min="8" max="8" width="11.140625" style="3" customWidth="1"/>
    <col min="9" max="9" width="9.140625" style="3" customWidth="1"/>
    <col min="10" max="10" width="9.5703125" style="3" customWidth="1"/>
    <col min="11" max="11" width="7.28515625" style="3" customWidth="1"/>
    <col min="12" max="12" width="10.7109375" style="3" customWidth="1"/>
    <col min="13" max="13" width="9.7109375" style="3" customWidth="1"/>
    <col min="14" max="16384" width="9.140625" style="3"/>
  </cols>
  <sheetData>
    <row r="1" spans="1:15" s="2" customFormat="1" ht="17.25" thickTop="1" thickBot="1">
      <c r="A1" s="1" t="s">
        <v>3</v>
      </c>
      <c r="B1" s="355" t="s">
        <v>59</v>
      </c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7"/>
    </row>
    <row r="2" spans="1:15" ht="96" thickTop="1" thickBot="1">
      <c r="A2" s="34"/>
      <c r="B2" s="109" t="s">
        <v>4</v>
      </c>
      <c r="C2" s="110" t="s">
        <v>5</v>
      </c>
      <c r="D2" s="111" t="s">
        <v>47</v>
      </c>
      <c r="E2" s="111" t="s">
        <v>6</v>
      </c>
      <c r="F2" s="111" t="s">
        <v>7</v>
      </c>
      <c r="G2" s="111" t="s">
        <v>8</v>
      </c>
      <c r="H2" s="112" t="s">
        <v>9</v>
      </c>
      <c r="I2" s="112" t="s">
        <v>10</v>
      </c>
      <c r="J2" s="112" t="s">
        <v>11</v>
      </c>
      <c r="K2" s="112" t="s">
        <v>12</v>
      </c>
      <c r="L2" s="112" t="s">
        <v>13</v>
      </c>
      <c r="M2" s="112" t="s">
        <v>14</v>
      </c>
      <c r="N2" s="113" t="s">
        <v>15</v>
      </c>
      <c r="O2" s="114" t="s">
        <v>0</v>
      </c>
    </row>
    <row r="3" spans="1:15" s="4" customFormat="1">
      <c r="A3" s="54">
        <v>1</v>
      </c>
      <c r="B3" s="108" t="s">
        <v>16</v>
      </c>
      <c r="C3" s="131">
        <v>12</v>
      </c>
      <c r="D3" s="216">
        <v>6</v>
      </c>
      <c r="E3" s="131">
        <v>58</v>
      </c>
      <c r="F3" s="131">
        <v>198</v>
      </c>
      <c r="G3" s="131">
        <v>0</v>
      </c>
      <c r="H3" s="131">
        <v>0</v>
      </c>
      <c r="I3" s="131">
        <v>8</v>
      </c>
      <c r="J3" s="131">
        <v>68</v>
      </c>
      <c r="K3" s="131">
        <v>21</v>
      </c>
      <c r="L3" s="131">
        <v>19</v>
      </c>
      <c r="M3" s="131">
        <v>1</v>
      </c>
      <c r="N3" s="131">
        <v>0</v>
      </c>
      <c r="O3" s="132">
        <f t="shared" ref="O3:O17" si="0">SUM(C3:N3)</f>
        <v>391</v>
      </c>
    </row>
    <row r="4" spans="1:15" s="4" customFormat="1">
      <c r="A4" s="105">
        <v>2</v>
      </c>
      <c r="B4" s="107" t="s">
        <v>17</v>
      </c>
      <c r="C4" s="85">
        <v>137</v>
      </c>
      <c r="D4" s="85">
        <v>50</v>
      </c>
      <c r="E4" s="85">
        <v>42</v>
      </c>
      <c r="F4" s="85">
        <v>9</v>
      </c>
      <c r="G4" s="85">
        <v>0</v>
      </c>
      <c r="H4" s="85">
        <v>0</v>
      </c>
      <c r="I4" s="85">
        <v>0</v>
      </c>
      <c r="J4" s="85">
        <v>340</v>
      </c>
      <c r="K4" s="85">
        <v>0</v>
      </c>
      <c r="L4" s="128">
        <v>97</v>
      </c>
      <c r="M4" s="85">
        <v>0</v>
      </c>
      <c r="N4" s="85">
        <v>0</v>
      </c>
      <c r="O4" s="96">
        <f t="shared" si="0"/>
        <v>675</v>
      </c>
    </row>
    <row r="5" spans="1:15" s="4" customFormat="1">
      <c r="A5" s="105">
        <v>3</v>
      </c>
      <c r="B5" s="107" t="s">
        <v>18</v>
      </c>
      <c r="C5" s="97">
        <v>0</v>
      </c>
      <c r="D5" s="97">
        <v>0</v>
      </c>
      <c r="E5" s="74">
        <v>7</v>
      </c>
      <c r="F5" s="74">
        <v>7</v>
      </c>
      <c r="G5" s="74">
        <v>0</v>
      </c>
      <c r="H5" s="74">
        <v>0</v>
      </c>
      <c r="I5" s="74">
        <v>0</v>
      </c>
      <c r="J5" s="74">
        <v>11</v>
      </c>
      <c r="K5" s="74">
        <v>0</v>
      </c>
      <c r="L5" s="74">
        <v>1</v>
      </c>
      <c r="M5" s="74">
        <v>0</v>
      </c>
      <c r="N5" s="75">
        <v>0</v>
      </c>
      <c r="O5" s="96">
        <f t="shared" si="0"/>
        <v>26</v>
      </c>
    </row>
    <row r="6" spans="1:15" s="4" customFormat="1">
      <c r="A6" s="105">
        <v>4</v>
      </c>
      <c r="B6" s="107" t="s">
        <v>19</v>
      </c>
      <c r="C6" s="103">
        <v>1</v>
      </c>
      <c r="D6" s="85">
        <v>0</v>
      </c>
      <c r="E6" s="85">
        <v>4</v>
      </c>
      <c r="F6" s="85">
        <v>53</v>
      </c>
      <c r="G6" s="85">
        <v>1</v>
      </c>
      <c r="H6" s="85">
        <v>0</v>
      </c>
      <c r="I6" s="85">
        <v>0</v>
      </c>
      <c r="J6" s="85">
        <v>15</v>
      </c>
      <c r="K6" s="85">
        <v>38</v>
      </c>
      <c r="L6" s="85">
        <v>1</v>
      </c>
      <c r="M6" s="85">
        <v>0</v>
      </c>
      <c r="N6" s="85">
        <v>0</v>
      </c>
      <c r="O6" s="96">
        <f t="shared" si="0"/>
        <v>113</v>
      </c>
    </row>
    <row r="7" spans="1:15" s="4" customFormat="1">
      <c r="A7" s="105">
        <v>5</v>
      </c>
      <c r="B7" s="107" t="s">
        <v>20</v>
      </c>
      <c r="C7" s="97">
        <v>21</v>
      </c>
      <c r="D7" s="97">
        <v>4</v>
      </c>
      <c r="E7" s="97">
        <v>25</v>
      </c>
      <c r="F7" s="97">
        <v>9</v>
      </c>
      <c r="G7" s="97">
        <v>24</v>
      </c>
      <c r="H7" s="97">
        <v>48</v>
      </c>
      <c r="I7" s="85">
        <v>23</v>
      </c>
      <c r="J7" s="97">
        <v>43</v>
      </c>
      <c r="K7" s="97">
        <v>119</v>
      </c>
      <c r="L7" s="97">
        <v>20</v>
      </c>
      <c r="M7" s="97">
        <v>5</v>
      </c>
      <c r="N7" s="97">
        <v>0</v>
      </c>
      <c r="O7" s="96">
        <f t="shared" si="0"/>
        <v>341</v>
      </c>
    </row>
    <row r="8" spans="1:15" s="4" customFormat="1">
      <c r="A8" s="105">
        <v>6</v>
      </c>
      <c r="B8" s="107" t="s">
        <v>21</v>
      </c>
      <c r="C8" s="85">
        <v>51</v>
      </c>
      <c r="D8" s="85">
        <v>14</v>
      </c>
      <c r="E8" s="100">
        <v>58</v>
      </c>
      <c r="F8" s="100">
        <v>6</v>
      </c>
      <c r="G8" s="100">
        <v>0</v>
      </c>
      <c r="H8" s="100">
        <v>1</v>
      </c>
      <c r="I8" s="100">
        <v>6</v>
      </c>
      <c r="J8" s="100">
        <v>155</v>
      </c>
      <c r="K8" s="100">
        <v>0</v>
      </c>
      <c r="L8" s="100">
        <v>32</v>
      </c>
      <c r="M8" s="100">
        <v>0</v>
      </c>
      <c r="N8" s="100">
        <v>0</v>
      </c>
      <c r="O8" s="96">
        <f t="shared" si="0"/>
        <v>323</v>
      </c>
    </row>
    <row r="9" spans="1:15" s="4" customFormat="1">
      <c r="A9" s="105">
        <v>7</v>
      </c>
      <c r="B9" s="107" t="s">
        <v>22</v>
      </c>
      <c r="C9" s="103">
        <v>16</v>
      </c>
      <c r="D9" s="103">
        <v>5</v>
      </c>
      <c r="E9" s="85">
        <v>15</v>
      </c>
      <c r="F9" s="85">
        <v>258</v>
      </c>
      <c r="G9" s="85">
        <v>1</v>
      </c>
      <c r="H9" s="85">
        <v>0</v>
      </c>
      <c r="I9" s="85">
        <v>5</v>
      </c>
      <c r="J9" s="85">
        <v>6</v>
      </c>
      <c r="K9" s="85">
        <v>0</v>
      </c>
      <c r="L9" s="85">
        <v>5</v>
      </c>
      <c r="M9" s="85">
        <v>0</v>
      </c>
      <c r="N9" s="85">
        <v>0</v>
      </c>
      <c r="O9" s="96">
        <f t="shared" si="0"/>
        <v>311</v>
      </c>
    </row>
    <row r="10" spans="1:15" s="4" customFormat="1">
      <c r="A10" s="105">
        <v>8</v>
      </c>
      <c r="B10" s="107" t="s">
        <v>23</v>
      </c>
      <c r="C10" s="103">
        <v>1</v>
      </c>
      <c r="D10" s="97">
        <v>0</v>
      </c>
      <c r="E10" s="85">
        <v>16</v>
      </c>
      <c r="F10" s="85">
        <v>16</v>
      </c>
      <c r="G10" s="85">
        <v>1</v>
      </c>
      <c r="H10" s="85">
        <v>0</v>
      </c>
      <c r="I10" s="85">
        <v>3</v>
      </c>
      <c r="J10" s="85">
        <v>2</v>
      </c>
      <c r="K10" s="85">
        <v>0</v>
      </c>
      <c r="L10" s="85">
        <v>0</v>
      </c>
      <c r="M10" s="85">
        <v>1</v>
      </c>
      <c r="N10" s="85">
        <v>0</v>
      </c>
      <c r="O10" s="96">
        <f t="shared" si="0"/>
        <v>40</v>
      </c>
    </row>
    <row r="11" spans="1:15" s="4" customFormat="1">
      <c r="A11" s="105">
        <v>9</v>
      </c>
      <c r="B11" s="107" t="s">
        <v>54</v>
      </c>
      <c r="C11" s="103">
        <v>76</v>
      </c>
      <c r="D11" s="97"/>
      <c r="E11" s="85">
        <v>16</v>
      </c>
      <c r="F11" s="85">
        <v>0</v>
      </c>
      <c r="G11" s="85">
        <v>0</v>
      </c>
      <c r="H11" s="85">
        <v>0</v>
      </c>
      <c r="I11" s="85">
        <v>0</v>
      </c>
      <c r="J11" s="85">
        <v>102</v>
      </c>
      <c r="K11" s="85">
        <v>69</v>
      </c>
      <c r="L11" s="85">
        <v>18</v>
      </c>
      <c r="M11" s="85">
        <v>0</v>
      </c>
      <c r="N11" s="85">
        <v>4</v>
      </c>
      <c r="O11" s="96">
        <f t="shared" si="0"/>
        <v>285</v>
      </c>
    </row>
    <row r="12" spans="1:15" s="6" customFormat="1">
      <c r="A12" s="186">
        <v>10</v>
      </c>
      <c r="B12" s="107" t="s">
        <v>24</v>
      </c>
      <c r="C12" s="85">
        <v>33</v>
      </c>
      <c r="D12" s="85">
        <v>10</v>
      </c>
      <c r="E12" s="85">
        <v>22</v>
      </c>
      <c r="F12" s="85">
        <v>15</v>
      </c>
      <c r="G12" s="85">
        <v>28</v>
      </c>
      <c r="H12" s="85">
        <v>28</v>
      </c>
      <c r="I12" s="85">
        <v>28</v>
      </c>
      <c r="J12" s="85">
        <v>83</v>
      </c>
      <c r="K12" s="85">
        <v>142</v>
      </c>
      <c r="L12" s="85">
        <v>2</v>
      </c>
      <c r="M12" s="85">
        <v>11</v>
      </c>
      <c r="N12" s="104">
        <v>0</v>
      </c>
      <c r="O12" s="103">
        <f t="shared" si="0"/>
        <v>402</v>
      </c>
    </row>
    <row r="13" spans="1:15" s="4" customFormat="1">
      <c r="A13" s="105">
        <v>11</v>
      </c>
      <c r="B13" s="107" t="s">
        <v>25</v>
      </c>
      <c r="C13" s="85">
        <v>22</v>
      </c>
      <c r="D13" s="85">
        <v>16</v>
      </c>
      <c r="E13" s="85">
        <v>14</v>
      </c>
      <c r="F13" s="85">
        <v>30</v>
      </c>
      <c r="G13" s="85">
        <v>0</v>
      </c>
      <c r="H13" s="85">
        <v>0</v>
      </c>
      <c r="I13" s="85">
        <v>7</v>
      </c>
      <c r="J13" s="85">
        <v>52</v>
      </c>
      <c r="K13" s="85">
        <v>10</v>
      </c>
      <c r="L13" s="85">
        <v>0</v>
      </c>
      <c r="M13" s="85">
        <v>0</v>
      </c>
      <c r="N13" s="85">
        <v>1</v>
      </c>
      <c r="O13" s="96">
        <f t="shared" si="0"/>
        <v>152</v>
      </c>
    </row>
    <row r="14" spans="1:15" s="4" customFormat="1">
      <c r="A14" s="105">
        <v>12</v>
      </c>
      <c r="B14" s="107" t="s">
        <v>26</v>
      </c>
      <c r="C14" s="103">
        <v>24</v>
      </c>
      <c r="D14" s="103">
        <v>0</v>
      </c>
      <c r="E14" s="85">
        <v>177</v>
      </c>
      <c r="F14" s="85">
        <v>1123</v>
      </c>
      <c r="G14" s="85">
        <v>1</v>
      </c>
      <c r="H14" s="85">
        <v>0</v>
      </c>
      <c r="I14" s="85">
        <v>0</v>
      </c>
      <c r="J14" s="85">
        <v>249</v>
      </c>
      <c r="K14" s="85">
        <v>0</v>
      </c>
      <c r="L14" s="85">
        <v>10</v>
      </c>
      <c r="M14" s="85">
        <v>0</v>
      </c>
      <c r="N14" s="85">
        <v>0</v>
      </c>
      <c r="O14" s="96">
        <f t="shared" si="0"/>
        <v>1584</v>
      </c>
    </row>
    <row r="15" spans="1:15" s="4" customFormat="1">
      <c r="A15" s="105">
        <v>13</v>
      </c>
      <c r="B15" s="107" t="s">
        <v>27</v>
      </c>
      <c r="C15" s="85">
        <v>41</v>
      </c>
      <c r="D15" s="85">
        <v>4</v>
      </c>
      <c r="E15" s="85">
        <v>72</v>
      </c>
      <c r="F15" s="85">
        <v>37</v>
      </c>
      <c r="G15" s="85">
        <v>10</v>
      </c>
      <c r="H15" s="85">
        <v>1</v>
      </c>
      <c r="I15" s="85">
        <v>32</v>
      </c>
      <c r="J15" s="85">
        <v>5</v>
      </c>
      <c r="K15" s="85">
        <v>0</v>
      </c>
      <c r="L15" s="85">
        <v>0</v>
      </c>
      <c r="M15" s="85">
        <v>2</v>
      </c>
      <c r="N15" s="85">
        <v>0</v>
      </c>
      <c r="O15" s="96">
        <f t="shared" si="0"/>
        <v>204</v>
      </c>
    </row>
    <row r="16" spans="1:15" s="4" customFormat="1">
      <c r="A16" s="105">
        <v>14</v>
      </c>
      <c r="B16" s="107" t="s">
        <v>28</v>
      </c>
      <c r="C16" s="85">
        <v>82</v>
      </c>
      <c r="D16" s="85">
        <v>48</v>
      </c>
      <c r="E16" s="85">
        <v>14</v>
      </c>
      <c r="F16" s="85">
        <v>3</v>
      </c>
      <c r="G16" s="85">
        <v>0</v>
      </c>
      <c r="H16" s="85">
        <v>0</v>
      </c>
      <c r="I16" s="85">
        <v>28</v>
      </c>
      <c r="J16" s="85">
        <v>851</v>
      </c>
      <c r="K16" s="85">
        <v>0</v>
      </c>
      <c r="L16" s="85">
        <v>196</v>
      </c>
      <c r="M16" s="85">
        <v>0</v>
      </c>
      <c r="N16" s="85">
        <v>0</v>
      </c>
      <c r="O16" s="96">
        <f t="shared" si="0"/>
        <v>1222</v>
      </c>
    </row>
    <row r="17" spans="1:18" s="4" customFormat="1">
      <c r="A17" s="105">
        <v>15</v>
      </c>
      <c r="B17" s="107" t="s">
        <v>29</v>
      </c>
      <c r="C17" s="85">
        <v>22</v>
      </c>
      <c r="D17" s="85">
        <v>14</v>
      </c>
      <c r="E17" s="85">
        <v>46</v>
      </c>
      <c r="F17" s="85">
        <v>10</v>
      </c>
      <c r="G17" s="85">
        <v>0</v>
      </c>
      <c r="H17" s="85">
        <v>0</v>
      </c>
      <c r="I17" s="85">
        <v>23</v>
      </c>
      <c r="J17" s="85">
        <v>57</v>
      </c>
      <c r="K17" s="85">
        <v>0</v>
      </c>
      <c r="L17" s="85">
        <v>4</v>
      </c>
      <c r="M17" s="85">
        <v>4</v>
      </c>
      <c r="N17" s="85">
        <v>0</v>
      </c>
      <c r="O17" s="122">
        <f t="shared" si="0"/>
        <v>180</v>
      </c>
    </row>
    <row r="18" spans="1:18" s="4" customFormat="1">
      <c r="A18" s="105">
        <v>16</v>
      </c>
      <c r="B18" s="107" t="s">
        <v>30</v>
      </c>
      <c r="C18" s="125">
        <v>18</v>
      </c>
      <c r="D18" s="125">
        <v>1</v>
      </c>
      <c r="E18" s="102">
        <v>38</v>
      </c>
      <c r="F18" s="102">
        <v>0</v>
      </c>
      <c r="G18" s="102">
        <v>8</v>
      </c>
      <c r="H18" s="102">
        <v>9</v>
      </c>
      <c r="I18" s="102">
        <v>44</v>
      </c>
      <c r="J18" s="102">
        <v>0</v>
      </c>
      <c r="K18" s="102">
        <v>0</v>
      </c>
      <c r="L18" s="102">
        <v>5</v>
      </c>
      <c r="M18" s="102">
        <v>1</v>
      </c>
      <c r="N18" s="102">
        <v>10</v>
      </c>
      <c r="O18" s="122">
        <f>SUM(C18:N18)</f>
        <v>134</v>
      </c>
    </row>
    <row r="19" spans="1:18" s="4" customFormat="1">
      <c r="A19" s="105">
        <v>17</v>
      </c>
      <c r="B19" s="107" t="s">
        <v>31</v>
      </c>
      <c r="C19" s="125">
        <v>294</v>
      </c>
      <c r="D19" s="125">
        <v>63</v>
      </c>
      <c r="E19" s="102">
        <v>2705</v>
      </c>
      <c r="F19" s="102">
        <v>67</v>
      </c>
      <c r="G19" s="102">
        <v>64</v>
      </c>
      <c r="H19" s="102">
        <v>25</v>
      </c>
      <c r="I19" s="102">
        <v>91</v>
      </c>
      <c r="J19" s="102">
        <v>453</v>
      </c>
      <c r="K19" s="102">
        <v>1</v>
      </c>
      <c r="L19" s="102">
        <v>460</v>
      </c>
      <c r="M19" s="102">
        <v>12</v>
      </c>
      <c r="N19" s="102">
        <v>0</v>
      </c>
      <c r="O19" s="122">
        <f t="shared" ref="O19:O37" si="1">SUM(C19:N19)</f>
        <v>4235</v>
      </c>
    </row>
    <row r="20" spans="1:18" s="4" customFormat="1">
      <c r="A20" s="105">
        <v>18</v>
      </c>
      <c r="B20" s="107" t="s">
        <v>32</v>
      </c>
      <c r="C20" s="125">
        <v>0</v>
      </c>
      <c r="D20" s="125">
        <v>0</v>
      </c>
      <c r="E20" s="85">
        <v>168</v>
      </c>
      <c r="F20" s="85">
        <v>86</v>
      </c>
      <c r="G20" s="85">
        <v>47</v>
      </c>
      <c r="H20" s="85">
        <v>40</v>
      </c>
      <c r="I20" s="85">
        <v>2</v>
      </c>
      <c r="J20" s="85">
        <v>18</v>
      </c>
      <c r="K20" s="85">
        <v>0</v>
      </c>
      <c r="L20" s="85">
        <v>19</v>
      </c>
      <c r="M20" s="85">
        <v>3</v>
      </c>
      <c r="N20" s="85">
        <v>3</v>
      </c>
      <c r="O20" s="122">
        <f t="shared" si="1"/>
        <v>386</v>
      </c>
      <c r="R20"/>
    </row>
    <row r="21" spans="1:18" s="4" customFormat="1">
      <c r="A21" s="105">
        <v>19</v>
      </c>
      <c r="B21" s="107" t="s">
        <v>33</v>
      </c>
      <c r="C21" s="103">
        <v>171</v>
      </c>
      <c r="D21" s="103">
        <v>0</v>
      </c>
      <c r="E21" s="50">
        <v>278</v>
      </c>
      <c r="F21" s="50">
        <v>0</v>
      </c>
      <c r="G21" s="50">
        <v>3</v>
      </c>
      <c r="H21" s="50">
        <v>0</v>
      </c>
      <c r="I21" s="50">
        <v>0</v>
      </c>
      <c r="J21" s="50">
        <v>328</v>
      </c>
      <c r="K21" s="50">
        <v>0</v>
      </c>
      <c r="L21" s="50">
        <v>0</v>
      </c>
      <c r="M21" s="50">
        <v>0</v>
      </c>
      <c r="N21" s="50">
        <v>0</v>
      </c>
      <c r="O21" s="96">
        <f t="shared" si="1"/>
        <v>780</v>
      </c>
    </row>
    <row r="22" spans="1:18" s="4" customFormat="1">
      <c r="A22" s="105">
        <v>20</v>
      </c>
      <c r="B22" s="107" t="s">
        <v>34</v>
      </c>
      <c r="C22" s="85">
        <v>53</v>
      </c>
      <c r="D22" s="85">
        <v>17</v>
      </c>
      <c r="E22" s="85">
        <v>12</v>
      </c>
      <c r="F22" s="85">
        <v>5</v>
      </c>
      <c r="G22" s="85">
        <v>1</v>
      </c>
      <c r="H22" s="85">
        <v>0</v>
      </c>
      <c r="I22" s="85">
        <v>19</v>
      </c>
      <c r="J22" s="85">
        <v>57</v>
      </c>
      <c r="K22" s="85">
        <v>0</v>
      </c>
      <c r="L22" s="85">
        <v>26</v>
      </c>
      <c r="M22" s="85">
        <v>0</v>
      </c>
      <c r="N22" s="85">
        <v>0</v>
      </c>
      <c r="O22" s="96">
        <f t="shared" si="1"/>
        <v>190</v>
      </c>
    </row>
    <row r="23" spans="1:18" s="4" customFormat="1">
      <c r="A23" s="105">
        <v>21</v>
      </c>
      <c r="B23" s="107" t="s">
        <v>35</v>
      </c>
      <c r="C23" s="85">
        <v>0</v>
      </c>
      <c r="D23" s="85">
        <v>1</v>
      </c>
      <c r="E23" s="85">
        <v>0</v>
      </c>
      <c r="F23" s="85">
        <v>2</v>
      </c>
      <c r="G23" s="85">
        <v>0</v>
      </c>
      <c r="H23" s="85">
        <v>0</v>
      </c>
      <c r="I23" s="85">
        <v>1</v>
      </c>
      <c r="J23" s="85">
        <v>0</v>
      </c>
      <c r="K23" s="85">
        <v>1</v>
      </c>
      <c r="L23" s="85">
        <v>3</v>
      </c>
      <c r="M23" s="85">
        <v>0</v>
      </c>
      <c r="N23" s="85">
        <v>0</v>
      </c>
      <c r="O23" s="96">
        <f t="shared" si="1"/>
        <v>8</v>
      </c>
    </row>
    <row r="24" spans="1:18" s="4" customFormat="1">
      <c r="A24" s="105">
        <v>22</v>
      </c>
      <c r="B24" s="107" t="s">
        <v>36</v>
      </c>
      <c r="C24" s="50">
        <v>153</v>
      </c>
      <c r="D24" s="50">
        <v>64</v>
      </c>
      <c r="E24" s="50">
        <v>239</v>
      </c>
      <c r="F24" s="50">
        <v>12</v>
      </c>
      <c r="G24" s="50">
        <v>0</v>
      </c>
      <c r="H24" s="50">
        <v>0</v>
      </c>
      <c r="I24" s="50">
        <v>84</v>
      </c>
      <c r="J24" s="50">
        <v>934</v>
      </c>
      <c r="K24" s="50">
        <v>1</v>
      </c>
      <c r="L24" s="50">
        <v>251</v>
      </c>
      <c r="M24" s="50">
        <v>0</v>
      </c>
      <c r="N24" s="50">
        <v>0</v>
      </c>
      <c r="O24" s="96">
        <f t="shared" si="1"/>
        <v>1738</v>
      </c>
    </row>
    <row r="25" spans="1:18" s="4" customFormat="1">
      <c r="A25" s="105">
        <v>23</v>
      </c>
      <c r="B25" s="107" t="s">
        <v>37</v>
      </c>
      <c r="C25" s="85">
        <v>2</v>
      </c>
      <c r="D25" s="125">
        <v>2</v>
      </c>
      <c r="E25" s="85">
        <v>2</v>
      </c>
      <c r="F25" s="85">
        <v>72</v>
      </c>
      <c r="G25" s="85">
        <v>1</v>
      </c>
      <c r="H25" s="85">
        <v>1</v>
      </c>
      <c r="I25" s="85">
        <v>0</v>
      </c>
      <c r="J25" s="85">
        <v>5</v>
      </c>
      <c r="K25" s="85">
        <v>0</v>
      </c>
      <c r="L25" s="85">
        <v>2</v>
      </c>
      <c r="M25" s="85">
        <v>0</v>
      </c>
      <c r="N25" s="85">
        <v>0</v>
      </c>
      <c r="O25" s="96">
        <f t="shared" si="1"/>
        <v>87</v>
      </c>
    </row>
    <row r="26" spans="1:18" s="4" customFormat="1">
      <c r="A26" s="105">
        <v>24</v>
      </c>
      <c r="B26" s="107" t="s">
        <v>38</v>
      </c>
      <c r="C26" s="129">
        <v>12</v>
      </c>
      <c r="D26" s="129">
        <v>2</v>
      </c>
      <c r="E26" s="129">
        <v>6</v>
      </c>
      <c r="F26" s="129">
        <v>10</v>
      </c>
      <c r="G26" s="129">
        <v>1</v>
      </c>
      <c r="H26" s="129">
        <v>0</v>
      </c>
      <c r="I26" s="129">
        <v>8</v>
      </c>
      <c r="J26" s="129">
        <v>5</v>
      </c>
      <c r="K26" s="129">
        <v>0</v>
      </c>
      <c r="L26" s="129">
        <v>4</v>
      </c>
      <c r="M26" s="129">
        <v>2</v>
      </c>
      <c r="N26" s="129">
        <v>19</v>
      </c>
      <c r="O26" s="96">
        <f t="shared" si="1"/>
        <v>69</v>
      </c>
    </row>
    <row r="27" spans="1:18" s="6" customFormat="1">
      <c r="A27" s="186">
        <v>25</v>
      </c>
      <c r="B27" s="107" t="s">
        <v>39</v>
      </c>
      <c r="C27" s="103">
        <v>1</v>
      </c>
      <c r="D27" s="103">
        <v>0</v>
      </c>
      <c r="E27" s="85">
        <v>0</v>
      </c>
      <c r="F27" s="85">
        <v>1</v>
      </c>
      <c r="G27" s="85">
        <v>0</v>
      </c>
      <c r="H27" s="85">
        <v>0</v>
      </c>
      <c r="I27" s="85">
        <v>0</v>
      </c>
      <c r="J27" s="85">
        <v>2</v>
      </c>
      <c r="K27" s="85">
        <v>0</v>
      </c>
      <c r="L27" s="85">
        <v>0</v>
      </c>
      <c r="M27" s="85">
        <v>0</v>
      </c>
      <c r="N27" s="85">
        <v>0</v>
      </c>
      <c r="O27" s="103">
        <f t="shared" si="1"/>
        <v>4</v>
      </c>
    </row>
    <row r="28" spans="1:18" s="4" customFormat="1">
      <c r="A28" s="105">
        <v>26</v>
      </c>
      <c r="B28" s="107" t="s">
        <v>40</v>
      </c>
      <c r="C28" s="85">
        <f>202-80</f>
        <v>122</v>
      </c>
      <c r="D28" s="85">
        <f>59-32</f>
        <v>27</v>
      </c>
      <c r="E28" s="85">
        <f>15-5</f>
        <v>10</v>
      </c>
      <c r="F28" s="85">
        <v>6</v>
      </c>
      <c r="G28" s="85">
        <f>18-9</f>
        <v>9</v>
      </c>
      <c r="H28" s="85">
        <v>0</v>
      </c>
      <c r="I28" s="85">
        <v>8</v>
      </c>
      <c r="J28" s="85">
        <f>277-155-1</f>
        <v>121</v>
      </c>
      <c r="K28" s="85">
        <v>4</v>
      </c>
      <c r="L28" s="85">
        <f>40-23</f>
        <v>17</v>
      </c>
      <c r="M28" s="85">
        <v>0</v>
      </c>
      <c r="N28" s="85">
        <v>0</v>
      </c>
      <c r="O28" s="96">
        <f t="shared" si="1"/>
        <v>324</v>
      </c>
    </row>
    <row r="29" spans="1:18" s="4" customFormat="1">
      <c r="A29" s="105">
        <v>27</v>
      </c>
      <c r="B29" s="107" t="s">
        <v>41</v>
      </c>
      <c r="C29" s="85">
        <v>1</v>
      </c>
      <c r="D29" s="85">
        <v>6</v>
      </c>
      <c r="E29" s="85">
        <v>8</v>
      </c>
      <c r="F29" s="85">
        <v>4</v>
      </c>
      <c r="G29" s="85">
        <v>0</v>
      </c>
      <c r="H29" s="85">
        <v>0</v>
      </c>
      <c r="I29" s="85">
        <v>5</v>
      </c>
      <c r="J29" s="85">
        <v>11</v>
      </c>
      <c r="K29" s="85">
        <v>0</v>
      </c>
      <c r="L29" s="85">
        <v>3</v>
      </c>
      <c r="M29" s="128">
        <v>0</v>
      </c>
      <c r="N29" s="85">
        <v>2</v>
      </c>
      <c r="O29" s="96">
        <f t="shared" si="1"/>
        <v>40</v>
      </c>
    </row>
    <row r="30" spans="1:18" s="4" customFormat="1">
      <c r="A30" s="105">
        <v>28</v>
      </c>
      <c r="B30" s="107" t="s">
        <v>42</v>
      </c>
      <c r="C30" s="85">
        <v>15</v>
      </c>
      <c r="D30" s="85">
        <v>1</v>
      </c>
      <c r="E30" s="85">
        <v>14</v>
      </c>
      <c r="F30" s="85">
        <v>6</v>
      </c>
      <c r="G30" s="85">
        <v>5</v>
      </c>
      <c r="H30" s="85">
        <v>8</v>
      </c>
      <c r="I30" s="85">
        <v>4</v>
      </c>
      <c r="J30" s="85">
        <v>80</v>
      </c>
      <c r="K30" s="85">
        <v>0</v>
      </c>
      <c r="L30" s="85">
        <v>9</v>
      </c>
      <c r="M30" s="85">
        <v>1</v>
      </c>
      <c r="N30" s="85">
        <v>7</v>
      </c>
      <c r="O30" s="96">
        <f t="shared" si="1"/>
        <v>150</v>
      </c>
    </row>
    <row r="31" spans="1:18" s="4" customFormat="1">
      <c r="A31" s="80">
        <v>29</v>
      </c>
      <c r="B31" s="107" t="s">
        <v>43</v>
      </c>
      <c r="C31" s="103">
        <v>0</v>
      </c>
      <c r="D31" s="85">
        <v>0</v>
      </c>
      <c r="E31" s="85">
        <v>0</v>
      </c>
      <c r="F31" s="85">
        <v>3</v>
      </c>
      <c r="G31" s="85">
        <v>1</v>
      </c>
      <c r="H31" s="85">
        <v>0</v>
      </c>
      <c r="I31" s="85">
        <v>0</v>
      </c>
      <c r="J31" s="85">
        <v>0</v>
      </c>
      <c r="K31" s="85">
        <v>4</v>
      </c>
      <c r="L31" s="85">
        <v>5</v>
      </c>
      <c r="M31" s="85">
        <v>0</v>
      </c>
      <c r="N31" s="85">
        <v>0</v>
      </c>
      <c r="O31" s="96">
        <f t="shared" si="1"/>
        <v>13</v>
      </c>
    </row>
    <row r="32" spans="1:18" s="4" customFormat="1">
      <c r="A32" s="80">
        <v>30</v>
      </c>
      <c r="B32" s="107" t="s">
        <v>44</v>
      </c>
      <c r="C32" s="97">
        <v>54</v>
      </c>
      <c r="D32" s="97">
        <v>22</v>
      </c>
      <c r="E32" s="97">
        <v>75</v>
      </c>
      <c r="F32" s="97">
        <v>12</v>
      </c>
      <c r="G32" s="97">
        <v>0</v>
      </c>
      <c r="H32" s="97">
        <v>0</v>
      </c>
      <c r="I32" s="97">
        <v>6</v>
      </c>
      <c r="J32" s="97">
        <v>39</v>
      </c>
      <c r="K32" s="97">
        <v>2</v>
      </c>
      <c r="L32" s="97">
        <v>3</v>
      </c>
      <c r="M32" s="97">
        <v>1</v>
      </c>
      <c r="N32" s="97">
        <v>2</v>
      </c>
      <c r="O32" s="96">
        <f t="shared" si="1"/>
        <v>216</v>
      </c>
    </row>
    <row r="33" spans="1:22" s="4" customFormat="1">
      <c r="A33" s="106">
        <v>31</v>
      </c>
      <c r="B33" s="107" t="s">
        <v>45</v>
      </c>
      <c r="C33" s="103">
        <v>0</v>
      </c>
      <c r="D33" s="103">
        <v>0</v>
      </c>
      <c r="E33" s="85">
        <v>25</v>
      </c>
      <c r="F33" s="85">
        <v>35</v>
      </c>
      <c r="G33" s="85">
        <v>1</v>
      </c>
      <c r="H33" s="85">
        <v>0</v>
      </c>
      <c r="I33" s="85">
        <v>0</v>
      </c>
      <c r="J33" s="85">
        <v>0</v>
      </c>
      <c r="K33" s="85">
        <v>0</v>
      </c>
      <c r="L33" s="85">
        <v>14</v>
      </c>
      <c r="M33" s="85">
        <v>0</v>
      </c>
      <c r="N33" s="85">
        <v>0</v>
      </c>
      <c r="O33" s="96">
        <f t="shared" si="1"/>
        <v>75</v>
      </c>
    </row>
    <row r="34" spans="1:22" s="4" customFormat="1">
      <c r="A34" s="106">
        <v>32</v>
      </c>
      <c r="B34" s="107" t="s">
        <v>46</v>
      </c>
      <c r="C34" s="103">
        <v>121</v>
      </c>
      <c r="D34" s="103">
        <v>46</v>
      </c>
      <c r="E34" s="85">
        <v>23</v>
      </c>
      <c r="F34" s="85">
        <v>6</v>
      </c>
      <c r="G34" s="85">
        <v>0</v>
      </c>
      <c r="H34" s="85">
        <v>0</v>
      </c>
      <c r="I34" s="85">
        <v>42</v>
      </c>
      <c r="J34" s="85">
        <v>172</v>
      </c>
      <c r="K34" s="85">
        <v>0</v>
      </c>
      <c r="L34" s="85">
        <v>89</v>
      </c>
      <c r="M34" s="85">
        <v>0</v>
      </c>
      <c r="N34" s="85">
        <v>38</v>
      </c>
      <c r="O34" s="96">
        <f t="shared" si="1"/>
        <v>537</v>
      </c>
    </row>
    <row r="35" spans="1:22" s="4" customFormat="1">
      <c r="A35" s="106">
        <v>33</v>
      </c>
      <c r="B35" s="107" t="s">
        <v>55</v>
      </c>
      <c r="C35" s="103">
        <v>0</v>
      </c>
      <c r="D35" s="123">
        <v>0</v>
      </c>
      <c r="E35" s="231">
        <v>0</v>
      </c>
      <c r="F35" s="231">
        <v>3</v>
      </c>
      <c r="G35" s="231">
        <v>0</v>
      </c>
      <c r="H35" s="231">
        <v>0</v>
      </c>
      <c r="I35" s="231">
        <v>4</v>
      </c>
      <c r="J35" s="231">
        <v>17</v>
      </c>
      <c r="K35" s="231">
        <v>0</v>
      </c>
      <c r="L35" s="231">
        <v>2</v>
      </c>
      <c r="M35" s="231">
        <v>3</v>
      </c>
      <c r="N35" s="232">
        <v>0</v>
      </c>
      <c r="O35" s="96">
        <f>SUM(C35:N35)</f>
        <v>29</v>
      </c>
    </row>
    <row r="36" spans="1:22" s="4" customFormat="1">
      <c r="A36" s="80">
        <v>34</v>
      </c>
      <c r="B36" s="107" t="s">
        <v>56</v>
      </c>
      <c r="C36" s="103">
        <v>620</v>
      </c>
      <c r="D36" s="123">
        <v>196</v>
      </c>
      <c r="E36" s="85">
        <v>587</v>
      </c>
      <c r="F36" s="85">
        <v>62</v>
      </c>
      <c r="G36" s="85">
        <v>0</v>
      </c>
      <c r="H36" s="85">
        <v>0</v>
      </c>
      <c r="I36" s="85">
        <v>269</v>
      </c>
      <c r="J36" s="85">
        <v>1666</v>
      </c>
      <c r="K36" s="85">
        <v>0</v>
      </c>
      <c r="L36" s="85">
        <v>950</v>
      </c>
      <c r="M36" s="85">
        <v>0</v>
      </c>
      <c r="N36" s="85">
        <v>15</v>
      </c>
      <c r="O36" s="121">
        <f t="shared" si="1"/>
        <v>4365</v>
      </c>
    </row>
    <row r="37" spans="1:22" s="4" customFormat="1">
      <c r="A37" s="106">
        <v>35</v>
      </c>
      <c r="B37" s="107" t="s">
        <v>1</v>
      </c>
      <c r="C37" s="103">
        <v>0</v>
      </c>
      <c r="D37" s="123">
        <v>0</v>
      </c>
      <c r="E37" s="74">
        <v>0</v>
      </c>
      <c r="F37" s="118">
        <v>39</v>
      </c>
      <c r="G37" s="74">
        <v>0</v>
      </c>
      <c r="H37" s="74">
        <v>0</v>
      </c>
      <c r="I37" s="74">
        <v>0</v>
      </c>
      <c r="J37" s="118">
        <v>1</v>
      </c>
      <c r="K37" s="74">
        <v>0</v>
      </c>
      <c r="L37" s="74">
        <v>0</v>
      </c>
      <c r="M37" s="74">
        <v>0</v>
      </c>
      <c r="N37" s="75">
        <v>0</v>
      </c>
      <c r="O37" s="121">
        <f t="shared" si="1"/>
        <v>40</v>
      </c>
    </row>
    <row r="38" spans="1:22">
      <c r="A38" s="106">
        <v>36</v>
      </c>
      <c r="B38" s="199" t="s">
        <v>0</v>
      </c>
      <c r="C38" s="133">
        <f t="shared" ref="C38:N38" si="2">SUM(C3:C37)</f>
        <v>2176</v>
      </c>
      <c r="D38" s="217">
        <f t="shared" si="2"/>
        <v>619</v>
      </c>
      <c r="E38" s="133">
        <f t="shared" si="2"/>
        <v>4776</v>
      </c>
      <c r="F38" s="133">
        <f t="shared" si="2"/>
        <v>2205</v>
      </c>
      <c r="G38" s="133">
        <f t="shared" si="2"/>
        <v>207</v>
      </c>
      <c r="H38" s="133">
        <f t="shared" si="2"/>
        <v>161</v>
      </c>
      <c r="I38" s="133">
        <f t="shared" si="2"/>
        <v>750</v>
      </c>
      <c r="J38" s="133">
        <f t="shared" si="2"/>
        <v>5948</v>
      </c>
      <c r="K38" s="133">
        <f t="shared" si="2"/>
        <v>412</v>
      </c>
      <c r="L38" s="133">
        <f t="shared" si="2"/>
        <v>2267</v>
      </c>
      <c r="M38" s="133">
        <f>SUM(M3:M37)</f>
        <v>47</v>
      </c>
      <c r="N38" s="133">
        <f t="shared" si="2"/>
        <v>101</v>
      </c>
      <c r="O38" s="133">
        <f>SUM(C38:N38)</f>
        <v>19669</v>
      </c>
      <c r="P38" s="18"/>
      <c r="Q38" s="18"/>
      <c r="R38" s="18"/>
      <c r="S38" s="18"/>
      <c r="T38" s="18"/>
      <c r="U38" s="18"/>
      <c r="V38" s="18"/>
    </row>
    <row r="39" spans="1:22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9"/>
    </row>
    <row r="40" spans="1:22">
      <c r="A40" s="18"/>
      <c r="B40" s="18"/>
      <c r="C40" s="18"/>
      <c r="D40" s="18"/>
      <c r="E40" s="18"/>
      <c r="F40" s="19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</row>
    <row r="41" spans="1:22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</row>
    <row r="42" spans="1:22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</row>
    <row r="45" spans="1:2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</row>
    <row r="46" spans="1:2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</row>
  </sheetData>
  <mergeCells count="1">
    <mergeCell ref="B1:N1"/>
  </mergeCells>
  <printOptions horizontalCentered="1"/>
  <pageMargins left="0" right="0" top="0" bottom="0" header="0" footer="0"/>
  <pageSetup paperSize="9" scale="8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48"/>
  <sheetViews>
    <sheetView topLeftCell="B5" workbookViewId="0">
      <selection activeCell="G10" sqref="G10"/>
    </sheetView>
  </sheetViews>
  <sheetFormatPr defaultColWidth="12.28515625" defaultRowHeight="15.75"/>
  <cols>
    <col min="1" max="1" width="7.28515625" style="9" customWidth="1"/>
    <col min="2" max="4" width="12.28515625" style="9"/>
    <col min="5" max="5" width="9.85546875" style="9" customWidth="1"/>
    <col min="6" max="16384" width="12.28515625" style="9"/>
  </cols>
  <sheetData>
    <row r="1" spans="1:15" s="8" customFormat="1" ht="17.25" thickTop="1" thickBot="1">
      <c r="A1" s="1" t="s">
        <v>3</v>
      </c>
      <c r="B1" s="355" t="s">
        <v>58</v>
      </c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8"/>
    </row>
    <row r="2" spans="1:15" ht="80.25" thickTop="1" thickBot="1">
      <c r="A2" s="16"/>
      <c r="B2" s="38" t="s">
        <v>4</v>
      </c>
      <c r="C2" s="90" t="s">
        <v>5</v>
      </c>
      <c r="D2" s="91" t="s">
        <v>47</v>
      </c>
      <c r="E2" s="91" t="s">
        <v>6</v>
      </c>
      <c r="F2" s="91" t="s">
        <v>7</v>
      </c>
      <c r="G2" s="91" t="s">
        <v>8</v>
      </c>
      <c r="H2" s="92" t="s">
        <v>9</v>
      </c>
      <c r="I2" s="92" t="s">
        <v>10</v>
      </c>
      <c r="J2" s="92" t="s">
        <v>11</v>
      </c>
      <c r="K2" s="92" t="s">
        <v>12</v>
      </c>
      <c r="L2" s="92" t="s">
        <v>13</v>
      </c>
      <c r="M2" s="92" t="s">
        <v>14</v>
      </c>
      <c r="N2" s="93" t="s">
        <v>15</v>
      </c>
      <c r="O2" s="94" t="s">
        <v>0</v>
      </c>
    </row>
    <row r="3" spans="1:15" s="11" customFormat="1" ht="16.5" thickTop="1">
      <c r="A3" s="10">
        <v>1</v>
      </c>
      <c r="B3" s="76" t="s">
        <v>16</v>
      </c>
      <c r="C3" s="218">
        <v>26</v>
      </c>
      <c r="D3" s="191">
        <v>13</v>
      </c>
      <c r="E3" s="85">
        <v>81</v>
      </c>
      <c r="F3" s="85">
        <v>525</v>
      </c>
      <c r="G3" s="85">
        <v>1</v>
      </c>
      <c r="H3" s="85">
        <v>0</v>
      </c>
      <c r="I3" s="85">
        <v>21</v>
      </c>
      <c r="J3" s="85">
        <v>135</v>
      </c>
      <c r="K3" s="85">
        <v>28</v>
      </c>
      <c r="L3" s="85">
        <v>46</v>
      </c>
      <c r="M3" s="85">
        <v>1</v>
      </c>
      <c r="N3" s="85">
        <v>0</v>
      </c>
      <c r="O3" s="99">
        <f>SUM(C3:N3)</f>
        <v>877</v>
      </c>
    </row>
    <row r="4" spans="1:15" s="15" customFormat="1" ht="16.5" thickBot="1">
      <c r="A4" s="5">
        <v>2</v>
      </c>
      <c r="B4" s="77" t="s">
        <v>17</v>
      </c>
      <c r="C4" s="83">
        <v>242</v>
      </c>
      <c r="D4" s="85">
        <v>105</v>
      </c>
      <c r="E4" s="85">
        <v>74</v>
      </c>
      <c r="F4" s="85">
        <v>12</v>
      </c>
      <c r="G4" s="85">
        <v>0</v>
      </c>
      <c r="H4" s="85">
        <v>0</v>
      </c>
      <c r="I4" s="85">
        <v>5</v>
      </c>
      <c r="J4" s="85">
        <v>628</v>
      </c>
      <c r="K4" s="85">
        <v>0</v>
      </c>
      <c r="L4" s="85">
        <v>228</v>
      </c>
      <c r="M4" s="85">
        <v>0</v>
      </c>
      <c r="N4" s="85">
        <v>0</v>
      </c>
      <c r="O4" s="99">
        <f>SUM(C4:N4)</f>
        <v>1294</v>
      </c>
    </row>
    <row r="5" spans="1:15" s="11" customFormat="1" ht="16.5" thickBot="1">
      <c r="A5" s="12">
        <v>3</v>
      </c>
      <c r="B5" s="77" t="s">
        <v>18</v>
      </c>
      <c r="C5" s="83">
        <v>0</v>
      </c>
      <c r="D5" s="98">
        <v>0</v>
      </c>
      <c r="E5" s="183">
        <v>9</v>
      </c>
      <c r="F5" s="183">
        <v>12</v>
      </c>
      <c r="G5" s="183">
        <v>0</v>
      </c>
      <c r="H5" s="183">
        <v>0</v>
      </c>
      <c r="I5" s="183">
        <v>0</v>
      </c>
      <c r="J5" s="183">
        <v>16</v>
      </c>
      <c r="K5" s="183"/>
      <c r="L5" s="183">
        <v>0</v>
      </c>
      <c r="M5" s="183">
        <v>0</v>
      </c>
      <c r="N5" s="184">
        <v>1</v>
      </c>
      <c r="O5" s="99">
        <f>SUM(C5:N5)</f>
        <v>38</v>
      </c>
    </row>
    <row r="6" spans="1:15" s="11" customFormat="1">
      <c r="A6" s="12">
        <v>4</v>
      </c>
      <c r="B6" s="77" t="s">
        <v>19</v>
      </c>
      <c r="C6" s="219">
        <v>1</v>
      </c>
      <c r="D6" s="85">
        <v>0</v>
      </c>
      <c r="E6" s="85">
        <v>8</v>
      </c>
      <c r="F6" s="85">
        <v>72</v>
      </c>
      <c r="G6" s="85">
        <v>1</v>
      </c>
      <c r="H6" s="85">
        <v>0</v>
      </c>
      <c r="I6" s="85">
        <v>0</v>
      </c>
      <c r="J6" s="85">
        <v>19</v>
      </c>
      <c r="K6" s="85">
        <v>64</v>
      </c>
      <c r="L6" s="85">
        <v>1</v>
      </c>
      <c r="M6" s="85">
        <v>0</v>
      </c>
      <c r="N6" s="85">
        <v>0</v>
      </c>
      <c r="O6" s="99">
        <f>SUM(C6:N6)</f>
        <v>166</v>
      </c>
    </row>
    <row r="7" spans="1:15" s="11" customFormat="1">
      <c r="A7" s="12">
        <v>5</v>
      </c>
      <c r="B7" s="77" t="s">
        <v>20</v>
      </c>
      <c r="C7" s="83">
        <v>65</v>
      </c>
      <c r="D7" s="97">
        <v>24</v>
      </c>
      <c r="E7" s="97">
        <v>35</v>
      </c>
      <c r="F7" s="97">
        <v>20</v>
      </c>
      <c r="G7" s="97">
        <v>65</v>
      </c>
      <c r="H7" s="97">
        <v>80</v>
      </c>
      <c r="I7" s="97">
        <v>44</v>
      </c>
      <c r="J7" s="97">
        <v>81</v>
      </c>
      <c r="K7" s="97">
        <v>232</v>
      </c>
      <c r="L7" s="97">
        <v>24</v>
      </c>
      <c r="M7" s="97">
        <v>27</v>
      </c>
      <c r="N7" s="97">
        <v>0</v>
      </c>
      <c r="O7" s="99">
        <f t="shared" ref="O7:O17" si="0">SUM(C7:N7)</f>
        <v>697</v>
      </c>
    </row>
    <row r="8" spans="1:15" s="11" customFormat="1">
      <c r="A8" s="12">
        <v>6</v>
      </c>
      <c r="B8" s="77" t="s">
        <v>21</v>
      </c>
      <c r="C8" s="220">
        <v>68</v>
      </c>
      <c r="D8" s="100">
        <v>30</v>
      </c>
      <c r="E8" s="101">
        <v>76</v>
      </c>
      <c r="F8" s="101">
        <v>12</v>
      </c>
      <c r="G8" s="101">
        <v>0</v>
      </c>
      <c r="H8" s="101">
        <v>3</v>
      </c>
      <c r="I8" s="101">
        <v>14</v>
      </c>
      <c r="J8" s="101">
        <v>257</v>
      </c>
      <c r="K8" s="101">
        <v>0</v>
      </c>
      <c r="L8" s="101">
        <v>77</v>
      </c>
      <c r="M8" s="101">
        <v>0</v>
      </c>
      <c r="N8" s="101">
        <v>0</v>
      </c>
      <c r="O8" s="124">
        <f t="shared" si="0"/>
        <v>537</v>
      </c>
    </row>
    <row r="9" spans="1:15" s="11" customFormat="1">
      <c r="A9" s="12">
        <v>7</v>
      </c>
      <c r="B9" s="77" t="s">
        <v>22</v>
      </c>
      <c r="C9" s="219">
        <v>18</v>
      </c>
      <c r="D9" s="221">
        <v>7</v>
      </c>
      <c r="E9" s="85">
        <v>29</v>
      </c>
      <c r="F9" s="85">
        <v>506</v>
      </c>
      <c r="G9" s="85">
        <v>6</v>
      </c>
      <c r="H9" s="85">
        <v>0</v>
      </c>
      <c r="I9" s="85">
        <v>11</v>
      </c>
      <c r="J9" s="85">
        <v>17</v>
      </c>
      <c r="K9" s="85">
        <v>0</v>
      </c>
      <c r="L9" s="85">
        <v>8</v>
      </c>
      <c r="M9" s="85">
        <v>0</v>
      </c>
      <c r="N9" s="85">
        <v>0</v>
      </c>
      <c r="O9" s="124">
        <f t="shared" si="0"/>
        <v>602</v>
      </c>
    </row>
    <row r="10" spans="1:15" s="11" customFormat="1">
      <c r="A10" s="12">
        <v>8</v>
      </c>
      <c r="B10" s="77" t="s">
        <v>23</v>
      </c>
      <c r="C10" s="219">
        <v>1</v>
      </c>
      <c r="D10" s="191">
        <v>0</v>
      </c>
      <c r="E10" s="85">
        <v>21</v>
      </c>
      <c r="F10" s="85">
        <v>66</v>
      </c>
      <c r="G10" s="85">
        <v>5</v>
      </c>
      <c r="H10" s="85">
        <v>2</v>
      </c>
      <c r="I10" s="85">
        <v>5</v>
      </c>
      <c r="J10" s="85">
        <v>4</v>
      </c>
      <c r="K10" s="85">
        <v>0</v>
      </c>
      <c r="L10" s="85">
        <v>0</v>
      </c>
      <c r="M10" s="85">
        <v>2</v>
      </c>
      <c r="N10" s="85">
        <v>0</v>
      </c>
      <c r="O10" s="85">
        <f t="shared" si="0"/>
        <v>106</v>
      </c>
    </row>
    <row r="11" spans="1:15" s="11" customFormat="1">
      <c r="A11" s="12">
        <v>9</v>
      </c>
      <c r="B11" s="77" t="s">
        <v>54</v>
      </c>
      <c r="C11" s="219">
        <v>112</v>
      </c>
      <c r="D11" s="191">
        <v>0</v>
      </c>
      <c r="E11" s="85">
        <v>16</v>
      </c>
      <c r="F11" s="85">
        <v>0</v>
      </c>
      <c r="G11" s="85">
        <v>0</v>
      </c>
      <c r="H11" s="85">
        <v>0</v>
      </c>
      <c r="I11" s="85">
        <v>0</v>
      </c>
      <c r="J11" s="85">
        <v>192</v>
      </c>
      <c r="K11" s="85">
        <v>108</v>
      </c>
      <c r="L11" s="85">
        <v>22</v>
      </c>
      <c r="M11" s="85">
        <v>0</v>
      </c>
      <c r="N11" s="85">
        <v>11</v>
      </c>
      <c r="O11" s="85">
        <f t="shared" si="0"/>
        <v>461</v>
      </c>
    </row>
    <row r="12" spans="1:15" s="11" customFormat="1">
      <c r="A12" s="82">
        <v>10</v>
      </c>
      <c r="B12" s="77" t="s">
        <v>24</v>
      </c>
      <c r="C12" s="83">
        <v>71</v>
      </c>
      <c r="D12" s="85">
        <v>0</v>
      </c>
      <c r="E12" s="85">
        <v>30</v>
      </c>
      <c r="F12" s="85">
        <v>22</v>
      </c>
      <c r="G12" s="85">
        <v>51</v>
      </c>
      <c r="H12" s="85">
        <v>67</v>
      </c>
      <c r="I12" s="85">
        <v>59</v>
      </c>
      <c r="J12" s="85">
        <v>135</v>
      </c>
      <c r="K12" s="85">
        <v>302</v>
      </c>
      <c r="L12" s="85">
        <v>5</v>
      </c>
      <c r="M12" s="85">
        <v>24</v>
      </c>
      <c r="N12" s="85">
        <v>0</v>
      </c>
      <c r="O12" s="101">
        <f t="shared" si="0"/>
        <v>766</v>
      </c>
    </row>
    <row r="13" spans="1:15" s="13" customFormat="1">
      <c r="A13" s="12">
        <v>11</v>
      </c>
      <c r="B13" s="77" t="s">
        <v>25</v>
      </c>
      <c r="C13" s="83">
        <v>37</v>
      </c>
      <c r="D13" s="85">
        <v>18</v>
      </c>
      <c r="E13" s="85">
        <v>23</v>
      </c>
      <c r="F13" s="85">
        <v>45</v>
      </c>
      <c r="G13" s="85">
        <v>1</v>
      </c>
      <c r="H13" s="85"/>
      <c r="I13" s="85">
        <v>13</v>
      </c>
      <c r="J13" s="85">
        <v>99</v>
      </c>
      <c r="K13" s="85">
        <v>10</v>
      </c>
      <c r="L13" s="85">
        <v>0</v>
      </c>
      <c r="M13" s="85">
        <v>1</v>
      </c>
      <c r="N13" s="85">
        <v>2</v>
      </c>
      <c r="O13" s="101">
        <f t="shared" si="0"/>
        <v>249</v>
      </c>
    </row>
    <row r="14" spans="1:15" s="13" customFormat="1">
      <c r="A14" s="12">
        <v>12</v>
      </c>
      <c r="B14" s="77" t="s">
        <v>26</v>
      </c>
      <c r="C14" s="219">
        <v>39</v>
      </c>
      <c r="D14" s="85">
        <v>0</v>
      </c>
      <c r="E14" s="85">
        <v>271</v>
      </c>
      <c r="F14" s="85">
        <v>2388</v>
      </c>
      <c r="G14" s="85">
        <v>2</v>
      </c>
      <c r="H14" s="85">
        <v>0</v>
      </c>
      <c r="I14" s="85">
        <v>0</v>
      </c>
      <c r="J14" s="85">
        <v>410</v>
      </c>
      <c r="K14" s="85">
        <v>0</v>
      </c>
      <c r="L14" s="85">
        <v>24</v>
      </c>
      <c r="M14" s="85">
        <v>0</v>
      </c>
      <c r="N14" s="85">
        <v>0</v>
      </c>
      <c r="O14" s="85">
        <f t="shared" si="0"/>
        <v>3134</v>
      </c>
    </row>
    <row r="15" spans="1:15" s="13" customFormat="1">
      <c r="A15" s="12">
        <v>13</v>
      </c>
      <c r="B15" s="77" t="s">
        <v>27</v>
      </c>
      <c r="C15" s="83">
        <v>78</v>
      </c>
      <c r="D15" s="85">
        <v>22</v>
      </c>
      <c r="E15" s="85">
        <v>118</v>
      </c>
      <c r="F15" s="85">
        <v>56</v>
      </c>
      <c r="G15" s="85">
        <v>26</v>
      </c>
      <c r="H15" s="85">
        <v>1</v>
      </c>
      <c r="I15" s="85">
        <v>66</v>
      </c>
      <c r="J15" s="85">
        <v>10</v>
      </c>
      <c r="K15" s="85">
        <v>0</v>
      </c>
      <c r="L15" s="85">
        <v>0</v>
      </c>
      <c r="M15" s="85">
        <v>2</v>
      </c>
      <c r="N15" s="85">
        <v>0</v>
      </c>
      <c r="O15" s="85">
        <f t="shared" si="0"/>
        <v>379</v>
      </c>
    </row>
    <row r="16" spans="1:15" s="13" customFormat="1">
      <c r="A16" s="12">
        <v>14</v>
      </c>
      <c r="B16" s="77" t="s">
        <v>28</v>
      </c>
      <c r="C16" s="83">
        <v>160</v>
      </c>
      <c r="D16" s="85">
        <v>105</v>
      </c>
      <c r="E16" s="85">
        <v>23</v>
      </c>
      <c r="F16" s="85">
        <v>4</v>
      </c>
      <c r="G16" s="85">
        <v>0</v>
      </c>
      <c r="H16" s="85">
        <v>0</v>
      </c>
      <c r="I16" s="85">
        <v>71</v>
      </c>
      <c r="J16" s="85">
        <v>1802</v>
      </c>
      <c r="K16" s="85">
        <v>2</v>
      </c>
      <c r="L16" s="85">
        <v>458</v>
      </c>
      <c r="M16" s="85">
        <v>0</v>
      </c>
      <c r="N16" s="85">
        <v>1</v>
      </c>
      <c r="O16" s="99">
        <f t="shared" si="0"/>
        <v>2626</v>
      </c>
    </row>
    <row r="17" spans="1:15" s="13" customFormat="1">
      <c r="A17" s="12">
        <v>15</v>
      </c>
      <c r="B17" s="77" t="s">
        <v>29</v>
      </c>
      <c r="C17" s="83">
        <v>42</v>
      </c>
      <c r="D17" s="85">
        <v>30</v>
      </c>
      <c r="E17" s="85">
        <v>72</v>
      </c>
      <c r="F17" s="85">
        <v>20</v>
      </c>
      <c r="G17" s="85">
        <v>0</v>
      </c>
      <c r="H17" s="85">
        <v>0</v>
      </c>
      <c r="I17" s="85">
        <v>51</v>
      </c>
      <c r="J17" s="85">
        <v>122</v>
      </c>
      <c r="K17" s="85">
        <v>0</v>
      </c>
      <c r="L17" s="85">
        <v>4</v>
      </c>
      <c r="M17" s="85">
        <v>34</v>
      </c>
      <c r="N17" s="85">
        <v>0</v>
      </c>
      <c r="O17" s="99">
        <f t="shared" si="0"/>
        <v>375</v>
      </c>
    </row>
    <row r="18" spans="1:15" s="13" customFormat="1">
      <c r="A18" s="12">
        <v>16</v>
      </c>
      <c r="B18" s="77" t="s">
        <v>30</v>
      </c>
      <c r="C18" s="219">
        <v>38</v>
      </c>
      <c r="D18" s="99">
        <v>7</v>
      </c>
      <c r="E18" s="102">
        <v>92</v>
      </c>
      <c r="F18" s="102">
        <v>2</v>
      </c>
      <c r="G18" s="102">
        <v>35</v>
      </c>
      <c r="H18" s="102">
        <v>15</v>
      </c>
      <c r="I18" s="102">
        <v>75</v>
      </c>
      <c r="J18" s="102">
        <v>7</v>
      </c>
      <c r="K18" s="102">
        <v>1</v>
      </c>
      <c r="L18" s="102">
        <v>12</v>
      </c>
      <c r="M18" s="102">
        <v>1</v>
      </c>
      <c r="N18" s="102">
        <v>22</v>
      </c>
      <c r="O18" s="99">
        <f>SUM(C18:N18)</f>
        <v>307</v>
      </c>
    </row>
    <row r="19" spans="1:15" s="13" customFormat="1">
      <c r="A19" s="12">
        <v>17</v>
      </c>
      <c r="B19" s="77" t="s">
        <v>31</v>
      </c>
      <c r="C19" s="219">
        <v>477</v>
      </c>
      <c r="D19" s="99">
        <v>117</v>
      </c>
      <c r="E19" s="102">
        <v>4769</v>
      </c>
      <c r="F19" s="102">
        <v>96</v>
      </c>
      <c r="G19" s="102">
        <v>86</v>
      </c>
      <c r="H19" s="102">
        <v>47</v>
      </c>
      <c r="I19" s="102">
        <v>159</v>
      </c>
      <c r="J19" s="102">
        <v>781</v>
      </c>
      <c r="K19" s="102">
        <v>1</v>
      </c>
      <c r="L19" s="102">
        <v>1049</v>
      </c>
      <c r="M19" s="102">
        <v>25</v>
      </c>
      <c r="N19" s="102">
        <v>7</v>
      </c>
      <c r="O19" s="99">
        <f t="shared" ref="O19:O34" si="1">SUM(C19:N19)</f>
        <v>7614</v>
      </c>
    </row>
    <row r="20" spans="1:15" s="13" customFormat="1">
      <c r="A20" s="12">
        <v>18</v>
      </c>
      <c r="B20" s="77" t="s">
        <v>32</v>
      </c>
      <c r="C20" s="83">
        <v>0</v>
      </c>
      <c r="D20" s="97">
        <v>0</v>
      </c>
      <c r="E20" s="85">
        <v>303</v>
      </c>
      <c r="F20" s="85">
        <v>214</v>
      </c>
      <c r="G20" s="85">
        <v>93</v>
      </c>
      <c r="H20" s="85">
        <v>85</v>
      </c>
      <c r="I20" s="85">
        <v>6</v>
      </c>
      <c r="J20" s="85">
        <v>33</v>
      </c>
      <c r="K20" s="85">
        <v>0</v>
      </c>
      <c r="L20" s="85">
        <v>48</v>
      </c>
      <c r="M20" s="85">
        <v>6</v>
      </c>
      <c r="N20" s="85">
        <v>6</v>
      </c>
      <c r="O20" s="99">
        <f t="shared" si="1"/>
        <v>794</v>
      </c>
    </row>
    <row r="21" spans="1:15" s="15" customFormat="1">
      <c r="A21" s="5">
        <v>19</v>
      </c>
      <c r="B21" s="77" t="s">
        <v>33</v>
      </c>
      <c r="C21" s="219">
        <v>334</v>
      </c>
      <c r="D21" s="99">
        <v>0</v>
      </c>
      <c r="E21" s="85">
        <v>455</v>
      </c>
      <c r="F21" s="85">
        <v>0</v>
      </c>
      <c r="G21" s="85">
        <v>3</v>
      </c>
      <c r="H21" s="85">
        <v>0</v>
      </c>
      <c r="I21" s="85">
        <v>0</v>
      </c>
      <c r="J21" s="85">
        <v>506</v>
      </c>
      <c r="K21" s="85">
        <v>0</v>
      </c>
      <c r="L21" s="85">
        <v>0</v>
      </c>
      <c r="M21" s="85">
        <v>0</v>
      </c>
      <c r="N21" s="85">
        <v>0</v>
      </c>
      <c r="O21" s="99">
        <f t="shared" si="1"/>
        <v>1298</v>
      </c>
    </row>
    <row r="22" spans="1:15" s="13" customFormat="1">
      <c r="A22" s="12">
        <v>20</v>
      </c>
      <c r="B22" s="77" t="s">
        <v>34</v>
      </c>
      <c r="C22" s="83">
        <v>102</v>
      </c>
      <c r="D22" s="85">
        <v>31</v>
      </c>
      <c r="E22" s="85">
        <v>25</v>
      </c>
      <c r="F22" s="85">
        <v>8</v>
      </c>
      <c r="G22" s="85">
        <v>4</v>
      </c>
      <c r="H22" s="85">
        <v>5</v>
      </c>
      <c r="I22" s="85">
        <v>26</v>
      </c>
      <c r="J22" s="85">
        <v>134</v>
      </c>
      <c r="K22" s="85">
        <v>0</v>
      </c>
      <c r="L22" s="85">
        <v>45</v>
      </c>
      <c r="M22" s="85">
        <v>0</v>
      </c>
      <c r="N22" s="85">
        <v>0</v>
      </c>
      <c r="O22" s="99">
        <f t="shared" si="1"/>
        <v>380</v>
      </c>
    </row>
    <row r="23" spans="1:15" s="13" customFormat="1">
      <c r="A23" s="12">
        <v>21</v>
      </c>
      <c r="B23" s="77" t="s">
        <v>35</v>
      </c>
      <c r="C23" s="83">
        <v>4</v>
      </c>
      <c r="D23" s="85">
        <v>1</v>
      </c>
      <c r="E23" s="85">
        <v>0</v>
      </c>
      <c r="F23" s="85">
        <v>4</v>
      </c>
      <c r="G23" s="85">
        <v>1</v>
      </c>
      <c r="H23" s="85">
        <v>0</v>
      </c>
      <c r="I23" s="85">
        <v>1</v>
      </c>
      <c r="J23" s="85">
        <v>1</v>
      </c>
      <c r="K23" s="85">
        <v>1</v>
      </c>
      <c r="L23" s="85">
        <v>3</v>
      </c>
      <c r="M23" s="85">
        <v>0</v>
      </c>
      <c r="N23" s="85">
        <v>0</v>
      </c>
      <c r="O23" s="99">
        <f t="shared" si="1"/>
        <v>16</v>
      </c>
    </row>
    <row r="24" spans="1:15" s="13" customFormat="1">
      <c r="A24" s="12">
        <v>22</v>
      </c>
      <c r="B24" s="77" t="s">
        <v>36</v>
      </c>
      <c r="C24" s="83">
        <v>428</v>
      </c>
      <c r="D24" s="85">
        <v>176</v>
      </c>
      <c r="E24" s="85">
        <v>405</v>
      </c>
      <c r="F24" s="85">
        <v>24</v>
      </c>
      <c r="G24" s="85">
        <v>0</v>
      </c>
      <c r="H24" s="85">
        <v>0</v>
      </c>
      <c r="I24" s="85">
        <v>181</v>
      </c>
      <c r="J24" s="85">
        <v>1914</v>
      </c>
      <c r="K24" s="85">
        <v>2</v>
      </c>
      <c r="L24" s="85">
        <v>667</v>
      </c>
      <c r="M24" s="85">
        <v>0</v>
      </c>
      <c r="N24" s="85">
        <v>8</v>
      </c>
      <c r="O24" s="99">
        <f t="shared" si="1"/>
        <v>3805</v>
      </c>
    </row>
    <row r="25" spans="1:15" s="13" customFormat="1">
      <c r="A25" s="12">
        <v>23</v>
      </c>
      <c r="B25" s="77" t="s">
        <v>37</v>
      </c>
      <c r="C25" s="219">
        <v>4</v>
      </c>
      <c r="D25" s="99">
        <v>2</v>
      </c>
      <c r="E25" s="85">
        <v>3</v>
      </c>
      <c r="F25" s="85">
        <v>138</v>
      </c>
      <c r="G25" s="85">
        <v>1</v>
      </c>
      <c r="H25" s="85">
        <v>4</v>
      </c>
      <c r="I25" s="85">
        <v>1</v>
      </c>
      <c r="J25" s="85">
        <v>21</v>
      </c>
      <c r="K25" s="85">
        <v>1</v>
      </c>
      <c r="L25" s="85">
        <v>4</v>
      </c>
      <c r="M25" s="85">
        <v>1</v>
      </c>
      <c r="N25" s="85">
        <v>0</v>
      </c>
      <c r="O25" s="99">
        <f>SUM(C25:N25)</f>
        <v>180</v>
      </c>
    </row>
    <row r="26" spans="1:15" s="13" customFormat="1">
      <c r="A26" s="12">
        <v>24</v>
      </c>
      <c r="B26" s="77" t="s">
        <v>38</v>
      </c>
      <c r="C26" s="219">
        <v>17</v>
      </c>
      <c r="D26" s="99">
        <v>6</v>
      </c>
      <c r="E26" s="99">
        <v>8</v>
      </c>
      <c r="F26" s="99">
        <v>15</v>
      </c>
      <c r="G26" s="99">
        <v>7</v>
      </c>
      <c r="H26" s="99">
        <v>0</v>
      </c>
      <c r="I26" s="99">
        <v>15</v>
      </c>
      <c r="J26" s="99">
        <v>14</v>
      </c>
      <c r="K26" s="99">
        <v>0</v>
      </c>
      <c r="L26" s="99">
        <v>16</v>
      </c>
      <c r="M26" s="99">
        <v>6</v>
      </c>
      <c r="N26" s="99">
        <v>49</v>
      </c>
      <c r="O26" s="99">
        <f t="shared" si="1"/>
        <v>153</v>
      </c>
    </row>
    <row r="27" spans="1:15" s="13" customFormat="1">
      <c r="A27" s="82">
        <v>25</v>
      </c>
      <c r="B27" s="77" t="s">
        <v>39</v>
      </c>
      <c r="C27" s="219">
        <v>3</v>
      </c>
      <c r="D27" s="99">
        <v>0</v>
      </c>
      <c r="E27" s="85">
        <v>1</v>
      </c>
      <c r="F27" s="85">
        <v>2</v>
      </c>
      <c r="G27" s="85">
        <v>0</v>
      </c>
      <c r="H27" s="85">
        <v>0</v>
      </c>
      <c r="I27" s="85">
        <v>1</v>
      </c>
      <c r="J27" s="85">
        <v>4</v>
      </c>
      <c r="K27" s="85">
        <v>1</v>
      </c>
      <c r="L27" s="85">
        <v>2</v>
      </c>
      <c r="M27" s="85">
        <v>1</v>
      </c>
      <c r="N27" s="85">
        <v>0</v>
      </c>
      <c r="O27" s="99">
        <f t="shared" si="1"/>
        <v>15</v>
      </c>
    </row>
    <row r="28" spans="1:15" s="13" customFormat="1">
      <c r="A28" s="12">
        <v>26</v>
      </c>
      <c r="B28" s="77" t="s">
        <v>40</v>
      </c>
      <c r="C28" s="83">
        <v>201</v>
      </c>
      <c r="D28" s="85">
        <v>58</v>
      </c>
      <c r="E28" s="85">
        <v>13</v>
      </c>
      <c r="F28" s="85">
        <v>7</v>
      </c>
      <c r="G28" s="85">
        <v>17</v>
      </c>
      <c r="H28" s="85">
        <v>0</v>
      </c>
      <c r="I28" s="85">
        <v>10</v>
      </c>
      <c r="J28" s="85">
        <v>276</v>
      </c>
      <c r="K28" s="85">
        <v>4</v>
      </c>
      <c r="L28" s="85">
        <v>39</v>
      </c>
      <c r="M28" s="85">
        <v>0</v>
      </c>
      <c r="N28" s="85">
        <v>0</v>
      </c>
      <c r="O28" s="99">
        <f t="shared" si="1"/>
        <v>625</v>
      </c>
    </row>
    <row r="29" spans="1:15" s="13" customFormat="1">
      <c r="A29" s="12">
        <v>27</v>
      </c>
      <c r="B29" s="77" t="s">
        <v>41</v>
      </c>
      <c r="C29" s="83">
        <v>14</v>
      </c>
      <c r="D29" s="85">
        <v>4</v>
      </c>
      <c r="E29" s="85">
        <v>10</v>
      </c>
      <c r="F29" s="85">
        <v>4</v>
      </c>
      <c r="G29" s="85">
        <v>0</v>
      </c>
      <c r="H29" s="85">
        <v>0</v>
      </c>
      <c r="I29" s="85">
        <v>10</v>
      </c>
      <c r="J29" s="85">
        <v>25</v>
      </c>
      <c r="K29" s="85">
        <v>0</v>
      </c>
      <c r="L29" s="85">
        <v>7</v>
      </c>
      <c r="M29" s="85">
        <v>0</v>
      </c>
      <c r="N29" s="85">
        <v>9</v>
      </c>
      <c r="O29" s="99">
        <f t="shared" si="1"/>
        <v>83</v>
      </c>
    </row>
    <row r="30" spans="1:15" s="13" customFormat="1">
      <c r="A30" s="12">
        <v>28</v>
      </c>
      <c r="B30" s="77" t="s">
        <v>42</v>
      </c>
      <c r="C30" s="83">
        <v>21</v>
      </c>
      <c r="D30" s="85">
        <v>2</v>
      </c>
      <c r="E30" s="85">
        <v>28</v>
      </c>
      <c r="F30" s="85">
        <v>16</v>
      </c>
      <c r="G30" s="85">
        <v>11</v>
      </c>
      <c r="H30" s="85">
        <v>11</v>
      </c>
      <c r="I30" s="85">
        <v>7</v>
      </c>
      <c r="J30" s="85">
        <v>167</v>
      </c>
      <c r="K30" s="85">
        <v>0</v>
      </c>
      <c r="L30" s="85">
        <v>20</v>
      </c>
      <c r="M30" s="85">
        <v>7</v>
      </c>
      <c r="N30" s="85">
        <v>17</v>
      </c>
      <c r="O30" s="99">
        <f t="shared" si="1"/>
        <v>307</v>
      </c>
    </row>
    <row r="31" spans="1:15" s="15" customFormat="1" ht="16.5" thickBot="1">
      <c r="A31" s="5">
        <v>29</v>
      </c>
      <c r="B31" s="78" t="s">
        <v>43</v>
      </c>
      <c r="C31" s="219">
        <v>0</v>
      </c>
      <c r="D31" s="85">
        <v>0</v>
      </c>
      <c r="E31" s="85">
        <v>0</v>
      </c>
      <c r="F31" s="85">
        <v>4</v>
      </c>
      <c r="G31" s="85">
        <v>3</v>
      </c>
      <c r="H31" s="85">
        <v>0</v>
      </c>
      <c r="I31" s="85">
        <v>0</v>
      </c>
      <c r="J31" s="85">
        <v>0</v>
      </c>
      <c r="K31" s="85">
        <v>4</v>
      </c>
      <c r="L31" s="85">
        <v>9</v>
      </c>
      <c r="M31" s="85">
        <v>0</v>
      </c>
      <c r="N31" s="85">
        <v>0</v>
      </c>
      <c r="O31" s="85">
        <f t="shared" si="1"/>
        <v>20</v>
      </c>
    </row>
    <row r="32" spans="1:15" s="13" customFormat="1" ht="17.25" thickTop="1" thickBot="1">
      <c r="A32" s="49">
        <v>30</v>
      </c>
      <c r="B32" s="88" t="s">
        <v>57</v>
      </c>
      <c r="C32" s="83">
        <v>105</v>
      </c>
      <c r="D32" s="97">
        <v>50</v>
      </c>
      <c r="E32" s="97">
        <v>99</v>
      </c>
      <c r="F32" s="97">
        <v>24</v>
      </c>
      <c r="G32" s="97">
        <v>3</v>
      </c>
      <c r="H32" s="97">
        <v>0</v>
      </c>
      <c r="I32" s="97">
        <v>9</v>
      </c>
      <c r="J32" s="97">
        <v>75</v>
      </c>
      <c r="K32" s="97">
        <v>27</v>
      </c>
      <c r="L32" s="97">
        <v>3</v>
      </c>
      <c r="M32" s="97">
        <v>1</v>
      </c>
      <c r="N32" s="97">
        <v>18</v>
      </c>
      <c r="O32" s="126">
        <f t="shared" si="1"/>
        <v>414</v>
      </c>
    </row>
    <row r="33" spans="1:15" s="13" customFormat="1" ht="17.25" thickTop="1" thickBot="1">
      <c r="A33" s="82">
        <v>31</v>
      </c>
      <c r="B33" s="89" t="s">
        <v>45</v>
      </c>
      <c r="C33" s="83">
        <v>0</v>
      </c>
      <c r="D33" s="83">
        <v>0</v>
      </c>
      <c r="E33" s="85">
        <v>33</v>
      </c>
      <c r="F33" s="85">
        <v>57</v>
      </c>
      <c r="G33" s="85">
        <v>1</v>
      </c>
      <c r="H33" s="85">
        <v>0</v>
      </c>
      <c r="I33" s="85">
        <v>1</v>
      </c>
      <c r="J33" s="85">
        <v>0</v>
      </c>
      <c r="K33" s="85">
        <v>0</v>
      </c>
      <c r="L33" s="85">
        <v>41</v>
      </c>
      <c r="M33" s="85">
        <v>0</v>
      </c>
      <c r="N33" s="85">
        <v>0</v>
      </c>
      <c r="O33" s="126">
        <f t="shared" si="1"/>
        <v>133</v>
      </c>
    </row>
    <row r="34" spans="1:15" s="13" customFormat="1" ht="17.25" thickTop="1" thickBot="1">
      <c r="A34" s="14">
        <v>32</v>
      </c>
      <c r="B34" s="79" t="s">
        <v>46</v>
      </c>
      <c r="C34" s="83">
        <v>314</v>
      </c>
      <c r="D34" s="83">
        <v>104</v>
      </c>
      <c r="E34" s="85">
        <v>33</v>
      </c>
      <c r="F34" s="85">
        <v>9</v>
      </c>
      <c r="G34" s="85">
        <v>0</v>
      </c>
      <c r="H34" s="85">
        <v>0</v>
      </c>
      <c r="I34" s="85">
        <v>111</v>
      </c>
      <c r="J34" s="85">
        <v>320</v>
      </c>
      <c r="K34" s="85">
        <v>0</v>
      </c>
      <c r="L34" s="85">
        <v>173</v>
      </c>
      <c r="M34" s="85">
        <v>0</v>
      </c>
      <c r="N34" s="85">
        <v>54</v>
      </c>
      <c r="O34" s="126">
        <f t="shared" si="1"/>
        <v>1118</v>
      </c>
    </row>
    <row r="35" spans="1:15" s="13" customFormat="1" ht="17.25" thickTop="1" thickBot="1">
      <c r="A35" s="81">
        <v>33</v>
      </c>
      <c r="B35" s="79" t="s">
        <v>55</v>
      </c>
      <c r="C35" s="83">
        <v>0</v>
      </c>
      <c r="D35" s="210">
        <v>0</v>
      </c>
      <c r="E35" s="229">
        <v>2</v>
      </c>
      <c r="F35" s="229">
        <v>6</v>
      </c>
      <c r="G35" s="229">
        <v>0</v>
      </c>
      <c r="H35" s="229">
        <v>0</v>
      </c>
      <c r="I35" s="229">
        <v>5</v>
      </c>
      <c r="J35" s="229">
        <v>30</v>
      </c>
      <c r="K35" s="229">
        <v>0</v>
      </c>
      <c r="L35" s="229">
        <v>6</v>
      </c>
      <c r="M35" s="229">
        <v>3</v>
      </c>
      <c r="N35" s="230">
        <v>0</v>
      </c>
      <c r="O35" s="126">
        <f>SUM(C35:N35)</f>
        <v>52</v>
      </c>
    </row>
    <row r="36" spans="1:15" s="13" customFormat="1" ht="17.25" thickTop="1" thickBot="1">
      <c r="A36" s="81">
        <v>34</v>
      </c>
      <c r="B36" s="79" t="s">
        <v>56</v>
      </c>
      <c r="C36" s="84">
        <v>850</v>
      </c>
      <c r="D36" s="84">
        <v>305</v>
      </c>
      <c r="E36" s="119">
        <v>711</v>
      </c>
      <c r="F36" s="119">
        <v>83</v>
      </c>
      <c r="G36" s="119">
        <v>0</v>
      </c>
      <c r="H36" s="119">
        <v>0</v>
      </c>
      <c r="I36" s="119">
        <v>307</v>
      </c>
      <c r="J36" s="119">
        <v>2574</v>
      </c>
      <c r="K36" s="119">
        <v>3</v>
      </c>
      <c r="L36" s="119">
        <v>1561</v>
      </c>
      <c r="M36" s="119">
        <v>0</v>
      </c>
      <c r="N36" s="119">
        <v>18</v>
      </c>
      <c r="O36" s="127">
        <f>SUM(C36:N36)</f>
        <v>6412</v>
      </c>
    </row>
    <row r="37" spans="1:15" s="15" customFormat="1" ht="16.5" thickTop="1">
      <c r="A37" s="86">
        <v>35</v>
      </c>
      <c r="B37" s="87" t="s">
        <v>1</v>
      </c>
      <c r="C37" s="83">
        <v>0</v>
      </c>
      <c r="D37" s="85">
        <v>0</v>
      </c>
      <c r="E37" s="97">
        <v>0</v>
      </c>
      <c r="F37" s="85">
        <v>58</v>
      </c>
      <c r="G37" s="85">
        <v>0</v>
      </c>
      <c r="H37" s="85">
        <v>0</v>
      </c>
      <c r="I37" s="97">
        <v>0</v>
      </c>
      <c r="J37" s="85">
        <v>1</v>
      </c>
      <c r="K37" s="85">
        <v>0</v>
      </c>
      <c r="L37" s="85">
        <v>0</v>
      </c>
      <c r="M37" s="85">
        <v>0</v>
      </c>
      <c r="N37" s="85">
        <v>0</v>
      </c>
      <c r="O37" s="85">
        <f>SUM(C37:N37)</f>
        <v>59</v>
      </c>
    </row>
    <row r="38" spans="1:15" ht="16.5" thickBot="1">
      <c r="A38" s="14">
        <v>36</v>
      </c>
      <c r="B38" s="120" t="s">
        <v>0</v>
      </c>
      <c r="C38" s="222">
        <f t="shared" ref="C38:N38" si="2">SUM(C3:C37)</f>
        <v>3872</v>
      </c>
      <c r="D38" s="223">
        <f t="shared" si="2"/>
        <v>1217</v>
      </c>
      <c r="E38" s="224">
        <f t="shared" si="2"/>
        <v>7876</v>
      </c>
      <c r="F38" s="224">
        <f t="shared" si="2"/>
        <v>4531</v>
      </c>
      <c r="G38" s="224">
        <f t="shared" si="2"/>
        <v>423</v>
      </c>
      <c r="H38" s="224">
        <f t="shared" si="2"/>
        <v>320</v>
      </c>
      <c r="I38" s="224">
        <f t="shared" si="2"/>
        <v>1285</v>
      </c>
      <c r="J38" s="224">
        <f t="shared" si="2"/>
        <v>10810</v>
      </c>
      <c r="K38" s="224">
        <f t="shared" si="2"/>
        <v>791</v>
      </c>
      <c r="L38" s="224">
        <f t="shared" si="2"/>
        <v>4602</v>
      </c>
      <c r="M38" s="224">
        <f t="shared" si="2"/>
        <v>142</v>
      </c>
      <c r="N38" s="224">
        <f t="shared" si="2"/>
        <v>223</v>
      </c>
      <c r="O38" s="224">
        <f>SUM(C38:N38)</f>
        <v>36092</v>
      </c>
    </row>
    <row r="39" spans="1:15" ht="16.5" thickTop="1">
      <c r="A39" s="18"/>
      <c r="B39" s="18"/>
    </row>
    <row r="40" spans="1:1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</row>
    <row r="41" spans="1:15">
      <c r="A41" s="18"/>
      <c r="B41" s="18"/>
    </row>
    <row r="44" spans="1:15">
      <c r="A44" s="18"/>
      <c r="B44" s="18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/>
      <c r="O44"/>
    </row>
    <row r="48" spans="1:15">
      <c r="B48" s="17"/>
    </row>
  </sheetData>
  <mergeCells count="1">
    <mergeCell ref="B1:O1"/>
  </mergeCells>
  <pageMargins left="0" right="0" top="0" bottom="0" header="0" footer="0"/>
  <pageSetup paperSize="9" scale="8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Y47"/>
  <sheetViews>
    <sheetView topLeftCell="A7" workbookViewId="0">
      <selection activeCell="F30" sqref="F30"/>
    </sheetView>
  </sheetViews>
  <sheetFormatPr defaultRowHeight="12.75"/>
  <cols>
    <col min="1" max="1" width="7.140625" style="26" customWidth="1"/>
    <col min="2" max="2" width="15.28515625" style="22" customWidth="1"/>
    <col min="3" max="3" width="11.42578125" style="22" customWidth="1"/>
    <col min="4" max="4" width="10.140625" style="22" customWidth="1"/>
    <col min="5" max="5" width="13.7109375" style="22" customWidth="1"/>
    <col min="6" max="6" width="11.42578125" style="22" customWidth="1"/>
    <col min="7" max="7" width="10.42578125" style="22" customWidth="1"/>
    <col min="8" max="8" width="9.5703125" style="22" customWidth="1"/>
    <col min="9" max="9" width="9.140625" style="22" customWidth="1"/>
    <col min="10" max="10" width="10.140625" style="22" customWidth="1"/>
    <col min="11" max="11" width="10" style="22" customWidth="1"/>
    <col min="12" max="12" width="11.42578125" style="22" customWidth="1"/>
    <col min="13" max="13" width="12" style="22" customWidth="1"/>
    <col min="14" max="14" width="10.7109375" style="22" customWidth="1"/>
    <col min="15" max="15" width="9.140625" style="22"/>
    <col min="16" max="22" width="9.140625" style="22" customWidth="1"/>
    <col min="23" max="16384" width="9.140625" style="22"/>
  </cols>
  <sheetData>
    <row r="1" spans="1:15" s="21" customFormat="1" ht="16.5" thickTop="1" thickBot="1">
      <c r="A1" s="20" t="s">
        <v>3</v>
      </c>
      <c r="B1" s="359" t="s">
        <v>64</v>
      </c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1"/>
      <c r="O1" s="134"/>
    </row>
    <row r="2" spans="1:15" ht="60" customHeight="1" thickBot="1">
      <c r="A2" s="135"/>
      <c r="B2" s="142" t="s">
        <v>4</v>
      </c>
      <c r="C2" s="143" t="s">
        <v>5</v>
      </c>
      <c r="D2" s="144" t="s">
        <v>47</v>
      </c>
      <c r="E2" s="144" t="s">
        <v>6</v>
      </c>
      <c r="F2" s="144" t="s">
        <v>7</v>
      </c>
      <c r="G2" s="144" t="s">
        <v>8</v>
      </c>
      <c r="H2" s="145" t="s">
        <v>9</v>
      </c>
      <c r="I2" s="145" t="s">
        <v>10</v>
      </c>
      <c r="J2" s="145" t="s">
        <v>11</v>
      </c>
      <c r="K2" s="145" t="s">
        <v>12</v>
      </c>
      <c r="L2" s="145" t="s">
        <v>13</v>
      </c>
      <c r="M2" s="145" t="s">
        <v>14</v>
      </c>
      <c r="N2" s="146" t="s">
        <v>15</v>
      </c>
      <c r="O2" s="147" t="s">
        <v>0</v>
      </c>
    </row>
    <row r="3" spans="1:15" s="23" customFormat="1" ht="15">
      <c r="A3" s="136">
        <v>1</v>
      </c>
      <c r="B3" s="138" t="s">
        <v>16</v>
      </c>
      <c r="C3" s="174" t="s">
        <v>62</v>
      </c>
      <c r="D3" s="174" t="s">
        <v>63</v>
      </c>
      <c r="E3" s="172">
        <v>46</v>
      </c>
      <c r="F3" s="172">
        <v>26</v>
      </c>
      <c r="G3" s="172">
        <v>3</v>
      </c>
      <c r="H3" s="172">
        <v>0</v>
      </c>
      <c r="I3" s="172">
        <v>6</v>
      </c>
      <c r="J3" s="172">
        <v>8</v>
      </c>
      <c r="K3" s="172">
        <v>32</v>
      </c>
      <c r="L3" s="172">
        <v>20</v>
      </c>
      <c r="M3" s="172">
        <v>0</v>
      </c>
      <c r="N3" s="173">
        <v>0</v>
      </c>
      <c r="O3" s="208">
        <f>SUM(E3:N3)</f>
        <v>141</v>
      </c>
    </row>
    <row r="4" spans="1:15" s="23" customFormat="1" ht="15">
      <c r="A4" s="137">
        <v>2</v>
      </c>
      <c r="B4" s="138" t="s">
        <v>17</v>
      </c>
      <c r="C4" s="187">
        <v>94</v>
      </c>
      <c r="D4" s="188">
        <v>49</v>
      </c>
      <c r="E4" s="172">
        <v>60</v>
      </c>
      <c r="F4" s="172">
        <v>17</v>
      </c>
      <c r="G4" s="172">
        <v>0</v>
      </c>
      <c r="H4" s="172">
        <v>0</v>
      </c>
      <c r="I4" s="172">
        <v>0</v>
      </c>
      <c r="J4" s="172">
        <v>315</v>
      </c>
      <c r="K4" s="172">
        <v>1</v>
      </c>
      <c r="L4" s="189">
        <v>112</v>
      </c>
      <c r="M4" s="172">
        <v>0</v>
      </c>
      <c r="N4" s="173">
        <v>0</v>
      </c>
      <c r="O4" s="99">
        <f t="shared" ref="O4:O9" si="0">SUM(C4:N4)</f>
        <v>648</v>
      </c>
    </row>
    <row r="5" spans="1:15" s="23" customFormat="1" ht="15.75" thickBot="1">
      <c r="A5" s="137">
        <v>3</v>
      </c>
      <c r="B5" s="138" t="s">
        <v>18</v>
      </c>
      <c r="C5" s="97">
        <v>0</v>
      </c>
      <c r="D5" s="97">
        <v>0</v>
      </c>
      <c r="E5" s="172">
        <v>5</v>
      </c>
      <c r="F5" s="172">
        <v>0</v>
      </c>
      <c r="G5" s="172">
        <v>0</v>
      </c>
      <c r="H5" s="172">
        <v>0</v>
      </c>
      <c r="I5" s="172">
        <v>1</v>
      </c>
      <c r="J5" s="172">
        <v>9</v>
      </c>
      <c r="K5" s="172">
        <v>0</v>
      </c>
      <c r="L5" s="172">
        <v>0</v>
      </c>
      <c r="M5" s="172">
        <v>0</v>
      </c>
      <c r="N5" s="173">
        <v>4</v>
      </c>
      <c r="O5" s="99">
        <f t="shared" si="0"/>
        <v>19</v>
      </c>
    </row>
    <row r="6" spans="1:15" s="23" customFormat="1" ht="15.75" thickBot="1">
      <c r="A6" s="137">
        <v>4</v>
      </c>
      <c r="B6" s="138" t="s">
        <v>19</v>
      </c>
      <c r="C6" s="175">
        <v>0</v>
      </c>
      <c r="D6" s="176">
        <v>0</v>
      </c>
      <c r="E6" s="176">
        <v>4</v>
      </c>
      <c r="F6" s="176">
        <v>89</v>
      </c>
      <c r="G6" s="176">
        <v>0</v>
      </c>
      <c r="H6" s="176">
        <v>0</v>
      </c>
      <c r="I6" s="176">
        <v>0</v>
      </c>
      <c r="J6" s="176">
        <v>2</v>
      </c>
      <c r="K6" s="176">
        <v>58</v>
      </c>
      <c r="L6" s="175">
        <v>7</v>
      </c>
      <c r="M6" s="175">
        <v>0</v>
      </c>
      <c r="N6" s="175">
        <v>0</v>
      </c>
      <c r="O6" s="99">
        <f t="shared" si="0"/>
        <v>160</v>
      </c>
    </row>
    <row r="7" spans="1:15" s="23" customFormat="1" ht="15">
      <c r="A7" s="137">
        <v>5</v>
      </c>
      <c r="B7" s="138" t="s">
        <v>20</v>
      </c>
      <c r="C7" s="200">
        <v>22</v>
      </c>
      <c r="D7" s="200">
        <v>6</v>
      </c>
      <c r="E7" s="190">
        <v>51</v>
      </c>
      <c r="F7" s="172">
        <v>9</v>
      </c>
      <c r="G7" s="190">
        <v>56</v>
      </c>
      <c r="H7" s="190">
        <v>27</v>
      </c>
      <c r="I7" s="190">
        <v>14</v>
      </c>
      <c r="J7" s="190">
        <v>65</v>
      </c>
      <c r="K7" s="190">
        <v>187</v>
      </c>
      <c r="L7" s="190">
        <v>7</v>
      </c>
      <c r="M7" s="190">
        <v>7</v>
      </c>
      <c r="N7" s="201">
        <v>0</v>
      </c>
      <c r="O7" s="99">
        <f t="shared" si="0"/>
        <v>451</v>
      </c>
    </row>
    <row r="8" spans="1:15" s="23" customFormat="1" ht="15">
      <c r="A8" s="137">
        <v>6</v>
      </c>
      <c r="B8" s="138" t="s">
        <v>21</v>
      </c>
      <c r="C8" s="185">
        <v>27</v>
      </c>
      <c r="D8" s="178">
        <v>5</v>
      </c>
      <c r="E8" s="172">
        <v>61</v>
      </c>
      <c r="F8" s="172">
        <v>1</v>
      </c>
      <c r="G8" s="172">
        <v>0</v>
      </c>
      <c r="H8" s="172">
        <v>0</v>
      </c>
      <c r="I8" s="172">
        <v>10</v>
      </c>
      <c r="J8" s="172">
        <v>161</v>
      </c>
      <c r="K8" s="172">
        <v>0</v>
      </c>
      <c r="L8" s="172">
        <v>16</v>
      </c>
      <c r="M8" s="172">
        <v>0</v>
      </c>
      <c r="N8" s="173">
        <v>0</v>
      </c>
      <c r="O8" s="99">
        <f t="shared" si="0"/>
        <v>281</v>
      </c>
    </row>
    <row r="9" spans="1:15" s="23" customFormat="1" ht="15">
      <c r="A9" s="137">
        <v>7</v>
      </c>
      <c r="B9" s="138" t="s">
        <v>22</v>
      </c>
      <c r="C9" s="97">
        <v>8</v>
      </c>
      <c r="D9" s="97">
        <v>3</v>
      </c>
      <c r="E9" s="225">
        <v>39</v>
      </c>
      <c r="F9" s="225">
        <v>189</v>
      </c>
      <c r="G9" s="225">
        <v>0</v>
      </c>
      <c r="H9" s="225">
        <v>0</v>
      </c>
      <c r="I9" s="225">
        <v>8</v>
      </c>
      <c r="J9" s="225">
        <v>6</v>
      </c>
      <c r="K9" s="225">
        <v>0</v>
      </c>
      <c r="L9" s="225">
        <v>1</v>
      </c>
      <c r="M9" s="225">
        <v>0</v>
      </c>
      <c r="N9" s="225">
        <v>0</v>
      </c>
      <c r="O9" s="99">
        <f t="shared" si="0"/>
        <v>254</v>
      </c>
    </row>
    <row r="10" spans="1:15" s="23" customFormat="1" ht="15">
      <c r="A10" s="137">
        <v>8</v>
      </c>
      <c r="B10" s="138" t="s">
        <v>23</v>
      </c>
      <c r="C10" s="99">
        <v>0</v>
      </c>
      <c r="D10" s="97">
        <v>0</v>
      </c>
      <c r="E10" s="172">
        <v>41</v>
      </c>
      <c r="F10" s="172">
        <v>5</v>
      </c>
      <c r="G10" s="172">
        <v>1</v>
      </c>
      <c r="H10" s="172">
        <v>0</v>
      </c>
      <c r="I10" s="172">
        <v>0</v>
      </c>
      <c r="J10" s="172">
        <v>5</v>
      </c>
      <c r="K10" s="172">
        <v>0</v>
      </c>
      <c r="L10" s="172">
        <v>3</v>
      </c>
      <c r="M10" s="172">
        <v>1</v>
      </c>
      <c r="N10" s="173">
        <v>0</v>
      </c>
      <c r="O10" s="99">
        <f t="shared" ref="O10:O17" si="1">SUM(C10:N10)</f>
        <v>56</v>
      </c>
    </row>
    <row r="11" spans="1:15" s="23" customFormat="1" ht="15">
      <c r="A11" s="137">
        <v>9</v>
      </c>
      <c r="B11" s="138" t="s">
        <v>54</v>
      </c>
      <c r="C11" s="99">
        <v>102</v>
      </c>
      <c r="D11" s="97">
        <v>13</v>
      </c>
      <c r="E11" s="214">
        <v>8</v>
      </c>
      <c r="F11" s="214">
        <v>0</v>
      </c>
      <c r="G11" s="214">
        <v>0</v>
      </c>
      <c r="H11" s="214">
        <v>0</v>
      </c>
      <c r="I11" s="214">
        <v>0</v>
      </c>
      <c r="J11" s="214">
        <v>112</v>
      </c>
      <c r="K11" s="214">
        <v>40</v>
      </c>
      <c r="L11" s="214">
        <v>15</v>
      </c>
      <c r="M11" s="214">
        <v>0</v>
      </c>
      <c r="N11" s="215">
        <v>7</v>
      </c>
      <c r="O11" s="99">
        <f t="shared" si="1"/>
        <v>297</v>
      </c>
    </row>
    <row r="12" spans="1:15" s="23" customFormat="1" ht="15">
      <c r="A12" s="137">
        <v>10</v>
      </c>
      <c r="B12" s="138" t="s">
        <v>24</v>
      </c>
      <c r="C12" s="185">
        <v>26</v>
      </c>
      <c r="D12" s="178">
        <v>15</v>
      </c>
      <c r="E12" s="172">
        <v>44</v>
      </c>
      <c r="F12" s="172">
        <v>7</v>
      </c>
      <c r="G12" s="172">
        <v>34</v>
      </c>
      <c r="H12" s="172">
        <v>31</v>
      </c>
      <c r="I12" s="172">
        <v>43</v>
      </c>
      <c r="J12" s="172">
        <v>85</v>
      </c>
      <c r="K12" s="172">
        <v>200</v>
      </c>
      <c r="L12" s="172">
        <v>1</v>
      </c>
      <c r="M12" s="172">
        <v>8</v>
      </c>
      <c r="N12" s="173">
        <v>0</v>
      </c>
      <c r="O12" s="99">
        <f t="shared" si="1"/>
        <v>494</v>
      </c>
    </row>
    <row r="13" spans="1:15" s="24" customFormat="1" ht="15">
      <c r="A13" s="137">
        <v>11</v>
      </c>
      <c r="B13" s="138" t="s">
        <v>25</v>
      </c>
      <c r="C13" s="177">
        <v>15</v>
      </c>
      <c r="D13" s="178">
        <v>8</v>
      </c>
      <c r="E13" s="172">
        <v>11</v>
      </c>
      <c r="F13" s="172">
        <v>10</v>
      </c>
      <c r="G13" s="172">
        <v>0</v>
      </c>
      <c r="H13" s="172">
        <v>0</v>
      </c>
      <c r="I13" s="172">
        <v>3</v>
      </c>
      <c r="J13" s="172">
        <v>42</v>
      </c>
      <c r="K13" s="172">
        <v>26</v>
      </c>
      <c r="L13" s="172">
        <v>0</v>
      </c>
      <c r="M13" s="172">
        <v>0</v>
      </c>
      <c r="N13" s="173">
        <v>2</v>
      </c>
      <c r="O13" s="99">
        <f t="shared" si="1"/>
        <v>117</v>
      </c>
    </row>
    <row r="14" spans="1:15" s="23" customFormat="1" ht="15">
      <c r="A14" s="137">
        <v>12</v>
      </c>
      <c r="B14" s="138" t="s">
        <v>26</v>
      </c>
      <c r="C14" s="99">
        <v>25</v>
      </c>
      <c r="D14" s="99">
        <v>8</v>
      </c>
      <c r="E14" s="172">
        <v>191</v>
      </c>
      <c r="F14" s="172">
        <v>298</v>
      </c>
      <c r="G14" s="172">
        <v>1</v>
      </c>
      <c r="H14" s="172">
        <v>0</v>
      </c>
      <c r="I14" s="172">
        <v>0</v>
      </c>
      <c r="J14" s="172">
        <v>244</v>
      </c>
      <c r="K14" s="172">
        <v>1</v>
      </c>
      <c r="L14" s="172">
        <v>12</v>
      </c>
      <c r="M14" s="172">
        <v>0</v>
      </c>
      <c r="N14" s="173">
        <v>80</v>
      </c>
      <c r="O14" s="99">
        <f t="shared" si="1"/>
        <v>860</v>
      </c>
    </row>
    <row r="15" spans="1:15" s="23" customFormat="1" ht="15.75" thickBot="1">
      <c r="A15" s="137">
        <v>13</v>
      </c>
      <c r="B15" s="138" t="s">
        <v>27</v>
      </c>
      <c r="C15" s="178">
        <v>42</v>
      </c>
      <c r="D15" s="179">
        <v>10</v>
      </c>
      <c r="E15" s="180">
        <v>66</v>
      </c>
      <c r="F15" s="181">
        <v>25</v>
      </c>
      <c r="G15" s="172">
        <v>27</v>
      </c>
      <c r="H15" s="172">
        <v>0</v>
      </c>
      <c r="I15" s="172">
        <v>33</v>
      </c>
      <c r="J15" s="172">
        <v>5</v>
      </c>
      <c r="K15" s="172">
        <v>0</v>
      </c>
      <c r="L15" s="172">
        <v>0</v>
      </c>
      <c r="M15" s="172">
        <v>1</v>
      </c>
      <c r="N15" s="182">
        <v>0</v>
      </c>
      <c r="O15" s="99">
        <f t="shared" si="1"/>
        <v>209</v>
      </c>
    </row>
    <row r="16" spans="1:15" s="23" customFormat="1" ht="15">
      <c r="A16" s="137">
        <v>14</v>
      </c>
      <c r="B16" s="138" t="s">
        <v>28</v>
      </c>
      <c r="C16" s="97">
        <v>66</v>
      </c>
      <c r="D16" s="97">
        <v>40</v>
      </c>
      <c r="E16" s="172">
        <v>21</v>
      </c>
      <c r="F16" s="172">
        <v>5</v>
      </c>
      <c r="G16" s="172">
        <v>0</v>
      </c>
      <c r="H16" s="172">
        <v>0</v>
      </c>
      <c r="I16" s="172">
        <v>48</v>
      </c>
      <c r="J16" s="172">
        <v>1071</v>
      </c>
      <c r="K16" s="172">
        <v>0</v>
      </c>
      <c r="L16" s="172">
        <v>228</v>
      </c>
      <c r="M16" s="172">
        <v>0</v>
      </c>
      <c r="N16" s="173">
        <v>0</v>
      </c>
      <c r="O16" s="99">
        <f t="shared" si="1"/>
        <v>1479</v>
      </c>
    </row>
    <row r="17" spans="1:25" s="23" customFormat="1" ht="15">
      <c r="A17" s="137">
        <v>15</v>
      </c>
      <c r="B17" s="138" t="s">
        <v>29</v>
      </c>
      <c r="C17" s="185">
        <v>26</v>
      </c>
      <c r="D17" s="178">
        <v>22</v>
      </c>
      <c r="E17" s="172">
        <v>55</v>
      </c>
      <c r="F17" s="172">
        <v>14</v>
      </c>
      <c r="G17" s="172">
        <v>0</v>
      </c>
      <c r="H17" s="172">
        <v>0</v>
      </c>
      <c r="I17" s="172">
        <v>12</v>
      </c>
      <c r="J17" s="172">
        <v>146</v>
      </c>
      <c r="K17" s="172">
        <v>0</v>
      </c>
      <c r="L17" s="172">
        <v>2</v>
      </c>
      <c r="M17" s="172">
        <v>0</v>
      </c>
      <c r="N17" s="173">
        <v>0</v>
      </c>
      <c r="O17" s="99">
        <f t="shared" si="1"/>
        <v>277</v>
      </c>
    </row>
    <row r="18" spans="1:25" s="23" customFormat="1" ht="15">
      <c r="A18" s="137">
        <v>16</v>
      </c>
      <c r="B18" s="138" t="s">
        <v>30</v>
      </c>
      <c r="C18" s="185">
        <v>20</v>
      </c>
      <c r="D18" s="178">
        <v>1</v>
      </c>
      <c r="E18" s="102">
        <v>46</v>
      </c>
      <c r="F18" s="102">
        <v>0</v>
      </c>
      <c r="G18" s="102">
        <v>30</v>
      </c>
      <c r="H18" s="102">
        <v>4</v>
      </c>
      <c r="I18" s="102">
        <v>9</v>
      </c>
      <c r="J18" s="102">
        <v>1</v>
      </c>
      <c r="K18" s="102">
        <v>0</v>
      </c>
      <c r="L18" s="102">
        <v>28</v>
      </c>
      <c r="M18" s="102">
        <v>2</v>
      </c>
      <c r="N18" s="102">
        <v>11</v>
      </c>
      <c r="O18" s="85">
        <f>SUM(C18:N18)</f>
        <v>152</v>
      </c>
    </row>
    <row r="19" spans="1:25" s="23" customFormat="1" ht="15">
      <c r="A19" s="137">
        <v>17</v>
      </c>
      <c r="B19" s="138" t="s">
        <v>31</v>
      </c>
      <c r="C19" s="97">
        <v>318</v>
      </c>
      <c r="D19" s="97">
        <v>55</v>
      </c>
      <c r="E19" s="202">
        <v>3113</v>
      </c>
      <c r="F19" s="202">
        <v>49</v>
      </c>
      <c r="G19" s="202">
        <v>59</v>
      </c>
      <c r="H19" s="202">
        <v>31</v>
      </c>
      <c r="I19" s="202">
        <v>78</v>
      </c>
      <c r="J19" s="202">
        <v>483</v>
      </c>
      <c r="K19" s="202">
        <v>0</v>
      </c>
      <c r="L19" s="202">
        <v>721</v>
      </c>
      <c r="M19" s="202">
        <v>41</v>
      </c>
      <c r="N19" s="203">
        <v>1</v>
      </c>
      <c r="O19" s="85">
        <f>SUM(C19:N19)</f>
        <v>4949</v>
      </c>
    </row>
    <row r="20" spans="1:25" s="23" customFormat="1" ht="15">
      <c r="A20" s="137">
        <v>18</v>
      </c>
      <c r="B20" s="138" t="s">
        <v>32</v>
      </c>
      <c r="C20" s="97">
        <v>47</v>
      </c>
      <c r="D20" s="97">
        <v>2</v>
      </c>
      <c r="E20" s="172">
        <v>179</v>
      </c>
      <c r="F20" s="172">
        <v>54</v>
      </c>
      <c r="G20" s="172">
        <v>80</v>
      </c>
      <c r="H20" s="172">
        <v>45</v>
      </c>
      <c r="I20" s="172">
        <v>1</v>
      </c>
      <c r="J20" s="172">
        <v>19</v>
      </c>
      <c r="K20" s="172">
        <v>0</v>
      </c>
      <c r="L20" s="172">
        <v>13</v>
      </c>
      <c r="M20" s="172">
        <v>5</v>
      </c>
      <c r="N20" s="173">
        <v>4</v>
      </c>
      <c r="O20" s="85">
        <f>SUM(C20:N20)</f>
        <v>449</v>
      </c>
    </row>
    <row r="21" spans="1:25" s="23" customFormat="1" ht="15">
      <c r="A21" s="137">
        <v>19</v>
      </c>
      <c r="B21" s="138" t="s">
        <v>33</v>
      </c>
      <c r="C21" s="97">
        <v>70</v>
      </c>
      <c r="D21" s="97">
        <v>50</v>
      </c>
      <c r="E21" s="172">
        <v>450</v>
      </c>
      <c r="F21" s="172">
        <v>11</v>
      </c>
      <c r="G21" s="172">
        <v>2</v>
      </c>
      <c r="H21" s="172">
        <v>0</v>
      </c>
      <c r="I21" s="172">
        <v>5</v>
      </c>
      <c r="J21" s="172">
        <v>506</v>
      </c>
      <c r="K21" s="172">
        <v>0</v>
      </c>
      <c r="L21" s="172">
        <v>11</v>
      </c>
      <c r="M21" s="172">
        <v>0</v>
      </c>
      <c r="N21" s="173">
        <v>0</v>
      </c>
      <c r="O21" s="85">
        <f>SUM(C21:N21)</f>
        <v>1105</v>
      </c>
    </row>
    <row r="22" spans="1:25" s="23" customFormat="1" ht="15">
      <c r="A22" s="137">
        <v>20</v>
      </c>
      <c r="B22" s="138" t="s">
        <v>34</v>
      </c>
      <c r="C22" s="185">
        <v>40</v>
      </c>
      <c r="D22" s="178">
        <v>10</v>
      </c>
      <c r="E22" s="172">
        <v>12</v>
      </c>
      <c r="F22" s="172">
        <v>2</v>
      </c>
      <c r="G22" s="172">
        <v>0</v>
      </c>
      <c r="H22" s="172">
        <v>0</v>
      </c>
      <c r="I22" s="172">
        <v>20</v>
      </c>
      <c r="J22" s="172">
        <v>74</v>
      </c>
      <c r="K22" s="172">
        <v>0</v>
      </c>
      <c r="L22" s="172">
        <v>42</v>
      </c>
      <c r="M22" s="172">
        <v>1</v>
      </c>
      <c r="N22" s="173">
        <v>0</v>
      </c>
      <c r="O22" s="99">
        <f>SUM(C22:N22)</f>
        <v>201</v>
      </c>
    </row>
    <row r="23" spans="1:25" s="23" customFormat="1" ht="15">
      <c r="A23" s="137">
        <v>21</v>
      </c>
      <c r="B23" s="138" t="s">
        <v>35</v>
      </c>
      <c r="C23" s="185">
        <v>7</v>
      </c>
      <c r="D23" s="178">
        <v>4</v>
      </c>
      <c r="E23" s="172">
        <v>1</v>
      </c>
      <c r="F23" s="172">
        <v>0</v>
      </c>
      <c r="G23" s="172">
        <v>0</v>
      </c>
      <c r="H23" s="172">
        <v>1</v>
      </c>
      <c r="I23" s="172">
        <v>1</v>
      </c>
      <c r="J23" s="172">
        <v>0</v>
      </c>
      <c r="K23" s="172">
        <v>0</v>
      </c>
      <c r="L23" s="172">
        <v>1</v>
      </c>
      <c r="M23" s="172">
        <v>0</v>
      </c>
      <c r="N23" s="173">
        <v>0</v>
      </c>
      <c r="O23" s="99">
        <f t="shared" ref="O23:O28" si="2">SUM(C23:N23)</f>
        <v>15</v>
      </c>
    </row>
    <row r="24" spans="1:25" s="23" customFormat="1" ht="15">
      <c r="A24" s="137">
        <v>22</v>
      </c>
      <c r="B24" s="138" t="s">
        <v>36</v>
      </c>
      <c r="C24" s="185">
        <v>191</v>
      </c>
      <c r="D24" s="178">
        <v>88</v>
      </c>
      <c r="E24" s="172">
        <v>350</v>
      </c>
      <c r="F24" s="172">
        <v>11</v>
      </c>
      <c r="G24" s="172"/>
      <c r="H24" s="172"/>
      <c r="I24" s="172">
        <v>116</v>
      </c>
      <c r="J24" s="172">
        <v>884</v>
      </c>
      <c r="K24" s="172"/>
      <c r="L24" s="172">
        <v>214</v>
      </c>
      <c r="M24" s="172"/>
      <c r="N24" s="173">
        <v>33</v>
      </c>
      <c r="O24" s="99">
        <f t="shared" si="2"/>
        <v>1887</v>
      </c>
    </row>
    <row r="25" spans="1:25" s="23" customFormat="1" ht="15">
      <c r="A25" s="137">
        <v>23</v>
      </c>
      <c r="B25" s="138" t="s">
        <v>37</v>
      </c>
      <c r="C25" s="97">
        <v>4</v>
      </c>
      <c r="D25" s="97">
        <v>3</v>
      </c>
      <c r="E25" s="172">
        <v>1</v>
      </c>
      <c r="F25" s="172">
        <v>86</v>
      </c>
      <c r="G25" s="172">
        <v>0</v>
      </c>
      <c r="H25" s="172">
        <v>0</v>
      </c>
      <c r="I25" s="172">
        <v>0</v>
      </c>
      <c r="J25" s="172">
        <v>24</v>
      </c>
      <c r="K25" s="172">
        <v>0</v>
      </c>
      <c r="L25" s="172">
        <v>5</v>
      </c>
      <c r="M25" s="172">
        <v>0</v>
      </c>
      <c r="N25" s="173">
        <v>0</v>
      </c>
      <c r="O25" s="99">
        <f t="shared" si="2"/>
        <v>123</v>
      </c>
    </row>
    <row r="26" spans="1:25" s="23" customFormat="1" ht="15">
      <c r="A26" s="137">
        <v>24</v>
      </c>
      <c r="B26" s="138" t="s">
        <v>38</v>
      </c>
      <c r="C26" s="204">
        <v>3</v>
      </c>
      <c r="D26" s="204">
        <v>3</v>
      </c>
      <c r="E26" s="205">
        <v>5</v>
      </c>
      <c r="F26" s="205">
        <v>5</v>
      </c>
      <c r="G26" s="205">
        <v>1</v>
      </c>
      <c r="H26" s="205">
        <v>0</v>
      </c>
      <c r="I26" s="205">
        <v>3</v>
      </c>
      <c r="J26" s="205">
        <v>10</v>
      </c>
      <c r="K26" s="205">
        <v>0</v>
      </c>
      <c r="L26" s="205">
        <v>8</v>
      </c>
      <c r="M26" s="205">
        <v>4</v>
      </c>
      <c r="N26" s="206">
        <v>12</v>
      </c>
      <c r="O26" s="99">
        <f t="shared" si="2"/>
        <v>54</v>
      </c>
    </row>
    <row r="27" spans="1:25" s="23" customFormat="1" ht="15">
      <c r="A27" s="137">
        <v>25</v>
      </c>
      <c r="B27" s="138" t="s">
        <v>39</v>
      </c>
      <c r="C27" s="185">
        <v>3</v>
      </c>
      <c r="D27" s="185">
        <v>3</v>
      </c>
      <c r="E27" s="172">
        <v>0</v>
      </c>
      <c r="F27" s="172">
        <v>2</v>
      </c>
      <c r="G27" s="172">
        <v>0</v>
      </c>
      <c r="H27" s="172">
        <v>1</v>
      </c>
      <c r="I27" s="172">
        <v>2</v>
      </c>
      <c r="J27" s="172">
        <v>5</v>
      </c>
      <c r="K27" s="172">
        <v>0</v>
      </c>
      <c r="L27" s="172">
        <v>5</v>
      </c>
      <c r="M27" s="172">
        <v>0</v>
      </c>
      <c r="N27" s="173">
        <v>0</v>
      </c>
      <c r="O27" s="99">
        <f t="shared" si="2"/>
        <v>21</v>
      </c>
    </row>
    <row r="28" spans="1:25" s="24" customFormat="1" ht="15">
      <c r="A28" s="137">
        <v>26</v>
      </c>
      <c r="B28" s="138" t="s">
        <v>40</v>
      </c>
      <c r="C28" s="85">
        <v>84</v>
      </c>
      <c r="D28" s="85">
        <v>24</v>
      </c>
      <c r="E28" s="85">
        <v>22</v>
      </c>
      <c r="F28" s="85">
        <v>0</v>
      </c>
      <c r="G28" s="85">
        <v>2</v>
      </c>
      <c r="H28" s="85">
        <v>0</v>
      </c>
      <c r="I28" s="85">
        <v>3</v>
      </c>
      <c r="J28" s="85">
        <v>167</v>
      </c>
      <c r="K28" s="85">
        <v>4</v>
      </c>
      <c r="L28" s="85">
        <v>49</v>
      </c>
      <c r="M28" s="85">
        <v>0</v>
      </c>
      <c r="N28" s="85">
        <v>0</v>
      </c>
      <c r="O28" s="99">
        <f t="shared" si="2"/>
        <v>355</v>
      </c>
    </row>
    <row r="29" spans="1:25" s="23" customFormat="1" ht="15">
      <c r="A29" s="137">
        <v>27</v>
      </c>
      <c r="B29" s="138" t="s">
        <v>41</v>
      </c>
      <c r="C29" s="97">
        <v>1</v>
      </c>
      <c r="D29" s="97">
        <v>0</v>
      </c>
      <c r="E29" s="172">
        <v>15</v>
      </c>
      <c r="F29" s="172">
        <v>2</v>
      </c>
      <c r="G29" s="172">
        <v>0</v>
      </c>
      <c r="H29" s="172">
        <v>0</v>
      </c>
      <c r="I29" s="172">
        <v>4</v>
      </c>
      <c r="J29" s="172">
        <v>16</v>
      </c>
      <c r="K29" s="172">
        <v>0</v>
      </c>
      <c r="L29" s="172">
        <v>8</v>
      </c>
      <c r="M29" s="172">
        <v>0</v>
      </c>
      <c r="N29" s="173">
        <v>4</v>
      </c>
      <c r="O29" s="99">
        <f t="shared" ref="O29:O34" si="3">SUM(C29:N29)</f>
        <v>50</v>
      </c>
      <c r="Y29" s="51"/>
    </row>
    <row r="30" spans="1:25" s="23" customFormat="1" ht="15">
      <c r="A30" s="137">
        <v>28</v>
      </c>
      <c r="B30" s="138" t="s">
        <v>42</v>
      </c>
      <c r="C30" s="185">
        <v>11</v>
      </c>
      <c r="D30" s="185">
        <v>9</v>
      </c>
      <c r="E30" s="85">
        <v>33</v>
      </c>
      <c r="F30" s="178">
        <v>142</v>
      </c>
      <c r="G30" s="172">
        <v>6</v>
      </c>
      <c r="H30" s="172">
        <v>5</v>
      </c>
      <c r="I30" s="172">
        <v>9</v>
      </c>
      <c r="J30" s="172">
        <v>96</v>
      </c>
      <c r="K30" s="172">
        <v>0</v>
      </c>
      <c r="L30" s="172">
        <v>6</v>
      </c>
      <c r="M30" s="172">
        <v>11</v>
      </c>
      <c r="N30" s="173">
        <v>5</v>
      </c>
      <c r="O30" s="99">
        <f t="shared" si="3"/>
        <v>333</v>
      </c>
    </row>
    <row r="31" spans="1:25" s="23" customFormat="1" ht="15">
      <c r="A31" s="137">
        <v>29</v>
      </c>
      <c r="B31" s="138" t="s">
        <v>43</v>
      </c>
      <c r="C31" s="98">
        <v>0</v>
      </c>
      <c r="D31" s="98">
        <v>0</v>
      </c>
      <c r="E31" s="211">
        <v>0</v>
      </c>
      <c r="F31" s="211">
        <v>2</v>
      </c>
      <c r="G31" s="211">
        <v>1</v>
      </c>
      <c r="H31" s="211">
        <v>0</v>
      </c>
      <c r="I31" s="211">
        <v>4</v>
      </c>
      <c r="J31" s="211">
        <v>1</v>
      </c>
      <c r="K31" s="211">
        <v>0</v>
      </c>
      <c r="L31" s="211">
        <v>7</v>
      </c>
      <c r="M31" s="211">
        <v>0</v>
      </c>
      <c r="N31" s="212">
        <v>0</v>
      </c>
      <c r="O31" s="85">
        <f t="shared" si="3"/>
        <v>15</v>
      </c>
    </row>
    <row r="32" spans="1:25" s="23" customFormat="1" ht="15">
      <c r="A32" s="137">
        <v>30</v>
      </c>
      <c r="B32" s="138" t="s">
        <v>44</v>
      </c>
      <c r="C32" s="200">
        <v>56</v>
      </c>
      <c r="D32" s="213">
        <v>30</v>
      </c>
      <c r="E32" s="190">
        <v>54</v>
      </c>
      <c r="F32" s="190">
        <v>11</v>
      </c>
      <c r="G32" s="190">
        <v>1</v>
      </c>
      <c r="H32" s="190">
        <v>0</v>
      </c>
      <c r="I32" s="190">
        <v>5</v>
      </c>
      <c r="J32" s="190">
        <v>81</v>
      </c>
      <c r="K32" s="190">
        <v>3</v>
      </c>
      <c r="L32" s="190">
        <v>3</v>
      </c>
      <c r="M32" s="190">
        <v>0</v>
      </c>
      <c r="N32" s="201">
        <v>0</v>
      </c>
      <c r="O32" s="99">
        <f t="shared" si="3"/>
        <v>244</v>
      </c>
    </row>
    <row r="33" spans="1:22" s="23" customFormat="1" ht="15">
      <c r="A33" s="137">
        <v>31</v>
      </c>
      <c r="B33" s="138" t="s">
        <v>45</v>
      </c>
      <c r="C33" s="99">
        <v>0</v>
      </c>
      <c r="D33" s="99">
        <v>0</v>
      </c>
      <c r="E33" s="131">
        <v>40</v>
      </c>
      <c r="F33" s="131">
        <v>46</v>
      </c>
      <c r="G33" s="131">
        <v>0</v>
      </c>
      <c r="H33" s="131">
        <v>0</v>
      </c>
      <c r="I33" s="131">
        <v>1</v>
      </c>
      <c r="J33" s="131">
        <v>1</v>
      </c>
      <c r="K33" s="131">
        <v>0</v>
      </c>
      <c r="L33" s="131">
        <v>27</v>
      </c>
      <c r="M33" s="131">
        <v>0</v>
      </c>
      <c r="N33" s="131">
        <v>0</v>
      </c>
      <c r="O33" s="99">
        <f t="shared" si="3"/>
        <v>115</v>
      </c>
    </row>
    <row r="34" spans="1:22" s="23" customFormat="1" ht="15">
      <c r="A34" s="137">
        <v>32</v>
      </c>
      <c r="B34" s="138" t="s">
        <v>46</v>
      </c>
      <c r="C34" s="99">
        <v>98</v>
      </c>
      <c r="D34" s="99">
        <v>34</v>
      </c>
      <c r="E34" s="172">
        <v>64</v>
      </c>
      <c r="F34" s="172">
        <v>4</v>
      </c>
      <c r="G34" s="172">
        <v>0</v>
      </c>
      <c r="H34" s="172">
        <v>0</v>
      </c>
      <c r="I34" s="172">
        <v>31</v>
      </c>
      <c r="J34" s="172">
        <v>130</v>
      </c>
      <c r="K34" s="172">
        <v>0</v>
      </c>
      <c r="L34" s="172">
        <v>42</v>
      </c>
      <c r="M34" s="172">
        <v>0</v>
      </c>
      <c r="N34" s="173">
        <v>16</v>
      </c>
      <c r="O34" s="99">
        <f t="shared" si="3"/>
        <v>419</v>
      </c>
    </row>
    <row r="35" spans="1:22" s="23" customFormat="1" ht="15">
      <c r="A35" s="137">
        <v>33</v>
      </c>
      <c r="B35" s="139" t="s">
        <v>55</v>
      </c>
      <c r="C35" s="99">
        <v>0</v>
      </c>
      <c r="D35" s="226">
        <v>0</v>
      </c>
      <c r="E35" s="227">
        <v>3</v>
      </c>
      <c r="F35" s="227">
        <v>1</v>
      </c>
      <c r="G35" s="227">
        <v>7</v>
      </c>
      <c r="H35" s="227">
        <v>2</v>
      </c>
      <c r="I35" s="227">
        <v>1</v>
      </c>
      <c r="J35" s="227">
        <v>9</v>
      </c>
      <c r="K35" s="227">
        <v>0</v>
      </c>
      <c r="L35" s="227">
        <v>6</v>
      </c>
      <c r="M35" s="227">
        <v>7</v>
      </c>
      <c r="N35" s="228">
        <v>0</v>
      </c>
      <c r="O35" s="99">
        <f>SUM(C35:N35)</f>
        <v>36</v>
      </c>
    </row>
    <row r="36" spans="1:22" s="25" customFormat="1" ht="15">
      <c r="A36" s="137">
        <v>34</v>
      </c>
      <c r="B36" s="140" t="s">
        <v>56</v>
      </c>
      <c r="C36" s="101">
        <v>342</v>
      </c>
      <c r="D36" s="101">
        <v>170</v>
      </c>
      <c r="E36" s="172">
        <v>710</v>
      </c>
      <c r="F36" s="172">
        <v>54</v>
      </c>
      <c r="G36" s="172">
        <v>0</v>
      </c>
      <c r="H36" s="172">
        <v>0</v>
      </c>
      <c r="I36" s="172">
        <v>165</v>
      </c>
      <c r="J36" s="172">
        <v>1266</v>
      </c>
      <c r="K36" s="172">
        <v>0</v>
      </c>
      <c r="L36" s="172">
        <v>668</v>
      </c>
      <c r="M36" s="172">
        <v>4</v>
      </c>
      <c r="N36" s="173">
        <v>2</v>
      </c>
      <c r="O36" s="85">
        <f>SUM(C36:N36)</f>
        <v>3381</v>
      </c>
    </row>
    <row r="37" spans="1:22" ht="15">
      <c r="A37" s="137">
        <v>35</v>
      </c>
      <c r="B37" s="141" t="s">
        <v>1</v>
      </c>
      <c r="C37" s="101">
        <v>0</v>
      </c>
      <c r="D37" s="101">
        <v>0</v>
      </c>
      <c r="E37" s="172">
        <v>0</v>
      </c>
      <c r="F37" s="190">
        <v>17</v>
      </c>
      <c r="G37" s="172">
        <v>0</v>
      </c>
      <c r="H37" s="172">
        <v>0</v>
      </c>
      <c r="I37" s="172">
        <v>0</v>
      </c>
      <c r="J37" s="190">
        <v>1</v>
      </c>
      <c r="K37" s="172">
        <v>0</v>
      </c>
      <c r="L37" s="172">
        <v>0</v>
      </c>
      <c r="M37" s="172">
        <v>0</v>
      </c>
      <c r="N37" s="173">
        <v>0</v>
      </c>
      <c r="O37" s="101">
        <f>SUM(C37:N37)</f>
        <v>18</v>
      </c>
    </row>
    <row r="38" spans="1:22" ht="15">
      <c r="A38" s="137">
        <v>36</v>
      </c>
      <c r="B38" s="141" t="s">
        <v>60</v>
      </c>
      <c r="C38" s="83">
        <v>124</v>
      </c>
      <c r="D38" s="83">
        <v>63</v>
      </c>
      <c r="E38" s="172">
        <v>172</v>
      </c>
      <c r="F38" s="172">
        <v>14</v>
      </c>
      <c r="G38" s="172">
        <v>0</v>
      </c>
      <c r="H38" s="172">
        <v>0</v>
      </c>
      <c r="I38" s="172">
        <v>123</v>
      </c>
      <c r="J38" s="172">
        <v>600</v>
      </c>
      <c r="K38" s="172">
        <v>0</v>
      </c>
      <c r="L38" s="172">
        <v>212</v>
      </c>
      <c r="M38" s="172">
        <v>0</v>
      </c>
      <c r="N38" s="173">
        <v>3</v>
      </c>
      <c r="O38" s="84">
        <f>SUM(C38:N38)</f>
        <v>1311</v>
      </c>
      <c r="P38" s="18"/>
      <c r="Q38" s="18"/>
      <c r="R38" s="18"/>
      <c r="S38" s="18"/>
      <c r="T38" s="18"/>
      <c r="U38" s="18"/>
      <c r="V38" s="18"/>
    </row>
    <row r="39" spans="1:22" ht="15">
      <c r="A39" s="137">
        <v>37</v>
      </c>
      <c r="B39" s="141" t="s">
        <v>0</v>
      </c>
      <c r="C39" s="235">
        <f>SUM(C4:C38)</f>
        <v>1872</v>
      </c>
      <c r="D39" s="235">
        <f>SUM(D4:D38)</f>
        <v>728</v>
      </c>
      <c r="E39" s="236">
        <f t="shared" ref="E39:N39" si="4">SUM(E3:E38)</f>
        <v>5973</v>
      </c>
      <c r="F39" s="236">
        <f t="shared" si="4"/>
        <v>1208</v>
      </c>
      <c r="G39" s="236">
        <f t="shared" si="4"/>
        <v>311</v>
      </c>
      <c r="H39" s="236">
        <f t="shared" si="4"/>
        <v>147</v>
      </c>
      <c r="I39" s="236">
        <f t="shared" si="4"/>
        <v>759</v>
      </c>
      <c r="J39" s="236">
        <f t="shared" si="4"/>
        <v>6650</v>
      </c>
      <c r="K39" s="236">
        <f t="shared" si="4"/>
        <v>552</v>
      </c>
      <c r="L39" s="236">
        <f t="shared" si="4"/>
        <v>2500</v>
      </c>
      <c r="M39" s="236">
        <f t="shared" si="4"/>
        <v>92</v>
      </c>
      <c r="N39" s="237">
        <f t="shared" si="4"/>
        <v>184</v>
      </c>
      <c r="O39" s="235">
        <f>SUM(C39:N39)</f>
        <v>20976</v>
      </c>
      <c r="P39" s="18"/>
      <c r="Q39" s="18"/>
      <c r="R39" s="18"/>
      <c r="S39" s="18"/>
      <c r="T39" s="18"/>
      <c r="U39" s="18"/>
      <c r="V39" s="19"/>
    </row>
    <row r="40" spans="1:22" ht="15">
      <c r="A40" s="137"/>
      <c r="B40" s="141"/>
      <c r="C40" s="141"/>
      <c r="D40" s="141"/>
      <c r="E40" s="141"/>
      <c r="F40" s="207"/>
      <c r="G40" s="141"/>
      <c r="H40" s="141"/>
      <c r="I40" s="141"/>
      <c r="J40" s="141"/>
      <c r="K40" s="141"/>
      <c r="L40" s="141"/>
      <c r="M40" s="141"/>
      <c r="N40" s="141"/>
      <c r="O40" s="209"/>
      <c r="P40" s="18"/>
      <c r="Q40" s="18"/>
      <c r="R40" s="18"/>
      <c r="S40" s="18"/>
      <c r="T40" s="18"/>
      <c r="U40" s="18"/>
      <c r="V40" s="18"/>
    </row>
    <row r="41" spans="1:22" ht="14.25">
      <c r="A41" s="18"/>
      <c r="B41" s="2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</row>
    <row r="42" spans="1:2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</row>
    <row r="43" spans="1:22">
      <c r="A43" s="28"/>
      <c r="B43" s="27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</row>
    <row r="44" spans="1:22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</row>
    <row r="45" spans="1:22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</row>
    <row r="46" spans="1:22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</row>
    <row r="47" spans="1:22"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</row>
  </sheetData>
  <mergeCells count="1">
    <mergeCell ref="B1:N1"/>
  </mergeCells>
  <pageMargins left="0" right="0.82" top="0" bottom="0" header="0" footer="0"/>
  <pageSetup paperSize="9" scale="8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9"/>
  <sheetViews>
    <sheetView topLeftCell="A7" workbookViewId="0">
      <selection activeCell="H25" sqref="H25"/>
    </sheetView>
  </sheetViews>
  <sheetFormatPr defaultRowHeight="15"/>
  <cols>
    <col min="1" max="1" width="7" style="29" customWidth="1"/>
    <col min="2" max="2" width="17.140625" style="29" customWidth="1"/>
    <col min="3" max="3" width="13.7109375" style="29" customWidth="1"/>
    <col min="4" max="4" width="11.5703125" style="29" customWidth="1"/>
    <col min="5" max="6" width="9.140625" style="29"/>
    <col min="7" max="7" width="12.140625" style="29" customWidth="1"/>
    <col min="8" max="8" width="11.28515625" style="29" customWidth="1"/>
    <col min="9" max="10" width="9.140625" style="29"/>
    <col min="11" max="11" width="9.85546875" style="29" customWidth="1"/>
    <col min="12" max="12" width="9.140625" style="29"/>
    <col min="13" max="13" width="11" style="29" customWidth="1"/>
    <col min="14" max="14" width="10.5703125" style="29" customWidth="1"/>
    <col min="15" max="16384" width="9.140625" style="29"/>
  </cols>
  <sheetData>
    <row r="1" spans="1:16" ht="16.5" thickTop="1" thickBot="1">
      <c r="B1" s="30"/>
      <c r="C1" s="362" t="s">
        <v>65</v>
      </c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4"/>
    </row>
    <row r="2" spans="1:16" ht="74.25" customHeight="1" thickBot="1">
      <c r="A2" s="29" t="s">
        <v>61</v>
      </c>
      <c r="B2" s="94" t="s">
        <v>4</v>
      </c>
      <c r="C2" s="148" t="s">
        <v>5</v>
      </c>
      <c r="D2" s="149" t="s">
        <v>47</v>
      </c>
      <c r="E2" s="149" t="s">
        <v>6</v>
      </c>
      <c r="F2" s="149" t="s">
        <v>7</v>
      </c>
      <c r="G2" s="149" t="s">
        <v>8</v>
      </c>
      <c r="H2" s="150" t="s">
        <v>9</v>
      </c>
      <c r="I2" s="150" t="s">
        <v>10</v>
      </c>
      <c r="J2" s="150" t="s">
        <v>11</v>
      </c>
      <c r="K2" s="150" t="s">
        <v>12</v>
      </c>
      <c r="L2" s="150" t="s">
        <v>13</v>
      </c>
      <c r="M2" s="150" t="s">
        <v>14</v>
      </c>
      <c r="N2" s="151" t="s">
        <v>15</v>
      </c>
      <c r="O2" s="152" t="s">
        <v>0</v>
      </c>
      <c r="P2" s="22"/>
    </row>
    <row r="3" spans="1:16" ht="16.5" thickBot="1">
      <c r="A3" s="153">
        <v>1</v>
      </c>
      <c r="B3" s="154" t="s">
        <v>16</v>
      </c>
      <c r="C3" s="239" t="s">
        <v>67</v>
      </c>
      <c r="D3" s="238" t="s">
        <v>68</v>
      </c>
      <c r="E3" s="74">
        <v>14</v>
      </c>
      <c r="F3" s="240">
        <v>28</v>
      </c>
      <c r="G3" s="240">
        <v>0</v>
      </c>
      <c r="H3" s="74">
        <v>0</v>
      </c>
      <c r="I3" s="74">
        <v>13</v>
      </c>
      <c r="J3" s="74">
        <v>28</v>
      </c>
      <c r="K3" s="74">
        <v>15</v>
      </c>
      <c r="L3" s="74">
        <v>23</v>
      </c>
      <c r="M3" s="74">
        <v>2</v>
      </c>
      <c r="N3" s="75">
        <v>0</v>
      </c>
      <c r="O3" s="155">
        <f>SUM(E3:N3)</f>
        <v>123</v>
      </c>
      <c r="P3" s="23"/>
    </row>
    <row r="4" spans="1:16" ht="15.75">
      <c r="A4" s="156">
        <v>2</v>
      </c>
      <c r="B4" s="107" t="s">
        <v>17</v>
      </c>
      <c r="C4" s="241">
        <v>78</v>
      </c>
      <c r="D4" s="242">
        <v>44</v>
      </c>
      <c r="E4" s="243">
        <v>29</v>
      </c>
      <c r="F4" s="243">
        <v>3</v>
      </c>
      <c r="G4" s="243">
        <v>0</v>
      </c>
      <c r="H4" s="244">
        <v>0</v>
      </c>
      <c r="I4" s="244">
        <v>0</v>
      </c>
      <c r="J4" s="243">
        <v>207</v>
      </c>
      <c r="K4" s="243">
        <v>0</v>
      </c>
      <c r="L4" s="244">
        <v>84</v>
      </c>
      <c r="M4" s="243">
        <v>0</v>
      </c>
      <c r="N4" s="245">
        <v>0</v>
      </c>
      <c r="O4" s="157">
        <f t="shared" ref="O4:O20" si="0">SUM(C4:N4)</f>
        <v>445</v>
      </c>
      <c r="P4" s="23"/>
    </row>
    <row r="5" spans="1:16" ht="16.5" thickBot="1">
      <c r="A5" s="156">
        <v>3</v>
      </c>
      <c r="B5" s="107" t="s">
        <v>18</v>
      </c>
      <c r="C5" s="97">
        <v>0</v>
      </c>
      <c r="D5" s="255">
        <v>0</v>
      </c>
      <c r="E5" s="74">
        <v>6</v>
      </c>
      <c r="F5" s="74">
        <v>0</v>
      </c>
      <c r="G5" s="74">
        <v>0</v>
      </c>
      <c r="H5" s="74">
        <v>0</v>
      </c>
      <c r="I5" s="74">
        <v>0</v>
      </c>
      <c r="J5" s="74">
        <v>42</v>
      </c>
      <c r="K5" s="74">
        <v>18</v>
      </c>
      <c r="L5" s="74">
        <v>1</v>
      </c>
      <c r="M5" s="74">
        <v>0</v>
      </c>
      <c r="N5" s="75">
        <v>0</v>
      </c>
      <c r="O5" s="157">
        <f t="shared" si="0"/>
        <v>67</v>
      </c>
      <c r="P5" s="23"/>
    </row>
    <row r="6" spans="1:16" ht="16.5" thickBot="1">
      <c r="A6" s="156">
        <v>4</v>
      </c>
      <c r="B6" s="107" t="s">
        <v>19</v>
      </c>
      <c r="C6" s="250">
        <v>0</v>
      </c>
      <c r="D6" s="253">
        <v>0</v>
      </c>
      <c r="E6" s="253">
        <v>3</v>
      </c>
      <c r="F6" s="253">
        <v>69</v>
      </c>
      <c r="G6" s="253">
        <v>1</v>
      </c>
      <c r="H6" s="253">
        <v>0</v>
      </c>
      <c r="I6" s="253">
        <v>0</v>
      </c>
      <c r="J6" s="253">
        <v>5</v>
      </c>
      <c r="K6" s="253">
        <v>63</v>
      </c>
      <c r="L6" s="254">
        <v>4</v>
      </c>
      <c r="M6" s="254">
        <v>1</v>
      </c>
      <c r="N6" s="254">
        <v>0</v>
      </c>
      <c r="O6" s="157">
        <f t="shared" si="0"/>
        <v>146</v>
      </c>
      <c r="P6" s="23"/>
    </row>
    <row r="7" spans="1:16" ht="15.75">
      <c r="A7" s="156">
        <v>5</v>
      </c>
      <c r="B7" s="107" t="s">
        <v>20</v>
      </c>
      <c r="C7" s="255">
        <v>32</v>
      </c>
      <c r="D7" s="255">
        <v>5</v>
      </c>
      <c r="E7" s="74">
        <v>33</v>
      </c>
      <c r="F7" s="74">
        <v>4</v>
      </c>
      <c r="G7" s="74">
        <v>44</v>
      </c>
      <c r="H7" s="74">
        <v>35</v>
      </c>
      <c r="I7" s="74">
        <v>38</v>
      </c>
      <c r="J7" s="74">
        <v>69</v>
      </c>
      <c r="K7" s="74">
        <v>161</v>
      </c>
      <c r="L7" s="74">
        <v>13</v>
      </c>
      <c r="M7" s="74">
        <v>21</v>
      </c>
      <c r="N7" s="75">
        <v>0</v>
      </c>
      <c r="O7" s="157">
        <f t="shared" si="0"/>
        <v>455</v>
      </c>
      <c r="P7" s="23"/>
    </row>
    <row r="8" spans="1:16" ht="15.75">
      <c r="A8" s="156">
        <v>6</v>
      </c>
      <c r="B8" s="107" t="s">
        <v>21</v>
      </c>
      <c r="C8" s="255">
        <v>15</v>
      </c>
      <c r="D8" s="258">
        <v>15</v>
      </c>
      <c r="E8" s="74">
        <v>26</v>
      </c>
      <c r="F8" s="74">
        <v>1</v>
      </c>
      <c r="G8" s="74">
        <v>0</v>
      </c>
      <c r="H8" s="74">
        <v>3</v>
      </c>
      <c r="I8" s="74">
        <v>5</v>
      </c>
      <c r="J8" s="74">
        <v>121</v>
      </c>
      <c r="K8" s="74">
        <v>0</v>
      </c>
      <c r="L8" s="74">
        <v>31</v>
      </c>
      <c r="M8" s="74">
        <v>0</v>
      </c>
      <c r="N8" s="75">
        <v>0</v>
      </c>
      <c r="O8" s="157">
        <f t="shared" si="0"/>
        <v>217</v>
      </c>
      <c r="P8" s="23"/>
    </row>
    <row r="9" spans="1:16" ht="15.75">
      <c r="A9" s="156">
        <v>7</v>
      </c>
      <c r="B9" s="107" t="s">
        <v>22</v>
      </c>
      <c r="C9" s="99">
        <v>7</v>
      </c>
      <c r="D9" s="50">
        <v>2</v>
      </c>
      <c r="E9" s="259">
        <v>13</v>
      </c>
      <c r="F9" s="259">
        <v>140</v>
      </c>
      <c r="G9" s="259">
        <v>0</v>
      </c>
      <c r="H9" s="259">
        <v>0</v>
      </c>
      <c r="I9" s="259">
        <v>3</v>
      </c>
      <c r="J9" s="259">
        <v>6</v>
      </c>
      <c r="K9" s="259">
        <v>6</v>
      </c>
      <c r="L9" s="259">
        <v>5</v>
      </c>
      <c r="M9" s="259">
        <v>0</v>
      </c>
      <c r="N9" s="259">
        <v>0</v>
      </c>
      <c r="O9" s="157">
        <f t="shared" si="0"/>
        <v>182</v>
      </c>
      <c r="P9" s="23"/>
    </row>
    <row r="10" spans="1:16" ht="15.75">
      <c r="A10" s="156">
        <v>8</v>
      </c>
      <c r="B10" s="107" t="s">
        <v>23</v>
      </c>
      <c r="C10" s="103">
        <v>0</v>
      </c>
      <c r="D10" s="50">
        <v>0</v>
      </c>
      <c r="E10" s="74">
        <v>8</v>
      </c>
      <c r="F10" s="74">
        <v>7</v>
      </c>
      <c r="G10" s="74">
        <v>2</v>
      </c>
      <c r="H10" s="74">
        <v>3</v>
      </c>
      <c r="I10" s="74">
        <v>1</v>
      </c>
      <c r="J10" s="74">
        <v>7</v>
      </c>
      <c r="K10" s="74">
        <v>0</v>
      </c>
      <c r="L10" s="74">
        <v>1</v>
      </c>
      <c r="M10" s="74">
        <v>0</v>
      </c>
      <c r="N10" s="75">
        <v>0</v>
      </c>
      <c r="O10" s="157">
        <f t="shared" si="0"/>
        <v>29</v>
      </c>
      <c r="P10" s="23"/>
    </row>
    <row r="11" spans="1:16" ht="15.75">
      <c r="A11" s="156">
        <v>9</v>
      </c>
      <c r="B11" s="107" t="s">
        <v>54</v>
      </c>
      <c r="C11" s="103">
        <v>39</v>
      </c>
      <c r="D11" s="50">
        <v>10</v>
      </c>
      <c r="E11" s="261">
        <v>5</v>
      </c>
      <c r="F11" s="261">
        <v>0</v>
      </c>
      <c r="G11" s="261">
        <v>0</v>
      </c>
      <c r="H11" s="261">
        <v>0</v>
      </c>
      <c r="I11" s="261">
        <v>0</v>
      </c>
      <c r="J11" s="261">
        <v>103</v>
      </c>
      <c r="K11" s="261">
        <v>71</v>
      </c>
      <c r="L11" s="261">
        <v>19</v>
      </c>
      <c r="M11" s="261">
        <v>0</v>
      </c>
      <c r="N11" s="262">
        <v>0</v>
      </c>
      <c r="O11" s="157">
        <f t="shared" si="0"/>
        <v>247</v>
      </c>
      <c r="P11" s="23"/>
    </row>
    <row r="12" spans="1:16" ht="15.75">
      <c r="A12" s="156">
        <v>10</v>
      </c>
      <c r="B12" s="107" t="s">
        <v>24</v>
      </c>
      <c r="C12" s="255">
        <v>25</v>
      </c>
      <c r="D12" s="258">
        <v>12</v>
      </c>
      <c r="E12" s="74">
        <v>20</v>
      </c>
      <c r="F12" s="74">
        <v>7</v>
      </c>
      <c r="G12" s="74">
        <v>33</v>
      </c>
      <c r="H12" s="74">
        <v>32</v>
      </c>
      <c r="I12" s="74">
        <v>27</v>
      </c>
      <c r="J12" s="74">
        <v>96</v>
      </c>
      <c r="K12" s="74">
        <v>171</v>
      </c>
      <c r="L12" s="74">
        <v>2</v>
      </c>
      <c r="M12" s="74">
        <v>18</v>
      </c>
      <c r="N12" s="75">
        <v>0</v>
      </c>
      <c r="O12" s="158">
        <f t="shared" si="0"/>
        <v>443</v>
      </c>
      <c r="P12" s="24"/>
    </row>
    <row r="13" spans="1:16" ht="15.75">
      <c r="A13" s="156">
        <v>11</v>
      </c>
      <c r="B13" s="107" t="s">
        <v>25</v>
      </c>
      <c r="C13" s="268">
        <v>12</v>
      </c>
      <c r="D13" s="258">
        <v>12</v>
      </c>
      <c r="E13" s="74">
        <v>10</v>
      </c>
      <c r="F13" s="74">
        <v>3</v>
      </c>
      <c r="G13" s="74">
        <v>0</v>
      </c>
      <c r="H13" s="74">
        <v>0</v>
      </c>
      <c r="I13" s="74">
        <v>9</v>
      </c>
      <c r="J13" s="74">
        <v>38</v>
      </c>
      <c r="K13" s="74">
        <v>15</v>
      </c>
      <c r="L13" s="74">
        <v>1</v>
      </c>
      <c r="M13" s="74">
        <v>0</v>
      </c>
      <c r="N13" s="75">
        <v>9</v>
      </c>
      <c r="O13" s="157">
        <f t="shared" si="0"/>
        <v>109</v>
      </c>
      <c r="P13" s="23"/>
    </row>
    <row r="14" spans="1:16" ht="15.75">
      <c r="A14" s="156">
        <v>12</v>
      </c>
      <c r="B14" s="107" t="s">
        <v>26</v>
      </c>
      <c r="C14" s="255">
        <v>8</v>
      </c>
      <c r="D14" s="74">
        <v>3</v>
      </c>
      <c r="E14" s="74">
        <v>131</v>
      </c>
      <c r="F14" s="74">
        <v>284</v>
      </c>
      <c r="G14" s="74">
        <v>2</v>
      </c>
      <c r="H14" s="74">
        <v>0</v>
      </c>
      <c r="I14" s="74">
        <v>0</v>
      </c>
      <c r="J14" s="74">
        <v>192</v>
      </c>
      <c r="K14" s="74">
        <v>0</v>
      </c>
      <c r="L14" s="74">
        <v>14</v>
      </c>
      <c r="M14" s="74">
        <v>0</v>
      </c>
      <c r="N14" s="75">
        <v>0</v>
      </c>
      <c r="O14" s="159">
        <f t="shared" si="0"/>
        <v>634</v>
      </c>
      <c r="P14" s="23"/>
    </row>
    <row r="15" spans="1:16" ht="16.5" thickBot="1">
      <c r="A15" s="156">
        <v>13</v>
      </c>
      <c r="B15" s="107" t="s">
        <v>27</v>
      </c>
      <c r="C15" s="269">
        <v>41</v>
      </c>
      <c r="D15" s="269">
        <v>8</v>
      </c>
      <c r="E15" s="270">
        <v>61</v>
      </c>
      <c r="F15" s="271">
        <v>26</v>
      </c>
      <c r="G15" s="272">
        <v>55</v>
      </c>
      <c r="H15" s="273">
        <v>2</v>
      </c>
      <c r="I15" s="273">
        <v>18</v>
      </c>
      <c r="J15" s="273">
        <v>5</v>
      </c>
      <c r="K15" s="273">
        <v>0</v>
      </c>
      <c r="L15" s="273">
        <v>14</v>
      </c>
      <c r="M15" s="273">
        <v>0</v>
      </c>
      <c r="N15" s="274">
        <v>0</v>
      </c>
      <c r="O15" s="157">
        <f t="shared" si="0"/>
        <v>230</v>
      </c>
      <c r="P15" s="23"/>
    </row>
    <row r="16" spans="1:16" ht="15.75">
      <c r="A16" s="156">
        <v>14</v>
      </c>
      <c r="B16" s="107" t="s">
        <v>28</v>
      </c>
      <c r="C16" s="50">
        <v>70</v>
      </c>
      <c r="D16" s="50">
        <v>52</v>
      </c>
      <c r="E16" s="74">
        <v>8</v>
      </c>
      <c r="F16" s="74">
        <v>0</v>
      </c>
      <c r="G16" s="74">
        <v>0</v>
      </c>
      <c r="H16" s="74">
        <v>0</v>
      </c>
      <c r="I16" s="74">
        <v>39</v>
      </c>
      <c r="J16" s="74">
        <v>825</v>
      </c>
      <c r="K16" s="74">
        <v>0</v>
      </c>
      <c r="L16" s="74">
        <v>245</v>
      </c>
      <c r="M16" s="74">
        <v>0</v>
      </c>
      <c r="N16" s="75">
        <v>0</v>
      </c>
      <c r="O16" s="157">
        <f t="shared" si="0"/>
        <v>1239</v>
      </c>
      <c r="P16" s="23"/>
    </row>
    <row r="17" spans="1:16" ht="15.75">
      <c r="A17" s="156">
        <v>15</v>
      </c>
      <c r="B17" s="107" t="s">
        <v>29</v>
      </c>
      <c r="C17" s="255">
        <v>38</v>
      </c>
      <c r="D17" s="258">
        <v>28</v>
      </c>
      <c r="E17" s="74">
        <v>28</v>
      </c>
      <c r="F17" s="74">
        <v>2</v>
      </c>
      <c r="G17" s="74">
        <v>1</v>
      </c>
      <c r="H17" s="74">
        <v>1</v>
      </c>
      <c r="I17" s="74">
        <v>17</v>
      </c>
      <c r="J17" s="74">
        <v>178</v>
      </c>
      <c r="K17" s="74">
        <v>0</v>
      </c>
      <c r="L17" s="74">
        <v>13</v>
      </c>
      <c r="M17" s="74">
        <v>0</v>
      </c>
      <c r="N17" s="75">
        <v>0</v>
      </c>
      <c r="O17" s="160">
        <f t="shared" si="0"/>
        <v>306</v>
      </c>
      <c r="P17" s="23"/>
    </row>
    <row r="18" spans="1:16" ht="15.75">
      <c r="A18" s="156">
        <v>16</v>
      </c>
      <c r="B18" s="107" t="s">
        <v>30</v>
      </c>
      <c r="C18" s="125">
        <v>20</v>
      </c>
      <c r="D18" s="125">
        <v>0</v>
      </c>
      <c r="E18" s="278">
        <v>50</v>
      </c>
      <c r="F18" s="278">
        <v>0</v>
      </c>
      <c r="G18" s="278">
        <v>17</v>
      </c>
      <c r="H18" s="278">
        <v>6</v>
      </c>
      <c r="I18" s="278">
        <v>6</v>
      </c>
      <c r="J18" s="278">
        <v>3</v>
      </c>
      <c r="K18" s="278">
        <v>0</v>
      </c>
      <c r="L18" s="278">
        <v>24</v>
      </c>
      <c r="M18" s="278">
        <v>3</v>
      </c>
      <c r="N18" s="278">
        <v>20</v>
      </c>
      <c r="O18" s="160">
        <f t="shared" si="0"/>
        <v>149</v>
      </c>
      <c r="P18" s="23"/>
    </row>
    <row r="19" spans="1:16" ht="15.75">
      <c r="A19" s="156">
        <v>17</v>
      </c>
      <c r="B19" s="107" t="s">
        <v>31</v>
      </c>
      <c r="C19" s="278">
        <v>270</v>
      </c>
      <c r="D19" s="278">
        <v>65</v>
      </c>
      <c r="E19" s="279">
        <v>2986</v>
      </c>
      <c r="F19" s="279">
        <v>39</v>
      </c>
      <c r="G19" s="279">
        <v>87</v>
      </c>
      <c r="H19" s="279">
        <v>48</v>
      </c>
      <c r="I19" s="279">
        <v>87</v>
      </c>
      <c r="J19" s="279">
        <v>387</v>
      </c>
      <c r="K19" s="279">
        <v>3</v>
      </c>
      <c r="L19" s="279">
        <v>566</v>
      </c>
      <c r="M19" s="279">
        <v>50</v>
      </c>
      <c r="N19" s="280">
        <v>6</v>
      </c>
      <c r="O19" s="160">
        <f t="shared" si="0"/>
        <v>4594</v>
      </c>
      <c r="P19" s="23"/>
    </row>
    <row r="20" spans="1:16" ht="15.75">
      <c r="A20" s="156">
        <v>18</v>
      </c>
      <c r="B20" s="107" t="s">
        <v>32</v>
      </c>
      <c r="C20" s="125">
        <v>25</v>
      </c>
      <c r="D20" s="125">
        <v>2</v>
      </c>
      <c r="E20" s="74">
        <v>105</v>
      </c>
      <c r="F20" s="74">
        <v>61</v>
      </c>
      <c r="G20" s="74">
        <v>69</v>
      </c>
      <c r="H20" s="74">
        <v>40</v>
      </c>
      <c r="I20" s="74">
        <v>5</v>
      </c>
      <c r="J20" s="74">
        <v>6</v>
      </c>
      <c r="K20" s="74">
        <v>0</v>
      </c>
      <c r="L20" s="74">
        <v>19</v>
      </c>
      <c r="M20" s="74">
        <v>1</v>
      </c>
      <c r="N20" s="75">
        <v>5</v>
      </c>
      <c r="O20" s="160">
        <f t="shared" si="0"/>
        <v>338</v>
      </c>
      <c r="P20" s="23"/>
    </row>
    <row r="21" spans="1:16" ht="15.75">
      <c r="A21" s="156">
        <v>19</v>
      </c>
      <c r="B21" s="107" t="s">
        <v>33</v>
      </c>
      <c r="C21" s="101">
        <v>129</v>
      </c>
      <c r="D21" s="101">
        <v>65</v>
      </c>
      <c r="E21" s="345">
        <v>205</v>
      </c>
      <c r="F21" s="345">
        <v>16</v>
      </c>
      <c r="G21" s="345"/>
      <c r="H21" s="345"/>
      <c r="I21" s="345">
        <v>9</v>
      </c>
      <c r="J21" s="345"/>
      <c r="K21" s="345"/>
      <c r="L21" s="345">
        <v>16</v>
      </c>
      <c r="M21" s="345"/>
      <c r="N21" s="346"/>
      <c r="O21" s="158">
        <f>SUM(C21:N21)</f>
        <v>440</v>
      </c>
      <c r="P21" s="23"/>
    </row>
    <row r="22" spans="1:16" ht="15.75">
      <c r="A22" s="156">
        <v>20</v>
      </c>
      <c r="B22" s="107" t="s">
        <v>34</v>
      </c>
      <c r="C22" s="255">
        <v>51</v>
      </c>
      <c r="D22" s="258">
        <v>10</v>
      </c>
      <c r="E22" s="74">
        <v>6</v>
      </c>
      <c r="F22" s="74">
        <v>7</v>
      </c>
      <c r="G22" s="74">
        <v>0</v>
      </c>
      <c r="H22" s="74">
        <v>0</v>
      </c>
      <c r="I22" s="74">
        <v>13</v>
      </c>
      <c r="J22" s="74">
        <v>53</v>
      </c>
      <c r="K22" s="74">
        <v>0</v>
      </c>
      <c r="L22" s="74">
        <v>21</v>
      </c>
      <c r="M22" s="74">
        <v>0</v>
      </c>
      <c r="N22" s="75">
        <v>0</v>
      </c>
      <c r="O22" s="157">
        <f t="shared" ref="O22:O31" si="1">SUM(C22:N22)</f>
        <v>161</v>
      </c>
      <c r="P22" s="23"/>
    </row>
    <row r="23" spans="1:16" ht="15.75">
      <c r="A23" s="156">
        <v>21</v>
      </c>
      <c r="B23" s="107" t="s">
        <v>35</v>
      </c>
      <c r="C23" s="255">
        <v>5</v>
      </c>
      <c r="D23" s="258">
        <v>2</v>
      </c>
      <c r="E23" s="74">
        <v>2</v>
      </c>
      <c r="F23" s="74">
        <v>0</v>
      </c>
      <c r="G23" s="74">
        <v>1</v>
      </c>
      <c r="H23" s="74">
        <v>2</v>
      </c>
      <c r="I23" s="74">
        <v>1</v>
      </c>
      <c r="J23" s="74">
        <v>1</v>
      </c>
      <c r="K23" s="74">
        <v>0</v>
      </c>
      <c r="L23" s="74">
        <v>22</v>
      </c>
      <c r="M23" s="74">
        <v>0</v>
      </c>
      <c r="N23" s="75">
        <v>0</v>
      </c>
      <c r="O23" s="157">
        <f t="shared" si="1"/>
        <v>36</v>
      </c>
      <c r="P23" s="23"/>
    </row>
    <row r="24" spans="1:16" ht="15.75">
      <c r="A24" s="156">
        <v>22</v>
      </c>
      <c r="B24" s="107" t="s">
        <v>36</v>
      </c>
      <c r="C24" s="255">
        <v>125</v>
      </c>
      <c r="D24" s="258">
        <v>59</v>
      </c>
      <c r="E24" s="74">
        <v>140</v>
      </c>
      <c r="F24" s="74">
        <v>8</v>
      </c>
      <c r="G24" s="74"/>
      <c r="H24" s="74"/>
      <c r="I24" s="74">
        <v>74</v>
      </c>
      <c r="J24" s="74">
        <v>739</v>
      </c>
      <c r="K24" s="74">
        <v>0</v>
      </c>
      <c r="L24" s="74">
        <v>218</v>
      </c>
      <c r="M24" s="74">
        <v>2</v>
      </c>
      <c r="N24" s="75">
        <v>0</v>
      </c>
      <c r="O24" s="157">
        <f t="shared" si="1"/>
        <v>1365</v>
      </c>
      <c r="P24" s="23"/>
    </row>
    <row r="25" spans="1:16" ht="15.75">
      <c r="A25" s="156">
        <v>23</v>
      </c>
      <c r="B25" s="107" t="s">
        <v>37</v>
      </c>
      <c r="C25" s="85">
        <v>4</v>
      </c>
      <c r="D25" s="85">
        <v>3</v>
      </c>
      <c r="E25" s="50">
        <v>2</v>
      </c>
      <c r="F25" s="50">
        <v>36</v>
      </c>
      <c r="G25" s="50">
        <v>0</v>
      </c>
      <c r="H25" s="50">
        <v>3</v>
      </c>
      <c r="I25" s="50">
        <v>1</v>
      </c>
      <c r="J25" s="50">
        <v>10</v>
      </c>
      <c r="K25" s="50">
        <v>0</v>
      </c>
      <c r="L25" s="50">
        <v>11</v>
      </c>
      <c r="M25" s="50">
        <v>0</v>
      </c>
      <c r="N25" s="50">
        <v>3</v>
      </c>
      <c r="O25" s="157">
        <f t="shared" si="1"/>
        <v>73</v>
      </c>
      <c r="P25" s="23"/>
    </row>
    <row r="26" spans="1:16" ht="15.75">
      <c r="A26" s="156">
        <v>24</v>
      </c>
      <c r="B26" s="107" t="s">
        <v>38</v>
      </c>
      <c r="C26" s="255">
        <v>5</v>
      </c>
      <c r="D26" s="255">
        <v>6</v>
      </c>
      <c r="E26" s="74">
        <v>1</v>
      </c>
      <c r="F26" s="74">
        <v>0</v>
      </c>
      <c r="G26" s="74">
        <v>2</v>
      </c>
      <c r="H26" s="74">
        <v>1</v>
      </c>
      <c r="I26" s="74">
        <v>6</v>
      </c>
      <c r="J26" s="74">
        <v>5</v>
      </c>
      <c r="K26" s="74">
        <v>0</v>
      </c>
      <c r="L26" s="74">
        <v>2</v>
      </c>
      <c r="M26" s="74">
        <v>0</v>
      </c>
      <c r="N26" s="75">
        <v>0</v>
      </c>
      <c r="O26" s="157">
        <f t="shared" si="1"/>
        <v>28</v>
      </c>
      <c r="P26" s="23"/>
    </row>
    <row r="27" spans="1:16" ht="15.75">
      <c r="A27" s="156">
        <v>25</v>
      </c>
      <c r="B27" s="107" t="s">
        <v>39</v>
      </c>
      <c r="C27" s="255">
        <v>1</v>
      </c>
      <c r="D27" s="255">
        <v>1</v>
      </c>
      <c r="E27" s="74">
        <v>0</v>
      </c>
      <c r="F27" s="74">
        <v>2</v>
      </c>
      <c r="G27" s="74">
        <v>0</v>
      </c>
      <c r="H27" s="74">
        <v>0</v>
      </c>
      <c r="I27" s="74">
        <v>0</v>
      </c>
      <c r="J27" s="74">
        <v>6</v>
      </c>
      <c r="K27" s="74">
        <v>1</v>
      </c>
      <c r="L27" s="74">
        <v>0</v>
      </c>
      <c r="M27" s="74">
        <v>1</v>
      </c>
      <c r="N27" s="75">
        <v>0</v>
      </c>
      <c r="O27" s="158">
        <f t="shared" si="1"/>
        <v>12</v>
      </c>
      <c r="P27" s="24"/>
    </row>
    <row r="28" spans="1:16" ht="15.75">
      <c r="A28" s="156">
        <v>26</v>
      </c>
      <c r="B28" s="107" t="s">
        <v>40</v>
      </c>
      <c r="C28" s="50">
        <v>105</v>
      </c>
      <c r="D28" s="50">
        <v>26</v>
      </c>
      <c r="E28" s="50">
        <v>9</v>
      </c>
      <c r="F28" s="50">
        <v>1</v>
      </c>
      <c r="G28" s="50">
        <v>14</v>
      </c>
      <c r="H28" s="50">
        <v>0</v>
      </c>
      <c r="I28" s="50">
        <v>3</v>
      </c>
      <c r="J28" s="50">
        <v>134</v>
      </c>
      <c r="K28" s="50">
        <v>1</v>
      </c>
      <c r="L28" s="50">
        <v>46</v>
      </c>
      <c r="M28" s="50">
        <v>0</v>
      </c>
      <c r="N28" s="50">
        <v>0</v>
      </c>
      <c r="O28" s="157">
        <f t="shared" si="1"/>
        <v>339</v>
      </c>
      <c r="P28" s="23"/>
    </row>
    <row r="29" spans="1:16" ht="15.75">
      <c r="A29" s="156">
        <v>27</v>
      </c>
      <c r="B29" s="107" t="s">
        <v>41</v>
      </c>
      <c r="C29" s="50">
        <v>11</v>
      </c>
      <c r="D29" s="50">
        <v>3</v>
      </c>
      <c r="E29" s="74">
        <v>14</v>
      </c>
      <c r="F29" s="74">
        <v>3</v>
      </c>
      <c r="G29" s="74">
        <v>1</v>
      </c>
      <c r="H29" s="74">
        <v>0</v>
      </c>
      <c r="I29" s="74">
        <v>5</v>
      </c>
      <c r="J29" s="74">
        <v>15</v>
      </c>
      <c r="K29" s="74">
        <v>0</v>
      </c>
      <c r="L29" s="74">
        <v>5</v>
      </c>
      <c r="M29" s="74">
        <v>0</v>
      </c>
      <c r="N29" s="75">
        <v>0</v>
      </c>
      <c r="O29" s="157">
        <f t="shared" si="1"/>
        <v>57</v>
      </c>
      <c r="P29" s="23"/>
    </row>
    <row r="30" spans="1:16" ht="15.75">
      <c r="A30" s="156">
        <v>28</v>
      </c>
      <c r="B30" s="107" t="s">
        <v>42</v>
      </c>
      <c r="C30" s="255">
        <v>18</v>
      </c>
      <c r="D30" s="289">
        <v>10</v>
      </c>
      <c r="E30" s="290">
        <v>17</v>
      </c>
      <c r="F30" s="269">
        <v>2</v>
      </c>
      <c r="G30" s="273">
        <v>8</v>
      </c>
      <c r="H30" s="273">
        <v>7</v>
      </c>
      <c r="I30" s="273">
        <v>13</v>
      </c>
      <c r="J30" s="273">
        <v>61</v>
      </c>
      <c r="K30" s="273">
        <v>0</v>
      </c>
      <c r="L30" s="273">
        <v>6</v>
      </c>
      <c r="M30" s="273">
        <v>4</v>
      </c>
      <c r="N30" s="274">
        <v>5</v>
      </c>
      <c r="O30" s="157">
        <f t="shared" si="1"/>
        <v>151</v>
      </c>
      <c r="P30" s="23"/>
    </row>
    <row r="31" spans="1:16" ht="15.75">
      <c r="A31" s="156">
        <v>29</v>
      </c>
      <c r="B31" s="107" t="s">
        <v>43</v>
      </c>
      <c r="C31" s="255">
        <v>0</v>
      </c>
      <c r="D31" s="255">
        <v>0</v>
      </c>
      <c r="E31" s="74">
        <v>0</v>
      </c>
      <c r="F31" s="74">
        <v>1</v>
      </c>
      <c r="G31" s="74">
        <v>0</v>
      </c>
      <c r="H31" s="74">
        <v>3</v>
      </c>
      <c r="I31" s="74">
        <v>1</v>
      </c>
      <c r="J31" s="74">
        <v>2</v>
      </c>
      <c r="K31" s="74">
        <v>3</v>
      </c>
      <c r="L31" s="74">
        <v>5</v>
      </c>
      <c r="M31" s="74">
        <v>0</v>
      </c>
      <c r="N31" s="75">
        <v>0</v>
      </c>
      <c r="O31" s="157">
        <f t="shared" si="1"/>
        <v>15</v>
      </c>
      <c r="P31" s="23"/>
    </row>
    <row r="32" spans="1:16" ht="15.75">
      <c r="A32" s="156">
        <v>30</v>
      </c>
      <c r="B32" s="107" t="s">
        <v>44</v>
      </c>
      <c r="C32" s="299">
        <v>44</v>
      </c>
      <c r="D32" s="300">
        <v>18</v>
      </c>
      <c r="E32" s="301">
        <v>42</v>
      </c>
      <c r="F32" s="301">
        <v>5</v>
      </c>
      <c r="G32" s="301">
        <v>1</v>
      </c>
      <c r="H32" s="301">
        <v>0</v>
      </c>
      <c r="I32" s="301">
        <v>2</v>
      </c>
      <c r="J32" s="301">
        <v>25</v>
      </c>
      <c r="K32" s="301">
        <v>4</v>
      </c>
      <c r="L32" s="301">
        <v>5</v>
      </c>
      <c r="M32" s="301">
        <v>1</v>
      </c>
      <c r="N32" s="302">
        <v>2</v>
      </c>
      <c r="O32" s="157">
        <f>SUM(C32:N32)</f>
        <v>149</v>
      </c>
      <c r="P32" s="23"/>
    </row>
    <row r="33" spans="1:16" ht="15.75">
      <c r="A33" s="156">
        <v>31</v>
      </c>
      <c r="B33" s="107" t="s">
        <v>45</v>
      </c>
      <c r="C33" s="103">
        <v>0</v>
      </c>
      <c r="D33" s="50">
        <v>6</v>
      </c>
      <c r="E33" s="50">
        <v>19</v>
      </c>
      <c r="F33" s="50">
        <v>26</v>
      </c>
      <c r="G33" s="50">
        <v>1</v>
      </c>
      <c r="H33" s="50">
        <v>0</v>
      </c>
      <c r="I33" s="50">
        <v>2</v>
      </c>
      <c r="J33" s="50">
        <v>1</v>
      </c>
      <c r="K33" s="50">
        <v>0</v>
      </c>
      <c r="L33" s="50">
        <v>13</v>
      </c>
      <c r="M33" s="50">
        <v>0</v>
      </c>
      <c r="N33" s="50">
        <v>0</v>
      </c>
      <c r="O33" s="157">
        <f t="shared" ref="O33:O38" si="2">SUM(C33:N33)</f>
        <v>68</v>
      </c>
      <c r="P33" s="23"/>
    </row>
    <row r="34" spans="1:16" ht="15.75">
      <c r="A34" s="156">
        <v>32</v>
      </c>
      <c r="B34" s="107" t="s">
        <v>46</v>
      </c>
      <c r="C34" s="103">
        <v>124</v>
      </c>
      <c r="D34" s="50">
        <v>36</v>
      </c>
      <c r="E34" s="74">
        <v>24</v>
      </c>
      <c r="F34" s="74">
        <v>1</v>
      </c>
      <c r="G34" s="74">
        <v>0</v>
      </c>
      <c r="H34" s="74">
        <v>0</v>
      </c>
      <c r="I34" s="286">
        <v>17</v>
      </c>
      <c r="J34" s="286">
        <v>141</v>
      </c>
      <c r="K34" s="74">
        <v>0</v>
      </c>
      <c r="L34" s="74">
        <v>72</v>
      </c>
      <c r="M34" s="74">
        <v>0</v>
      </c>
      <c r="N34" s="75">
        <v>23</v>
      </c>
      <c r="O34" s="161">
        <f t="shared" si="2"/>
        <v>438</v>
      </c>
      <c r="P34" s="23"/>
    </row>
    <row r="35" spans="1:16">
      <c r="A35" s="156">
        <v>33</v>
      </c>
      <c r="B35" s="139" t="s">
        <v>55</v>
      </c>
      <c r="C35" s="50">
        <v>0</v>
      </c>
      <c r="D35" s="74">
        <v>1</v>
      </c>
      <c r="E35" s="74">
        <v>4</v>
      </c>
      <c r="F35" s="74">
        <v>0</v>
      </c>
      <c r="G35" s="74">
        <v>1</v>
      </c>
      <c r="H35" s="286">
        <v>2</v>
      </c>
      <c r="I35" s="286">
        <v>2</v>
      </c>
      <c r="J35" s="74">
        <v>6</v>
      </c>
      <c r="K35" s="74">
        <v>0</v>
      </c>
      <c r="L35" s="74">
        <v>6</v>
      </c>
      <c r="M35" s="75">
        <v>6</v>
      </c>
      <c r="N35" s="50">
        <v>0</v>
      </c>
      <c r="O35" s="162">
        <f t="shared" si="2"/>
        <v>28</v>
      </c>
      <c r="P35" s="25"/>
    </row>
    <row r="36" spans="1:16">
      <c r="A36" s="156">
        <v>34</v>
      </c>
      <c r="B36" s="140" t="s">
        <v>56</v>
      </c>
      <c r="C36" s="101">
        <v>250</v>
      </c>
      <c r="D36" s="101">
        <v>124</v>
      </c>
      <c r="E36" s="74">
        <v>193</v>
      </c>
      <c r="F36" s="74">
        <v>21</v>
      </c>
      <c r="G36" s="74">
        <v>1</v>
      </c>
      <c r="H36" s="74">
        <v>0</v>
      </c>
      <c r="I36" s="74">
        <v>122</v>
      </c>
      <c r="J36" s="74">
        <v>1081</v>
      </c>
      <c r="K36" s="74">
        <v>2</v>
      </c>
      <c r="L36" s="74">
        <v>651</v>
      </c>
      <c r="M36" s="74">
        <v>0</v>
      </c>
      <c r="N36" s="75">
        <v>0</v>
      </c>
      <c r="O36" s="159">
        <f t="shared" si="2"/>
        <v>2445</v>
      </c>
    </row>
    <row r="37" spans="1:16">
      <c r="A37" s="156">
        <v>35</v>
      </c>
      <c r="B37" s="140" t="s">
        <v>1</v>
      </c>
      <c r="C37" s="101">
        <v>0</v>
      </c>
      <c r="D37" s="101">
        <v>0</v>
      </c>
      <c r="E37" s="118">
        <v>2</v>
      </c>
      <c r="F37" s="118">
        <v>14</v>
      </c>
      <c r="G37" s="74">
        <v>0</v>
      </c>
      <c r="H37" s="74">
        <v>0</v>
      </c>
      <c r="I37" s="74">
        <v>0</v>
      </c>
      <c r="J37" s="118">
        <v>2</v>
      </c>
      <c r="K37" s="74">
        <v>0</v>
      </c>
      <c r="L37" s="74">
        <v>0</v>
      </c>
      <c r="M37" s="74">
        <v>0</v>
      </c>
      <c r="N37" s="75">
        <v>0</v>
      </c>
      <c r="O37" s="295">
        <f t="shared" si="2"/>
        <v>18</v>
      </c>
    </row>
    <row r="38" spans="1:16">
      <c r="A38" s="156">
        <v>36</v>
      </c>
      <c r="B38" s="140" t="s">
        <v>60</v>
      </c>
      <c r="C38" s="255">
        <v>211</v>
      </c>
      <c r="D38" s="258">
        <v>82</v>
      </c>
      <c r="E38" s="74">
        <v>157</v>
      </c>
      <c r="F38" s="74">
        <v>17</v>
      </c>
      <c r="G38" s="74">
        <v>0</v>
      </c>
      <c r="H38" s="74">
        <v>0</v>
      </c>
      <c r="I38" s="74">
        <v>131</v>
      </c>
      <c r="J38" s="74">
        <v>924</v>
      </c>
      <c r="K38" s="74">
        <v>0</v>
      </c>
      <c r="L38" s="74">
        <v>339</v>
      </c>
      <c r="M38" s="74">
        <v>0</v>
      </c>
      <c r="N38" s="75">
        <v>12</v>
      </c>
      <c r="O38" s="159">
        <f t="shared" si="2"/>
        <v>1873</v>
      </c>
    </row>
    <row r="39" spans="1:16" ht="15.75" thickBot="1">
      <c r="A39" s="163">
        <v>37</v>
      </c>
      <c r="B39" s="164" t="s">
        <v>0</v>
      </c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6"/>
    </row>
  </sheetData>
  <mergeCells count="1">
    <mergeCell ref="C1:O1"/>
  </mergeCells>
  <pageMargins left="0" right="0" top="0" bottom="0" header="0" footer="0"/>
  <pageSetup paperSize="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O39"/>
  <sheetViews>
    <sheetView workbookViewId="0">
      <selection activeCell="E10" sqref="E10:N10"/>
    </sheetView>
  </sheetViews>
  <sheetFormatPr defaultRowHeight="13.5"/>
  <cols>
    <col min="1" max="1" width="5.28515625" style="32" customWidth="1"/>
    <col min="2" max="2" width="15.140625" style="32" customWidth="1"/>
    <col min="3" max="3" width="11.28515625" style="32" customWidth="1"/>
    <col min="4" max="4" width="10.140625" style="32" customWidth="1"/>
    <col min="5" max="5" width="9.140625" style="32"/>
    <col min="6" max="6" width="7.140625" style="32" customWidth="1"/>
    <col min="7" max="7" width="12.28515625" style="32" customWidth="1"/>
    <col min="8" max="8" width="10.28515625" style="32" customWidth="1"/>
    <col min="9" max="9" width="9.140625" style="32"/>
    <col min="10" max="10" width="10.7109375" style="32" customWidth="1"/>
    <col min="11" max="11" width="10.140625" style="32" customWidth="1"/>
    <col min="12" max="12" width="11.28515625" style="32" customWidth="1"/>
    <col min="13" max="13" width="11.140625" style="32" customWidth="1"/>
    <col min="14" max="14" width="11.5703125" style="32" customWidth="1"/>
    <col min="15" max="16384" width="9.140625" style="32"/>
  </cols>
  <sheetData>
    <row r="1" spans="1:15" ht="15" thickTop="1" thickBot="1">
      <c r="A1" s="31" t="s">
        <v>3</v>
      </c>
      <c r="B1" s="365" t="s">
        <v>66</v>
      </c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7"/>
    </row>
    <row r="2" spans="1:15" ht="62.25" customHeight="1" thickTop="1" thickBot="1">
      <c r="A2" s="31"/>
      <c r="B2" s="114" t="s">
        <v>4</v>
      </c>
      <c r="C2" s="314" t="s">
        <v>5</v>
      </c>
      <c r="D2" s="315" t="s">
        <v>47</v>
      </c>
      <c r="E2" s="315" t="s">
        <v>6</v>
      </c>
      <c r="F2" s="315" t="s">
        <v>7</v>
      </c>
      <c r="G2" s="315" t="s">
        <v>8</v>
      </c>
      <c r="H2" s="316" t="s">
        <v>9</v>
      </c>
      <c r="I2" s="316" t="s">
        <v>10</v>
      </c>
      <c r="J2" s="316" t="s">
        <v>11</v>
      </c>
      <c r="K2" s="316" t="s">
        <v>12</v>
      </c>
      <c r="L2" s="316" t="s">
        <v>13</v>
      </c>
      <c r="M2" s="316" t="s">
        <v>14</v>
      </c>
      <c r="N2" s="317" t="s">
        <v>15</v>
      </c>
      <c r="O2" s="326" t="s">
        <v>0</v>
      </c>
    </row>
    <row r="3" spans="1:15" ht="15" thickBot="1">
      <c r="A3" s="167">
        <v>1</v>
      </c>
      <c r="B3" s="321" t="s">
        <v>16</v>
      </c>
      <c r="C3" s="239" t="s">
        <v>69</v>
      </c>
      <c r="D3" s="327">
        <v>22</v>
      </c>
      <c r="E3" s="328">
        <v>60</v>
      </c>
      <c r="F3" s="329">
        <v>54</v>
      </c>
      <c r="G3" s="329">
        <v>0</v>
      </c>
      <c r="H3" s="329">
        <v>0</v>
      </c>
      <c r="I3" s="329">
        <v>19</v>
      </c>
      <c r="J3" s="329">
        <v>68</v>
      </c>
      <c r="K3" s="329">
        <v>48</v>
      </c>
      <c r="L3" s="329">
        <v>43</v>
      </c>
      <c r="M3" s="329">
        <v>2</v>
      </c>
      <c r="N3" s="329">
        <v>0</v>
      </c>
      <c r="O3" s="334">
        <f>SUM(D3:N3)</f>
        <v>316</v>
      </c>
    </row>
    <row r="4" spans="1:15" ht="15.75" thickBot="1">
      <c r="A4" s="169">
        <v>2</v>
      </c>
      <c r="B4" s="322" t="s">
        <v>17</v>
      </c>
      <c r="C4" s="330">
        <v>172</v>
      </c>
      <c r="D4" s="246">
        <v>93</v>
      </c>
      <c r="E4" s="247">
        <v>89</v>
      </c>
      <c r="F4" s="248">
        <v>20</v>
      </c>
      <c r="G4" s="248">
        <v>0</v>
      </c>
      <c r="H4" s="248">
        <v>0</v>
      </c>
      <c r="I4" s="248">
        <v>0</v>
      </c>
      <c r="J4" s="248">
        <v>522</v>
      </c>
      <c r="K4" s="248">
        <v>1</v>
      </c>
      <c r="L4" s="247">
        <v>196</v>
      </c>
      <c r="M4" s="248">
        <v>0</v>
      </c>
      <c r="N4" s="249">
        <v>0</v>
      </c>
      <c r="O4" s="334">
        <f t="shared" ref="O4:O20" si="0">SUM(C4:N4)</f>
        <v>1093</v>
      </c>
    </row>
    <row r="5" spans="1:15" ht="15">
      <c r="A5" s="167">
        <v>3</v>
      </c>
      <c r="B5" s="322" t="s">
        <v>18</v>
      </c>
      <c r="C5" s="336">
        <v>0</v>
      </c>
      <c r="D5" s="256">
        <v>0</v>
      </c>
      <c r="E5" s="252">
        <v>16</v>
      </c>
      <c r="F5" s="252">
        <v>1</v>
      </c>
      <c r="G5" s="252">
        <v>0</v>
      </c>
      <c r="H5" s="252">
        <v>0</v>
      </c>
      <c r="I5" s="252">
        <v>1</v>
      </c>
      <c r="J5" s="252">
        <v>51</v>
      </c>
      <c r="K5" s="252">
        <v>18</v>
      </c>
      <c r="L5" s="252">
        <v>1</v>
      </c>
      <c r="M5" s="252">
        <v>0</v>
      </c>
      <c r="N5" s="257">
        <v>4</v>
      </c>
      <c r="O5" s="334">
        <f t="shared" si="0"/>
        <v>92</v>
      </c>
    </row>
    <row r="6" spans="1:15" ht="14.25">
      <c r="A6" s="170">
        <v>4</v>
      </c>
      <c r="B6" s="322" t="s">
        <v>19</v>
      </c>
      <c r="C6" s="341">
        <v>0</v>
      </c>
      <c r="D6" s="342">
        <v>0</v>
      </c>
      <c r="E6" s="342">
        <v>7</v>
      </c>
      <c r="F6" s="342">
        <v>158</v>
      </c>
      <c r="G6" s="342">
        <v>1</v>
      </c>
      <c r="H6" s="342">
        <v>0</v>
      </c>
      <c r="I6" s="342">
        <v>0</v>
      </c>
      <c r="J6" s="342">
        <v>7</v>
      </c>
      <c r="K6" s="342">
        <v>121</v>
      </c>
      <c r="L6" s="343">
        <v>11</v>
      </c>
      <c r="M6" s="343">
        <v>1</v>
      </c>
      <c r="N6" s="344">
        <v>0</v>
      </c>
      <c r="O6" s="335">
        <f t="shared" si="0"/>
        <v>306</v>
      </c>
    </row>
    <row r="7" spans="1:15" ht="15" thickBot="1">
      <c r="A7" s="167">
        <v>5</v>
      </c>
      <c r="B7" s="322" t="s">
        <v>20</v>
      </c>
      <c r="C7" s="337">
        <v>54</v>
      </c>
      <c r="D7" s="338">
        <v>11</v>
      </c>
      <c r="E7" s="339">
        <v>84</v>
      </c>
      <c r="F7" s="339">
        <v>13</v>
      </c>
      <c r="G7" s="339">
        <v>100</v>
      </c>
      <c r="H7" s="339">
        <v>62</v>
      </c>
      <c r="I7" s="339">
        <v>52</v>
      </c>
      <c r="J7" s="339">
        <v>134</v>
      </c>
      <c r="K7" s="339">
        <v>348</v>
      </c>
      <c r="L7" s="339">
        <v>20</v>
      </c>
      <c r="M7" s="339">
        <v>28</v>
      </c>
      <c r="N7" s="340">
        <v>0</v>
      </c>
      <c r="O7" s="334">
        <f t="shared" si="0"/>
        <v>906</v>
      </c>
    </row>
    <row r="8" spans="1:15" ht="14.25">
      <c r="A8" s="167">
        <v>6</v>
      </c>
      <c r="B8" s="322" t="s">
        <v>21</v>
      </c>
      <c r="C8" s="331">
        <v>45</v>
      </c>
      <c r="D8" s="251">
        <v>27</v>
      </c>
      <c r="E8" s="252">
        <v>87</v>
      </c>
      <c r="F8" s="252">
        <v>2</v>
      </c>
      <c r="G8" s="252">
        <v>0</v>
      </c>
      <c r="H8" s="252">
        <v>3</v>
      </c>
      <c r="I8" s="252">
        <v>15</v>
      </c>
      <c r="J8" s="252">
        <v>282</v>
      </c>
      <c r="K8" s="252">
        <v>0</v>
      </c>
      <c r="L8" s="252">
        <v>52</v>
      </c>
      <c r="M8" s="252">
        <v>0</v>
      </c>
      <c r="N8" s="257">
        <v>0</v>
      </c>
      <c r="O8" s="334">
        <f t="shared" si="0"/>
        <v>513</v>
      </c>
    </row>
    <row r="9" spans="1:15" ht="15.75" thickBot="1">
      <c r="A9" s="167">
        <v>7</v>
      </c>
      <c r="B9" s="322" t="s">
        <v>22</v>
      </c>
      <c r="C9" s="97">
        <v>15</v>
      </c>
      <c r="D9" s="260">
        <v>5</v>
      </c>
      <c r="E9" s="259">
        <v>52</v>
      </c>
      <c r="F9" s="259">
        <v>329</v>
      </c>
      <c r="G9" s="259">
        <v>0</v>
      </c>
      <c r="H9" s="259">
        <v>0</v>
      </c>
      <c r="I9" s="259">
        <v>11</v>
      </c>
      <c r="J9" s="259">
        <v>12</v>
      </c>
      <c r="K9" s="259">
        <v>6</v>
      </c>
      <c r="L9" s="259">
        <v>6</v>
      </c>
      <c r="M9" s="259">
        <v>0</v>
      </c>
      <c r="N9" s="259">
        <v>0</v>
      </c>
      <c r="O9" s="334">
        <f t="shared" si="0"/>
        <v>436</v>
      </c>
    </row>
    <row r="10" spans="1:15" ht="15.75" thickBot="1">
      <c r="A10" s="167">
        <v>8</v>
      </c>
      <c r="B10" s="322" t="s">
        <v>23</v>
      </c>
      <c r="C10" s="97">
        <v>0</v>
      </c>
      <c r="D10" s="97">
        <v>0</v>
      </c>
      <c r="E10" s="350">
        <v>48</v>
      </c>
      <c r="F10" s="350">
        <v>12</v>
      </c>
      <c r="G10" s="350">
        <v>4</v>
      </c>
      <c r="H10" s="350">
        <v>3</v>
      </c>
      <c r="I10" s="350">
        <v>3</v>
      </c>
      <c r="J10" s="350">
        <v>13</v>
      </c>
      <c r="K10" s="350">
        <v>0</v>
      </c>
      <c r="L10" s="350">
        <v>4</v>
      </c>
      <c r="M10" s="350">
        <v>1</v>
      </c>
      <c r="N10" s="350">
        <v>0</v>
      </c>
      <c r="O10" s="334">
        <f>SUM(C10:N10)</f>
        <v>88</v>
      </c>
    </row>
    <row r="11" spans="1:15" ht="15.75" thickBot="1">
      <c r="A11" s="167">
        <v>9</v>
      </c>
      <c r="B11" s="322" t="s">
        <v>54</v>
      </c>
      <c r="C11" s="97">
        <v>141</v>
      </c>
      <c r="D11" s="97">
        <v>23</v>
      </c>
      <c r="E11" s="263">
        <v>11</v>
      </c>
      <c r="F11" s="263">
        <v>0</v>
      </c>
      <c r="G11" s="263">
        <v>0</v>
      </c>
      <c r="H11" s="263">
        <v>0</v>
      </c>
      <c r="I11" s="263">
        <v>0</v>
      </c>
      <c r="J11" s="263">
        <v>215</v>
      </c>
      <c r="K11" s="263">
        <v>111</v>
      </c>
      <c r="L11" s="263">
        <v>34</v>
      </c>
      <c r="M11" s="263">
        <v>0</v>
      </c>
      <c r="N11" s="264">
        <v>7</v>
      </c>
      <c r="O11" s="334">
        <f t="shared" si="0"/>
        <v>542</v>
      </c>
    </row>
    <row r="12" spans="1:15" ht="15" thickBot="1">
      <c r="A12" s="167">
        <v>10</v>
      </c>
      <c r="B12" s="322" t="s">
        <v>24</v>
      </c>
      <c r="C12" s="331">
        <v>68</v>
      </c>
      <c r="D12" s="251">
        <v>27</v>
      </c>
      <c r="E12" s="252">
        <v>64</v>
      </c>
      <c r="F12" s="252">
        <v>14</v>
      </c>
      <c r="G12" s="252">
        <v>67</v>
      </c>
      <c r="H12" s="252">
        <v>63</v>
      </c>
      <c r="I12" s="252">
        <v>70</v>
      </c>
      <c r="J12" s="252">
        <v>181</v>
      </c>
      <c r="K12" s="252">
        <v>371</v>
      </c>
      <c r="L12" s="265">
        <v>3</v>
      </c>
      <c r="M12" s="266">
        <v>26</v>
      </c>
      <c r="N12" s="267">
        <v>0</v>
      </c>
      <c r="O12" s="334">
        <f t="shared" si="0"/>
        <v>954</v>
      </c>
    </row>
    <row r="13" spans="1:15" ht="15" thickBot="1">
      <c r="A13" s="167">
        <v>11</v>
      </c>
      <c r="B13" s="322" t="s">
        <v>25</v>
      </c>
      <c r="C13" s="332">
        <v>27</v>
      </c>
      <c r="D13" s="251">
        <v>20</v>
      </c>
      <c r="E13" s="252">
        <v>21</v>
      </c>
      <c r="F13" s="252">
        <v>13</v>
      </c>
      <c r="G13" s="252">
        <v>0</v>
      </c>
      <c r="H13" s="252">
        <v>0</v>
      </c>
      <c r="I13" s="252">
        <v>12</v>
      </c>
      <c r="J13" s="252">
        <v>80</v>
      </c>
      <c r="K13" s="252">
        <v>41</v>
      </c>
      <c r="L13" s="252">
        <v>1</v>
      </c>
      <c r="M13" s="252">
        <v>0</v>
      </c>
      <c r="N13" s="257">
        <v>11</v>
      </c>
      <c r="O13" s="334">
        <f t="shared" si="0"/>
        <v>226</v>
      </c>
    </row>
    <row r="14" spans="1:15" ht="15.75" thickBot="1">
      <c r="A14" s="167">
        <v>12</v>
      </c>
      <c r="B14" s="322" t="s">
        <v>26</v>
      </c>
      <c r="C14" s="97">
        <v>33</v>
      </c>
      <c r="D14" s="97">
        <v>11</v>
      </c>
      <c r="E14" s="260">
        <v>322</v>
      </c>
      <c r="F14" s="260">
        <v>582</v>
      </c>
      <c r="G14" s="260">
        <v>3</v>
      </c>
      <c r="H14" s="260">
        <v>0</v>
      </c>
      <c r="I14" s="260">
        <v>0</v>
      </c>
      <c r="J14" s="260">
        <v>436</v>
      </c>
      <c r="K14" s="260">
        <v>1</v>
      </c>
      <c r="L14" s="260">
        <v>26</v>
      </c>
      <c r="M14" s="260">
        <v>0</v>
      </c>
      <c r="N14" s="260">
        <v>80</v>
      </c>
      <c r="O14" s="50">
        <f t="shared" si="0"/>
        <v>1494</v>
      </c>
    </row>
    <row r="15" spans="1:15" ht="15" thickBot="1">
      <c r="A15" s="167">
        <v>13</v>
      </c>
      <c r="B15" s="322" t="s">
        <v>27</v>
      </c>
      <c r="C15" s="331">
        <v>83</v>
      </c>
      <c r="D15" s="251">
        <v>18</v>
      </c>
      <c r="E15" s="275">
        <v>127</v>
      </c>
      <c r="F15" s="276">
        <v>51</v>
      </c>
      <c r="G15" s="183">
        <v>82</v>
      </c>
      <c r="H15" s="252">
        <v>6</v>
      </c>
      <c r="I15" s="252">
        <v>32</v>
      </c>
      <c r="J15" s="252">
        <v>10</v>
      </c>
      <c r="K15" s="252">
        <v>0</v>
      </c>
      <c r="L15" s="252">
        <v>29</v>
      </c>
      <c r="M15" s="252">
        <v>1</v>
      </c>
      <c r="N15" s="277">
        <v>0</v>
      </c>
      <c r="O15" s="334">
        <f t="shared" si="0"/>
        <v>439</v>
      </c>
    </row>
    <row r="16" spans="1:15" ht="15" thickBot="1">
      <c r="A16" s="167">
        <v>14</v>
      </c>
      <c r="B16" s="322" t="s">
        <v>28</v>
      </c>
      <c r="C16" s="260">
        <v>136</v>
      </c>
      <c r="D16" s="260">
        <v>92</v>
      </c>
      <c r="E16" s="252">
        <v>29</v>
      </c>
      <c r="F16" s="252">
        <v>5</v>
      </c>
      <c r="G16" s="252">
        <v>0</v>
      </c>
      <c r="H16" s="252">
        <v>0</v>
      </c>
      <c r="I16" s="252">
        <v>87</v>
      </c>
      <c r="J16" s="252">
        <v>1896</v>
      </c>
      <c r="K16" s="252">
        <v>0</v>
      </c>
      <c r="L16" s="252">
        <v>473</v>
      </c>
      <c r="M16" s="252">
        <v>0</v>
      </c>
      <c r="N16" s="257">
        <v>0</v>
      </c>
      <c r="O16" s="334">
        <f t="shared" si="0"/>
        <v>2718</v>
      </c>
    </row>
    <row r="17" spans="1:15" ht="14.25">
      <c r="A17" s="167">
        <v>15</v>
      </c>
      <c r="B17" s="322" t="s">
        <v>29</v>
      </c>
      <c r="C17" s="331">
        <v>64</v>
      </c>
      <c r="D17" s="251">
        <v>50</v>
      </c>
      <c r="E17" s="252">
        <v>83</v>
      </c>
      <c r="F17" s="252">
        <v>16</v>
      </c>
      <c r="G17" s="252">
        <v>1</v>
      </c>
      <c r="H17" s="252">
        <v>1</v>
      </c>
      <c r="I17" s="252">
        <v>28</v>
      </c>
      <c r="J17" s="252">
        <v>325</v>
      </c>
      <c r="K17" s="252">
        <v>0</v>
      </c>
      <c r="L17" s="252">
        <v>15</v>
      </c>
      <c r="M17" s="252">
        <v>0</v>
      </c>
      <c r="N17" s="257">
        <v>0</v>
      </c>
      <c r="O17" s="334">
        <f t="shared" si="0"/>
        <v>583</v>
      </c>
    </row>
    <row r="18" spans="1:15" ht="15.75" thickBot="1">
      <c r="A18" s="167">
        <v>16</v>
      </c>
      <c r="B18" s="322" t="s">
        <v>30</v>
      </c>
      <c r="C18" s="97">
        <v>41</v>
      </c>
      <c r="D18" s="296">
        <v>0</v>
      </c>
      <c r="E18" s="278">
        <v>96</v>
      </c>
      <c r="F18" s="278">
        <v>0</v>
      </c>
      <c r="G18" s="278">
        <v>46</v>
      </c>
      <c r="H18" s="278">
        <v>10</v>
      </c>
      <c r="I18" s="278">
        <v>17</v>
      </c>
      <c r="J18" s="278">
        <v>4</v>
      </c>
      <c r="K18" s="278">
        <v>0</v>
      </c>
      <c r="L18" s="278">
        <v>48</v>
      </c>
      <c r="M18" s="278">
        <v>5</v>
      </c>
      <c r="N18" s="278">
        <v>21</v>
      </c>
      <c r="O18" s="334">
        <f t="shared" si="0"/>
        <v>288</v>
      </c>
    </row>
    <row r="19" spans="1:15" ht="15.75" thickBot="1">
      <c r="A19" s="167">
        <v>17</v>
      </c>
      <c r="B19" s="322" t="s">
        <v>31</v>
      </c>
      <c r="C19" s="297">
        <v>588</v>
      </c>
      <c r="D19" s="283">
        <v>119</v>
      </c>
      <c r="E19" s="281">
        <v>6099</v>
      </c>
      <c r="F19" s="281">
        <v>89</v>
      </c>
      <c r="G19" s="281">
        <v>147</v>
      </c>
      <c r="H19" s="281">
        <v>79</v>
      </c>
      <c r="I19" s="281">
        <v>165</v>
      </c>
      <c r="J19" s="281">
        <v>870</v>
      </c>
      <c r="K19" s="281">
        <v>3</v>
      </c>
      <c r="L19" s="281">
        <v>1287</v>
      </c>
      <c r="M19" s="281">
        <v>91</v>
      </c>
      <c r="N19" s="282">
        <v>7</v>
      </c>
      <c r="O19" s="334">
        <f t="shared" si="0"/>
        <v>9544</v>
      </c>
    </row>
    <row r="20" spans="1:15" ht="15.75" thickBot="1">
      <c r="A20" s="167">
        <v>18</v>
      </c>
      <c r="B20" s="322" t="s">
        <v>32</v>
      </c>
      <c r="C20" s="97">
        <v>74</v>
      </c>
      <c r="D20" s="97">
        <v>2</v>
      </c>
      <c r="E20" s="252">
        <v>284</v>
      </c>
      <c r="F20" s="252">
        <v>115</v>
      </c>
      <c r="G20" s="252">
        <v>149</v>
      </c>
      <c r="H20" s="252">
        <v>85</v>
      </c>
      <c r="I20" s="252">
        <v>6</v>
      </c>
      <c r="J20" s="252">
        <v>25</v>
      </c>
      <c r="K20" s="252">
        <v>0</v>
      </c>
      <c r="L20" s="252">
        <v>32</v>
      </c>
      <c r="M20" s="252">
        <v>6</v>
      </c>
      <c r="N20" s="257">
        <v>9</v>
      </c>
      <c r="O20" s="334">
        <f t="shared" si="0"/>
        <v>787</v>
      </c>
    </row>
    <row r="21" spans="1:15" ht="16.5" thickBot="1">
      <c r="A21" s="169">
        <v>19</v>
      </c>
      <c r="B21" s="322" t="s">
        <v>33</v>
      </c>
      <c r="C21" s="103">
        <v>190</v>
      </c>
      <c r="D21" s="347">
        <v>98</v>
      </c>
      <c r="E21" s="348">
        <v>413</v>
      </c>
      <c r="F21" s="348">
        <v>30</v>
      </c>
      <c r="G21" s="348"/>
      <c r="H21" s="348"/>
      <c r="I21" s="348"/>
      <c r="J21" s="348"/>
      <c r="K21" s="348"/>
      <c r="L21" s="348"/>
      <c r="M21" s="348"/>
      <c r="N21" s="349"/>
      <c r="O21" s="334">
        <f>SUM(C21:N21)</f>
        <v>731</v>
      </c>
    </row>
    <row r="22" spans="1:15" ht="15" thickBot="1">
      <c r="A22" s="167">
        <v>20</v>
      </c>
      <c r="B22" s="322" t="s">
        <v>34</v>
      </c>
      <c r="C22" s="331">
        <v>91</v>
      </c>
      <c r="D22" s="251">
        <v>20</v>
      </c>
      <c r="E22" s="252">
        <v>18</v>
      </c>
      <c r="F22" s="252">
        <v>9</v>
      </c>
      <c r="G22" s="252">
        <v>0</v>
      </c>
      <c r="H22" s="252">
        <v>0</v>
      </c>
      <c r="I22" s="252">
        <v>23</v>
      </c>
      <c r="J22" s="252">
        <v>127</v>
      </c>
      <c r="K22" s="252">
        <v>0</v>
      </c>
      <c r="L22" s="252">
        <v>63</v>
      </c>
      <c r="M22" s="252">
        <v>1</v>
      </c>
      <c r="N22" s="257">
        <v>0</v>
      </c>
      <c r="O22" s="334">
        <f t="shared" ref="O22:O31" si="1">SUM(C22:N22)</f>
        <v>352</v>
      </c>
    </row>
    <row r="23" spans="1:15" ht="15" thickBot="1">
      <c r="A23" s="167">
        <v>21</v>
      </c>
      <c r="B23" s="322" t="s">
        <v>35</v>
      </c>
      <c r="C23" s="331">
        <v>12</v>
      </c>
      <c r="D23" s="256">
        <v>6</v>
      </c>
      <c r="E23" s="256">
        <v>3</v>
      </c>
      <c r="F23" s="256">
        <v>1</v>
      </c>
      <c r="G23" s="256">
        <v>1</v>
      </c>
      <c r="H23" s="256">
        <v>3</v>
      </c>
      <c r="I23" s="256">
        <v>2</v>
      </c>
      <c r="J23" s="256">
        <v>1</v>
      </c>
      <c r="K23" s="256">
        <v>0</v>
      </c>
      <c r="L23" s="256">
        <v>23</v>
      </c>
      <c r="M23" s="256">
        <v>0</v>
      </c>
      <c r="N23" s="256">
        <v>0</v>
      </c>
      <c r="O23" s="334">
        <f t="shared" si="1"/>
        <v>52</v>
      </c>
    </row>
    <row r="24" spans="1:15" ht="14.25">
      <c r="A24" s="167">
        <v>22</v>
      </c>
      <c r="B24" s="322" t="s">
        <v>36</v>
      </c>
      <c r="C24" s="331">
        <v>316</v>
      </c>
      <c r="D24" s="251">
        <v>148</v>
      </c>
      <c r="E24" s="252">
        <v>488</v>
      </c>
      <c r="F24" s="252">
        <v>19</v>
      </c>
      <c r="G24" s="252">
        <v>0</v>
      </c>
      <c r="H24" s="252">
        <v>0</v>
      </c>
      <c r="I24" s="252">
        <v>201</v>
      </c>
      <c r="J24" s="252">
        <v>1618</v>
      </c>
      <c r="K24" s="252">
        <v>0</v>
      </c>
      <c r="L24" s="252">
        <v>433</v>
      </c>
      <c r="M24" s="252">
        <v>2</v>
      </c>
      <c r="N24" s="257">
        <v>33</v>
      </c>
      <c r="O24" s="334">
        <f t="shared" si="1"/>
        <v>3258</v>
      </c>
    </row>
    <row r="25" spans="1:15" ht="15.75" thickBot="1">
      <c r="A25" s="167">
        <v>23</v>
      </c>
      <c r="B25" s="322" t="s">
        <v>37</v>
      </c>
      <c r="C25" s="97">
        <v>8</v>
      </c>
      <c r="D25" s="97">
        <v>6</v>
      </c>
      <c r="E25" s="284">
        <v>3</v>
      </c>
      <c r="F25" s="260">
        <v>122</v>
      </c>
      <c r="G25" s="284">
        <v>0</v>
      </c>
      <c r="H25" s="284">
        <v>3</v>
      </c>
      <c r="I25" s="260">
        <v>1</v>
      </c>
      <c r="J25" s="284">
        <v>32</v>
      </c>
      <c r="K25" s="284">
        <v>0</v>
      </c>
      <c r="L25" s="260">
        <v>15</v>
      </c>
      <c r="M25" s="260">
        <v>0</v>
      </c>
      <c r="N25" s="284">
        <v>3</v>
      </c>
      <c r="O25" s="334">
        <f t="shared" si="1"/>
        <v>193</v>
      </c>
    </row>
    <row r="26" spans="1:15" ht="15" thickBot="1">
      <c r="A26" s="167">
        <v>24</v>
      </c>
      <c r="B26" s="322" t="s">
        <v>38</v>
      </c>
      <c r="C26" s="331">
        <v>9</v>
      </c>
      <c r="D26" s="256">
        <v>8</v>
      </c>
      <c r="E26" s="252">
        <v>5</v>
      </c>
      <c r="F26" s="252">
        <v>8</v>
      </c>
      <c r="G26" s="252">
        <v>5</v>
      </c>
      <c r="H26" s="252">
        <v>3</v>
      </c>
      <c r="I26" s="252">
        <v>10</v>
      </c>
      <c r="J26" s="252">
        <v>12</v>
      </c>
      <c r="K26" s="252">
        <v>3</v>
      </c>
      <c r="L26" s="252">
        <v>8</v>
      </c>
      <c r="M26" s="252">
        <v>0</v>
      </c>
      <c r="N26" s="257">
        <v>0</v>
      </c>
      <c r="O26" s="334">
        <f t="shared" si="1"/>
        <v>71</v>
      </c>
    </row>
    <row r="27" spans="1:15" ht="14.25">
      <c r="A27" s="167">
        <v>25</v>
      </c>
      <c r="B27" s="322" t="s">
        <v>39</v>
      </c>
      <c r="C27" s="331">
        <v>4</v>
      </c>
      <c r="D27" s="256">
        <v>4</v>
      </c>
      <c r="E27" s="252">
        <v>0</v>
      </c>
      <c r="F27" s="252">
        <v>4</v>
      </c>
      <c r="G27" s="252">
        <v>0</v>
      </c>
      <c r="H27" s="252">
        <v>1</v>
      </c>
      <c r="I27" s="252">
        <v>2</v>
      </c>
      <c r="J27" s="252">
        <v>11</v>
      </c>
      <c r="K27" s="252">
        <v>1</v>
      </c>
      <c r="L27" s="252">
        <v>5</v>
      </c>
      <c r="M27" s="252">
        <v>1</v>
      </c>
      <c r="N27" s="257">
        <v>0</v>
      </c>
      <c r="O27" s="334">
        <f t="shared" si="1"/>
        <v>33</v>
      </c>
    </row>
    <row r="28" spans="1:15" ht="15" thickBot="1">
      <c r="A28" s="167">
        <v>26</v>
      </c>
      <c r="B28" s="322" t="s">
        <v>40</v>
      </c>
      <c r="C28" s="260">
        <v>189</v>
      </c>
      <c r="D28" s="260">
        <v>50</v>
      </c>
      <c r="E28" s="260">
        <v>31</v>
      </c>
      <c r="F28" s="260">
        <v>1</v>
      </c>
      <c r="G28" s="260">
        <v>16</v>
      </c>
      <c r="H28" s="260">
        <v>0</v>
      </c>
      <c r="I28" s="260">
        <v>6</v>
      </c>
      <c r="J28" s="260">
        <v>301</v>
      </c>
      <c r="K28" s="260">
        <v>5</v>
      </c>
      <c r="L28" s="260">
        <v>95</v>
      </c>
      <c r="M28" s="260">
        <v>0</v>
      </c>
      <c r="N28" s="260">
        <v>0</v>
      </c>
      <c r="O28" s="334">
        <f t="shared" si="1"/>
        <v>694</v>
      </c>
    </row>
    <row r="29" spans="1:15" ht="15" thickBot="1">
      <c r="A29" s="167">
        <v>27</v>
      </c>
      <c r="B29" s="322" t="s">
        <v>41</v>
      </c>
      <c r="C29" s="260">
        <v>12</v>
      </c>
      <c r="D29" s="260">
        <v>3</v>
      </c>
      <c r="E29" s="183">
        <v>29</v>
      </c>
      <c r="F29" s="183">
        <v>5</v>
      </c>
      <c r="G29" s="183">
        <v>1</v>
      </c>
      <c r="H29" s="183">
        <v>0</v>
      </c>
      <c r="I29" s="183">
        <v>9</v>
      </c>
      <c r="J29" s="183">
        <v>31</v>
      </c>
      <c r="K29" s="183">
        <v>0</v>
      </c>
      <c r="L29" s="183">
        <v>13</v>
      </c>
      <c r="M29" s="183">
        <v>0</v>
      </c>
      <c r="N29" s="267">
        <v>4</v>
      </c>
      <c r="O29" s="334">
        <f t="shared" si="1"/>
        <v>107</v>
      </c>
    </row>
    <row r="30" spans="1:15" ht="15.75" thickTop="1" thickBot="1">
      <c r="A30" s="167">
        <v>28</v>
      </c>
      <c r="B30" s="322" t="s">
        <v>42</v>
      </c>
      <c r="C30" s="331">
        <v>29</v>
      </c>
      <c r="D30" s="291">
        <v>19</v>
      </c>
      <c r="E30" s="291">
        <v>50</v>
      </c>
      <c r="F30" s="292">
        <v>144</v>
      </c>
      <c r="G30" s="293">
        <v>14</v>
      </c>
      <c r="H30" s="293">
        <v>12</v>
      </c>
      <c r="I30" s="293">
        <v>22</v>
      </c>
      <c r="J30" s="293">
        <v>156</v>
      </c>
      <c r="K30" s="293">
        <v>0</v>
      </c>
      <c r="L30" s="293">
        <v>12</v>
      </c>
      <c r="M30" s="293">
        <v>15</v>
      </c>
      <c r="N30" s="294">
        <v>10</v>
      </c>
      <c r="O30" s="334">
        <f t="shared" si="1"/>
        <v>483</v>
      </c>
    </row>
    <row r="31" spans="1:15" ht="15.75" thickTop="1" thickBot="1">
      <c r="A31" s="169">
        <v>29</v>
      </c>
      <c r="B31" s="322" t="s">
        <v>43</v>
      </c>
      <c r="C31" s="260">
        <v>0</v>
      </c>
      <c r="D31" s="256">
        <v>0</v>
      </c>
      <c r="E31" s="252">
        <v>0</v>
      </c>
      <c r="F31" s="252">
        <v>3</v>
      </c>
      <c r="G31" s="252">
        <v>1</v>
      </c>
      <c r="H31" s="252">
        <v>3</v>
      </c>
      <c r="I31" s="252">
        <v>5</v>
      </c>
      <c r="J31" s="252">
        <v>3</v>
      </c>
      <c r="K31" s="252">
        <v>3</v>
      </c>
      <c r="L31" s="252">
        <v>12</v>
      </c>
      <c r="M31" s="252">
        <v>0</v>
      </c>
      <c r="N31" s="257">
        <v>0</v>
      </c>
      <c r="O31" s="334">
        <f t="shared" si="1"/>
        <v>30</v>
      </c>
    </row>
    <row r="32" spans="1:15" ht="14.25">
      <c r="A32" s="167">
        <v>30</v>
      </c>
      <c r="B32" s="322" t="s">
        <v>44</v>
      </c>
      <c r="C32" s="333">
        <v>100</v>
      </c>
      <c r="D32" s="303">
        <v>48</v>
      </c>
      <c r="E32" s="304">
        <v>96</v>
      </c>
      <c r="F32" s="304">
        <v>16</v>
      </c>
      <c r="G32" s="304">
        <v>3</v>
      </c>
      <c r="H32" s="304">
        <v>0</v>
      </c>
      <c r="I32" s="304">
        <v>7</v>
      </c>
      <c r="J32" s="304">
        <v>106</v>
      </c>
      <c r="K32" s="304">
        <v>7</v>
      </c>
      <c r="L32" s="304">
        <v>8</v>
      </c>
      <c r="M32" s="304">
        <v>1</v>
      </c>
      <c r="N32" s="305">
        <v>4</v>
      </c>
      <c r="O32" s="334">
        <f>SUM(C32:N32)</f>
        <v>396</v>
      </c>
    </row>
    <row r="33" spans="1:15" ht="15.75" thickBot="1">
      <c r="A33" s="167">
        <v>31</v>
      </c>
      <c r="B33" s="322" t="s">
        <v>45</v>
      </c>
      <c r="C33" s="97">
        <v>0</v>
      </c>
      <c r="D33" s="285">
        <v>6</v>
      </c>
      <c r="E33" s="285">
        <v>59</v>
      </c>
      <c r="F33" s="285">
        <v>72</v>
      </c>
      <c r="G33" s="285">
        <v>0</v>
      </c>
      <c r="H33" s="285">
        <v>0</v>
      </c>
      <c r="I33" s="285">
        <v>3</v>
      </c>
      <c r="J33" s="285">
        <v>3</v>
      </c>
      <c r="K33" s="285">
        <v>0</v>
      </c>
      <c r="L33" s="285">
        <v>28</v>
      </c>
      <c r="M33" s="285">
        <v>0</v>
      </c>
      <c r="N33" s="285">
        <v>0</v>
      </c>
      <c r="O33" s="334">
        <f t="shared" ref="O33:O38" si="2">SUM(C33:N33)</f>
        <v>171</v>
      </c>
    </row>
    <row r="34" spans="1:15" ht="15.75" thickBot="1">
      <c r="A34" s="167">
        <v>32</v>
      </c>
      <c r="B34" s="322" t="s">
        <v>46</v>
      </c>
      <c r="C34" s="287">
        <v>222</v>
      </c>
      <c r="D34" s="260">
        <v>70</v>
      </c>
      <c r="E34" s="252">
        <v>88</v>
      </c>
      <c r="F34" s="252">
        <v>5</v>
      </c>
      <c r="G34" s="252">
        <v>1</v>
      </c>
      <c r="H34" s="252">
        <v>0</v>
      </c>
      <c r="I34" s="288">
        <v>48</v>
      </c>
      <c r="J34" s="288">
        <v>271</v>
      </c>
      <c r="K34" s="252">
        <v>0</v>
      </c>
      <c r="L34" s="252">
        <v>114</v>
      </c>
      <c r="M34" s="252">
        <v>0</v>
      </c>
      <c r="N34" s="257">
        <v>37</v>
      </c>
      <c r="O34" s="334">
        <f t="shared" si="2"/>
        <v>856</v>
      </c>
    </row>
    <row r="35" spans="1:15" ht="15.75" thickBot="1">
      <c r="A35" s="167">
        <v>33</v>
      </c>
      <c r="B35" s="323" t="s">
        <v>55</v>
      </c>
      <c r="C35" s="298">
        <v>0</v>
      </c>
      <c r="D35" s="260">
        <v>1</v>
      </c>
      <c r="E35" s="252">
        <v>7</v>
      </c>
      <c r="F35" s="252">
        <v>1</v>
      </c>
      <c r="G35" s="252">
        <v>8</v>
      </c>
      <c r="H35" s="252">
        <v>4</v>
      </c>
      <c r="I35" s="288">
        <v>3</v>
      </c>
      <c r="J35" s="288">
        <v>13</v>
      </c>
      <c r="K35" s="252">
        <v>0</v>
      </c>
      <c r="L35" s="252">
        <v>11</v>
      </c>
      <c r="M35" s="252">
        <v>13</v>
      </c>
      <c r="N35" s="257">
        <v>0</v>
      </c>
      <c r="O35" s="334">
        <f t="shared" si="2"/>
        <v>61</v>
      </c>
    </row>
    <row r="36" spans="1:15" ht="15">
      <c r="A36" s="170">
        <v>34</v>
      </c>
      <c r="B36" s="324" t="s">
        <v>56</v>
      </c>
      <c r="C36" s="101">
        <v>592</v>
      </c>
      <c r="D36" s="101">
        <v>294</v>
      </c>
      <c r="E36" s="252">
        <v>903</v>
      </c>
      <c r="F36" s="252">
        <v>75</v>
      </c>
      <c r="G36" s="252">
        <v>1</v>
      </c>
      <c r="H36" s="252">
        <v>0</v>
      </c>
      <c r="I36" s="252">
        <v>287</v>
      </c>
      <c r="J36" s="252">
        <v>2317</v>
      </c>
      <c r="K36" s="252">
        <v>2</v>
      </c>
      <c r="L36" s="252">
        <v>1293</v>
      </c>
      <c r="M36" s="252">
        <v>4</v>
      </c>
      <c r="N36" s="257">
        <v>2</v>
      </c>
      <c r="O36" s="334">
        <f t="shared" si="2"/>
        <v>5770</v>
      </c>
    </row>
    <row r="37" spans="1:15" ht="15.75" thickBot="1">
      <c r="A37" s="170">
        <v>35</v>
      </c>
      <c r="B37" s="324" t="s">
        <v>1</v>
      </c>
      <c r="C37" s="101">
        <v>0</v>
      </c>
      <c r="D37" s="101">
        <v>0</v>
      </c>
      <c r="E37" s="101">
        <v>2</v>
      </c>
      <c r="F37" s="101">
        <v>31</v>
      </c>
      <c r="G37" s="101">
        <v>0</v>
      </c>
      <c r="H37" s="101">
        <v>0</v>
      </c>
      <c r="I37" s="101">
        <v>0</v>
      </c>
      <c r="J37" s="101">
        <v>3</v>
      </c>
      <c r="K37" s="101">
        <v>0</v>
      </c>
      <c r="L37" s="101">
        <v>0</v>
      </c>
      <c r="M37" s="101">
        <v>0</v>
      </c>
      <c r="N37" s="101">
        <v>0</v>
      </c>
      <c r="O37" s="334">
        <f t="shared" si="2"/>
        <v>36</v>
      </c>
    </row>
    <row r="38" spans="1:15" ht="14.25">
      <c r="A38" s="170">
        <v>36</v>
      </c>
      <c r="B38" s="324" t="s">
        <v>60</v>
      </c>
      <c r="C38" s="331">
        <v>335</v>
      </c>
      <c r="D38" s="251">
        <v>145</v>
      </c>
      <c r="E38" s="252">
        <v>329</v>
      </c>
      <c r="F38" s="252">
        <v>31</v>
      </c>
      <c r="G38" s="252">
        <v>0</v>
      </c>
      <c r="H38" s="252">
        <v>0</v>
      </c>
      <c r="I38" s="252">
        <v>253</v>
      </c>
      <c r="J38" s="252">
        <v>1524</v>
      </c>
      <c r="K38" s="252">
        <v>0</v>
      </c>
      <c r="L38" s="252">
        <v>551</v>
      </c>
      <c r="M38" s="252">
        <v>0</v>
      </c>
      <c r="N38" s="257">
        <v>15</v>
      </c>
      <c r="O38" s="334">
        <f t="shared" si="2"/>
        <v>3183</v>
      </c>
    </row>
    <row r="39" spans="1:15" ht="15">
      <c r="A39" s="170">
        <v>37</v>
      </c>
      <c r="B39" s="325" t="s">
        <v>0</v>
      </c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68"/>
    </row>
  </sheetData>
  <mergeCells count="1">
    <mergeCell ref="B1:O1"/>
  </mergeCells>
  <pageMargins left="0" right="0" top="0" bottom="0" header="0" footer="0"/>
  <pageSetup paperSize="9" scale="85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P39"/>
  <sheetViews>
    <sheetView tabSelected="1" topLeftCell="A4" workbookViewId="0">
      <selection activeCell="B12" sqref="B12"/>
    </sheetView>
  </sheetViews>
  <sheetFormatPr defaultRowHeight="15"/>
  <cols>
    <col min="1" max="1" width="5.85546875" style="29" customWidth="1"/>
    <col min="2" max="2" width="14.85546875" style="29" customWidth="1"/>
    <col min="3" max="3" width="12.42578125" style="29" customWidth="1"/>
    <col min="4" max="4" width="9.7109375" style="29" customWidth="1"/>
    <col min="5" max="5" width="10.140625" style="29" customWidth="1"/>
    <col min="6" max="6" width="10" style="29" customWidth="1"/>
    <col min="7" max="7" width="12.5703125" style="29" customWidth="1"/>
    <col min="8" max="8" width="11.5703125" style="29" customWidth="1"/>
    <col min="9" max="9" width="11.28515625" style="29" customWidth="1"/>
    <col min="10" max="10" width="10.7109375" style="29" customWidth="1"/>
    <col min="11" max="11" width="11" style="29" customWidth="1"/>
    <col min="12" max="12" width="11.28515625" style="29" customWidth="1"/>
    <col min="13" max="13" width="12.7109375" style="29" customWidth="1"/>
    <col min="14" max="14" width="10.28515625" style="29" customWidth="1"/>
    <col min="15" max="15" width="9.140625" style="29" hidden="1" customWidth="1"/>
    <col min="16" max="16384" width="9.140625" style="29"/>
  </cols>
  <sheetData>
    <row r="1" spans="1:16" ht="16.5" thickTop="1" thickBot="1">
      <c r="A1" s="31" t="s">
        <v>3</v>
      </c>
      <c r="B1" s="368" t="s">
        <v>53</v>
      </c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70"/>
    </row>
    <row r="2" spans="1:16" ht="64.5" thickTop="1" thickBot="1">
      <c r="A2" s="31"/>
      <c r="B2" s="373" t="s">
        <v>4</v>
      </c>
      <c r="C2" s="375" t="s">
        <v>5</v>
      </c>
      <c r="D2" s="375" t="s">
        <v>47</v>
      </c>
      <c r="E2" s="375" t="s">
        <v>6</v>
      </c>
      <c r="F2" s="375" t="s">
        <v>7</v>
      </c>
      <c r="G2" s="375" t="s">
        <v>8</v>
      </c>
      <c r="H2" s="376" t="s">
        <v>9</v>
      </c>
      <c r="I2" s="376" t="s">
        <v>10</v>
      </c>
      <c r="J2" s="376" t="s">
        <v>11</v>
      </c>
      <c r="K2" s="376" t="s">
        <v>12</v>
      </c>
      <c r="L2" s="376" t="s">
        <v>13</v>
      </c>
      <c r="M2" s="376" t="s">
        <v>14</v>
      </c>
      <c r="N2" s="376" t="s">
        <v>15</v>
      </c>
      <c r="O2" s="377" t="s">
        <v>0</v>
      </c>
      <c r="P2" s="378" t="s">
        <v>2</v>
      </c>
    </row>
    <row r="3" spans="1:16">
      <c r="A3" s="169">
        <v>1</v>
      </c>
      <c r="B3" s="310" t="s">
        <v>16</v>
      </c>
      <c r="C3" s="374">
        <v>89</v>
      </c>
      <c r="D3" s="374">
        <v>36</v>
      </c>
      <c r="E3" s="374">
        <v>141</v>
      </c>
      <c r="F3" s="374">
        <v>579</v>
      </c>
      <c r="G3" s="374">
        <v>4</v>
      </c>
      <c r="H3" s="374">
        <v>0</v>
      </c>
      <c r="I3" s="374">
        <v>40</v>
      </c>
      <c r="J3" s="374">
        <v>203</v>
      </c>
      <c r="K3" s="374">
        <v>76</v>
      </c>
      <c r="L3" s="374">
        <v>89</v>
      </c>
      <c r="M3" s="374">
        <v>3</v>
      </c>
      <c r="N3" s="374">
        <v>0</v>
      </c>
      <c r="O3" s="50">
        <f>SUM(C3:N3)</f>
        <v>1260</v>
      </c>
      <c r="P3" s="319">
        <f>SUM(O3)</f>
        <v>1260</v>
      </c>
    </row>
    <row r="4" spans="1:16">
      <c r="A4" s="169">
        <v>2</v>
      </c>
      <c r="B4" s="311" t="s">
        <v>17</v>
      </c>
      <c r="C4" s="50">
        <v>414</v>
      </c>
      <c r="D4" s="309">
        <v>198</v>
      </c>
      <c r="E4" s="50">
        <v>164</v>
      </c>
      <c r="F4" s="50">
        <v>32</v>
      </c>
      <c r="G4" s="50">
        <v>0</v>
      </c>
      <c r="H4" s="50">
        <v>0</v>
      </c>
      <c r="I4" s="50">
        <v>5</v>
      </c>
      <c r="J4" s="50">
        <v>1150</v>
      </c>
      <c r="K4" s="50">
        <v>1</v>
      </c>
      <c r="L4" s="50">
        <v>424</v>
      </c>
      <c r="M4" s="50">
        <v>0</v>
      </c>
      <c r="N4" s="50">
        <v>0</v>
      </c>
      <c r="O4" s="50"/>
      <c r="P4" s="319">
        <f t="shared" ref="P4:P20" si="0">SUM(C4:O4)</f>
        <v>2388</v>
      </c>
    </row>
    <row r="5" spans="1:16">
      <c r="A5" s="169">
        <v>3</v>
      </c>
      <c r="B5" s="311" t="s">
        <v>18</v>
      </c>
      <c r="C5" s="260">
        <v>0</v>
      </c>
      <c r="D5" s="50">
        <v>0</v>
      </c>
      <c r="E5" s="50">
        <v>25</v>
      </c>
      <c r="F5" s="50">
        <v>13</v>
      </c>
      <c r="G5" s="50">
        <v>0</v>
      </c>
      <c r="H5" s="50">
        <v>0</v>
      </c>
      <c r="I5" s="50">
        <v>1</v>
      </c>
      <c r="J5" s="50">
        <v>67</v>
      </c>
      <c r="K5" s="50">
        <v>18</v>
      </c>
      <c r="L5" s="50">
        <v>1</v>
      </c>
      <c r="M5" s="50">
        <v>0</v>
      </c>
      <c r="N5" s="50">
        <v>5</v>
      </c>
      <c r="O5" s="307"/>
      <c r="P5" s="319">
        <f t="shared" si="0"/>
        <v>130</v>
      </c>
    </row>
    <row r="6" spans="1:16">
      <c r="A6" s="169">
        <v>4</v>
      </c>
      <c r="B6" s="311" t="s">
        <v>19</v>
      </c>
      <c r="C6" s="50">
        <v>0</v>
      </c>
      <c r="D6" s="50">
        <v>2</v>
      </c>
      <c r="E6" s="50">
        <v>15</v>
      </c>
      <c r="F6" s="50">
        <v>230</v>
      </c>
      <c r="G6" s="50">
        <v>1</v>
      </c>
      <c r="H6" s="50">
        <v>0</v>
      </c>
      <c r="I6" s="50">
        <v>0</v>
      </c>
      <c r="J6" s="50">
        <v>26</v>
      </c>
      <c r="K6" s="50">
        <v>185</v>
      </c>
      <c r="L6" s="50">
        <v>12</v>
      </c>
      <c r="M6" s="50">
        <v>1</v>
      </c>
      <c r="N6" s="50">
        <v>0</v>
      </c>
      <c r="O6" s="307"/>
      <c r="P6" s="319">
        <f t="shared" si="0"/>
        <v>472</v>
      </c>
    </row>
    <row r="7" spans="1:16">
      <c r="A7" s="169">
        <v>5</v>
      </c>
      <c r="B7" s="311" t="s">
        <v>20</v>
      </c>
      <c r="C7" s="50">
        <v>119</v>
      </c>
      <c r="D7" s="50">
        <v>35</v>
      </c>
      <c r="E7" s="50">
        <v>119</v>
      </c>
      <c r="F7" s="50">
        <v>33</v>
      </c>
      <c r="G7" s="50">
        <v>165</v>
      </c>
      <c r="H7" s="50">
        <v>142</v>
      </c>
      <c r="I7" s="50">
        <v>80</v>
      </c>
      <c r="J7" s="50">
        <v>215</v>
      </c>
      <c r="K7" s="50">
        <v>580</v>
      </c>
      <c r="L7" s="50">
        <v>44</v>
      </c>
      <c r="M7" s="50">
        <v>55</v>
      </c>
      <c r="N7" s="50">
        <v>0</v>
      </c>
      <c r="O7" s="307"/>
      <c r="P7" s="319">
        <f t="shared" si="0"/>
        <v>1587</v>
      </c>
    </row>
    <row r="8" spans="1:16">
      <c r="A8" s="169">
        <v>6</v>
      </c>
      <c r="B8" s="311" t="s">
        <v>21</v>
      </c>
      <c r="C8" s="50">
        <v>112</v>
      </c>
      <c r="D8" s="50">
        <v>57</v>
      </c>
      <c r="E8" s="50">
        <v>163</v>
      </c>
      <c r="F8" s="50">
        <v>14</v>
      </c>
      <c r="G8" s="50">
        <v>0</v>
      </c>
      <c r="H8" s="50">
        <v>6</v>
      </c>
      <c r="I8" s="50">
        <v>27</v>
      </c>
      <c r="J8" s="50">
        <v>537</v>
      </c>
      <c r="K8" s="50">
        <v>0</v>
      </c>
      <c r="L8" s="50">
        <v>129</v>
      </c>
      <c r="M8" s="50">
        <v>0</v>
      </c>
      <c r="N8" s="50">
        <v>0</v>
      </c>
      <c r="O8" s="307"/>
      <c r="P8" s="319">
        <f t="shared" si="0"/>
        <v>1045</v>
      </c>
    </row>
    <row r="9" spans="1:16">
      <c r="A9" s="169">
        <v>7</v>
      </c>
      <c r="B9" s="311" t="s">
        <v>22</v>
      </c>
      <c r="C9" s="260">
        <v>33</v>
      </c>
      <c r="D9" s="260">
        <v>12</v>
      </c>
      <c r="E9" s="259">
        <v>81</v>
      </c>
      <c r="F9" s="259">
        <v>835</v>
      </c>
      <c r="G9" s="259">
        <v>6</v>
      </c>
      <c r="H9" s="259">
        <v>0</v>
      </c>
      <c r="I9" s="259">
        <v>22</v>
      </c>
      <c r="J9" s="259">
        <v>29</v>
      </c>
      <c r="K9" s="259">
        <v>6</v>
      </c>
      <c r="L9" s="259">
        <v>14</v>
      </c>
      <c r="M9" s="259">
        <v>0</v>
      </c>
      <c r="N9" s="259">
        <v>0</v>
      </c>
      <c r="O9" s="307"/>
      <c r="P9" s="319">
        <f t="shared" si="0"/>
        <v>1038</v>
      </c>
    </row>
    <row r="10" spans="1:16">
      <c r="A10" s="169">
        <v>8</v>
      </c>
      <c r="B10" s="311" t="s">
        <v>23</v>
      </c>
      <c r="C10" s="260">
        <v>1</v>
      </c>
      <c r="D10" s="260">
        <v>0</v>
      </c>
      <c r="E10" s="50">
        <v>69</v>
      </c>
      <c r="F10" s="50">
        <v>79</v>
      </c>
      <c r="G10" s="50">
        <v>8</v>
      </c>
      <c r="H10" s="50">
        <v>9</v>
      </c>
      <c r="I10" s="50">
        <v>6</v>
      </c>
      <c r="J10" s="50">
        <v>18</v>
      </c>
      <c r="K10" s="50">
        <v>0</v>
      </c>
      <c r="L10" s="50">
        <v>7</v>
      </c>
      <c r="M10" s="50">
        <v>2</v>
      </c>
      <c r="N10" s="50">
        <f t="shared" ref="N10" si="1">N6+N9</f>
        <v>0</v>
      </c>
      <c r="O10" s="307"/>
      <c r="P10" s="319">
        <f>SUM(C10:O10)</f>
        <v>199</v>
      </c>
    </row>
    <row r="11" spans="1:16">
      <c r="A11" s="169">
        <v>9</v>
      </c>
      <c r="B11" s="311" t="s">
        <v>70</v>
      </c>
      <c r="C11" s="260">
        <v>253</v>
      </c>
      <c r="D11" s="260">
        <v>31</v>
      </c>
      <c r="E11" s="50">
        <v>27</v>
      </c>
      <c r="F11" s="50">
        <v>0</v>
      </c>
      <c r="G11" s="50">
        <v>0</v>
      </c>
      <c r="H11" s="50">
        <v>0</v>
      </c>
      <c r="I11" s="50">
        <v>0</v>
      </c>
      <c r="J11" s="50">
        <v>407</v>
      </c>
      <c r="K11" s="50">
        <v>219</v>
      </c>
      <c r="L11" s="50">
        <v>48</v>
      </c>
      <c r="M11" s="50">
        <v>0</v>
      </c>
      <c r="N11" s="50">
        <v>18</v>
      </c>
      <c r="O11" s="307"/>
      <c r="P11" s="319">
        <f t="shared" si="0"/>
        <v>1003</v>
      </c>
    </row>
    <row r="12" spans="1:16">
      <c r="A12" s="171">
        <v>10</v>
      </c>
      <c r="B12" s="311" t="s">
        <v>24</v>
      </c>
      <c r="C12" s="50">
        <v>139</v>
      </c>
      <c r="D12" s="50">
        <v>45</v>
      </c>
      <c r="E12" s="50">
        <v>94</v>
      </c>
      <c r="F12" s="50">
        <v>36</v>
      </c>
      <c r="G12" s="50">
        <v>118</v>
      </c>
      <c r="H12" s="50">
        <v>130</v>
      </c>
      <c r="I12" s="50">
        <v>129</v>
      </c>
      <c r="J12" s="50">
        <v>316</v>
      </c>
      <c r="K12" s="50">
        <v>673</v>
      </c>
      <c r="L12" s="50">
        <v>8</v>
      </c>
      <c r="M12" s="50">
        <v>50</v>
      </c>
      <c r="N12" s="50">
        <v>0</v>
      </c>
      <c r="O12" s="307"/>
      <c r="P12" s="319">
        <f t="shared" si="0"/>
        <v>1738</v>
      </c>
    </row>
    <row r="13" spans="1:16">
      <c r="A13" s="169">
        <v>11</v>
      </c>
      <c r="B13" s="311" t="s">
        <v>25</v>
      </c>
      <c r="C13" s="50">
        <v>64</v>
      </c>
      <c r="D13" s="50">
        <v>38</v>
      </c>
      <c r="E13" s="50">
        <v>44</v>
      </c>
      <c r="F13" s="50">
        <v>58</v>
      </c>
      <c r="G13" s="50">
        <v>1</v>
      </c>
      <c r="H13" s="50">
        <v>0</v>
      </c>
      <c r="I13" s="50">
        <v>25</v>
      </c>
      <c r="J13" s="50">
        <v>179</v>
      </c>
      <c r="K13" s="50">
        <v>51</v>
      </c>
      <c r="L13" s="50">
        <v>1</v>
      </c>
      <c r="M13" s="50">
        <v>1</v>
      </c>
      <c r="N13" s="50">
        <v>13</v>
      </c>
      <c r="O13" s="306"/>
      <c r="P13" s="319">
        <f t="shared" si="0"/>
        <v>475</v>
      </c>
    </row>
    <row r="14" spans="1:16">
      <c r="A14" s="169">
        <v>12</v>
      </c>
      <c r="B14" s="311" t="s">
        <v>26</v>
      </c>
      <c r="C14" s="260">
        <v>72</v>
      </c>
      <c r="D14" s="260">
        <v>35</v>
      </c>
      <c r="E14" s="50">
        <v>593</v>
      </c>
      <c r="F14" s="50">
        <v>2970</v>
      </c>
      <c r="G14" s="50">
        <v>5</v>
      </c>
      <c r="H14" s="50">
        <v>2</v>
      </c>
      <c r="I14" s="50">
        <v>0</v>
      </c>
      <c r="J14" s="50">
        <v>846</v>
      </c>
      <c r="K14" s="50">
        <v>2</v>
      </c>
      <c r="L14" s="50">
        <v>43</v>
      </c>
      <c r="M14" s="50">
        <v>0</v>
      </c>
      <c r="N14" s="50">
        <v>173</v>
      </c>
      <c r="O14" s="308"/>
      <c r="P14" s="319">
        <f t="shared" si="0"/>
        <v>4741</v>
      </c>
    </row>
    <row r="15" spans="1:16">
      <c r="A15" s="169">
        <v>13</v>
      </c>
      <c r="B15" s="311" t="s">
        <v>27</v>
      </c>
      <c r="C15" s="50">
        <v>161</v>
      </c>
      <c r="D15" s="50">
        <v>40</v>
      </c>
      <c r="E15" s="50">
        <v>245</v>
      </c>
      <c r="F15" s="50">
        <v>107</v>
      </c>
      <c r="G15" s="50">
        <v>108</v>
      </c>
      <c r="H15" s="50">
        <v>8</v>
      </c>
      <c r="I15" s="50">
        <v>64</v>
      </c>
      <c r="J15" s="50">
        <v>20</v>
      </c>
      <c r="K15" s="50">
        <v>0</v>
      </c>
      <c r="L15" s="50">
        <v>70</v>
      </c>
      <c r="M15" s="50">
        <v>3</v>
      </c>
      <c r="N15" s="50">
        <v>0</v>
      </c>
      <c r="O15" s="307"/>
      <c r="P15" s="319">
        <f t="shared" si="0"/>
        <v>826</v>
      </c>
    </row>
    <row r="16" spans="1:16">
      <c r="A16" s="169">
        <v>14</v>
      </c>
      <c r="B16" s="311" t="s">
        <v>28</v>
      </c>
      <c r="C16" s="50">
        <v>296</v>
      </c>
      <c r="D16" s="50">
        <v>197</v>
      </c>
      <c r="E16" s="50">
        <v>52</v>
      </c>
      <c r="F16" s="50">
        <v>9</v>
      </c>
      <c r="G16" s="50">
        <v>0</v>
      </c>
      <c r="H16" s="50">
        <v>0</v>
      </c>
      <c r="I16" s="50">
        <v>158</v>
      </c>
      <c r="J16" s="50">
        <v>3698</v>
      </c>
      <c r="K16" s="50">
        <v>2</v>
      </c>
      <c r="L16" s="50">
        <v>931</v>
      </c>
      <c r="M16" s="50">
        <v>0</v>
      </c>
      <c r="N16" s="50">
        <v>1</v>
      </c>
      <c r="O16" s="307"/>
      <c r="P16" s="319">
        <f t="shared" si="0"/>
        <v>5344</v>
      </c>
    </row>
    <row r="17" spans="1:16">
      <c r="A17" s="169">
        <v>15</v>
      </c>
      <c r="B17" s="311" t="s">
        <v>29</v>
      </c>
      <c r="C17" s="50">
        <v>119</v>
      </c>
      <c r="D17" s="50">
        <v>80</v>
      </c>
      <c r="E17" s="50">
        <v>169</v>
      </c>
      <c r="F17" s="50">
        <v>36</v>
      </c>
      <c r="G17" s="50">
        <v>1</v>
      </c>
      <c r="H17" s="50">
        <v>1</v>
      </c>
      <c r="I17" s="50">
        <v>79</v>
      </c>
      <c r="J17" s="50">
        <v>477</v>
      </c>
      <c r="K17" s="50">
        <v>0</v>
      </c>
      <c r="L17" s="50">
        <v>19</v>
      </c>
      <c r="M17" s="50">
        <v>0</v>
      </c>
      <c r="N17" s="50">
        <v>0</v>
      </c>
      <c r="O17" s="307"/>
      <c r="P17" s="319">
        <f t="shared" si="0"/>
        <v>981</v>
      </c>
    </row>
    <row r="18" spans="1:16">
      <c r="A18" s="169">
        <v>16</v>
      </c>
      <c r="B18" s="311" t="s">
        <v>30</v>
      </c>
      <c r="C18" s="50">
        <v>86</v>
      </c>
      <c r="D18" s="50">
        <v>0</v>
      </c>
      <c r="E18" s="278">
        <v>188</v>
      </c>
      <c r="F18" s="278">
        <v>2</v>
      </c>
      <c r="G18" s="278">
        <v>82</v>
      </c>
      <c r="H18" s="278">
        <v>25</v>
      </c>
      <c r="I18" s="278">
        <v>92</v>
      </c>
      <c r="J18" s="278">
        <v>11</v>
      </c>
      <c r="K18" s="278">
        <v>1</v>
      </c>
      <c r="L18" s="278">
        <v>60</v>
      </c>
      <c r="M18" s="278">
        <v>6</v>
      </c>
      <c r="N18" s="278">
        <v>43</v>
      </c>
      <c r="O18" s="307"/>
      <c r="P18" s="319">
        <f t="shared" si="0"/>
        <v>596</v>
      </c>
    </row>
    <row r="19" spans="1:16">
      <c r="A19" s="169">
        <v>17</v>
      </c>
      <c r="B19" s="311" t="s">
        <v>31</v>
      </c>
      <c r="C19" s="283">
        <v>1065</v>
      </c>
      <c r="D19" s="283">
        <v>236</v>
      </c>
      <c r="E19" s="278">
        <v>10868</v>
      </c>
      <c r="F19" s="278">
        <v>182</v>
      </c>
      <c r="G19" s="278">
        <v>233</v>
      </c>
      <c r="H19" s="278">
        <v>126</v>
      </c>
      <c r="I19" s="278">
        <v>324</v>
      </c>
      <c r="J19" s="278">
        <v>1651</v>
      </c>
      <c r="K19" s="278">
        <v>4</v>
      </c>
      <c r="L19" s="278">
        <v>2336</v>
      </c>
      <c r="M19" s="278">
        <v>116</v>
      </c>
      <c r="N19" s="278">
        <v>14</v>
      </c>
      <c r="O19" s="307"/>
      <c r="P19" s="319">
        <f t="shared" si="0"/>
        <v>17155</v>
      </c>
    </row>
    <row r="20" spans="1:16">
      <c r="A20" s="169">
        <v>18</v>
      </c>
      <c r="B20" s="311" t="s">
        <v>32</v>
      </c>
      <c r="C20" s="260">
        <v>74</v>
      </c>
      <c r="D20" s="260">
        <v>2</v>
      </c>
      <c r="E20" s="50">
        <v>587</v>
      </c>
      <c r="F20" s="50">
        <v>329</v>
      </c>
      <c r="G20" s="50">
        <v>242</v>
      </c>
      <c r="H20" s="50">
        <v>170</v>
      </c>
      <c r="I20" s="50">
        <v>12</v>
      </c>
      <c r="J20" s="50">
        <v>58</v>
      </c>
      <c r="K20" s="50">
        <v>0</v>
      </c>
      <c r="L20" s="50">
        <v>80</v>
      </c>
      <c r="M20" s="50">
        <v>12</v>
      </c>
      <c r="N20" s="50">
        <v>15</v>
      </c>
      <c r="O20" s="307"/>
      <c r="P20" s="319">
        <f t="shared" si="0"/>
        <v>1581</v>
      </c>
    </row>
    <row r="21" spans="1:16">
      <c r="A21" s="169">
        <v>19</v>
      </c>
      <c r="B21" s="311" t="s">
        <v>33</v>
      </c>
      <c r="C21" s="50">
        <v>395</v>
      </c>
      <c r="D21" s="50">
        <v>218</v>
      </c>
      <c r="E21" s="50">
        <v>1098</v>
      </c>
      <c r="F21" s="50">
        <v>109</v>
      </c>
      <c r="G21" s="50">
        <v>3</v>
      </c>
      <c r="H21" s="50">
        <v>0</v>
      </c>
      <c r="I21" s="50">
        <v>29</v>
      </c>
      <c r="J21" s="50">
        <v>1198</v>
      </c>
      <c r="K21" s="50">
        <v>0</v>
      </c>
      <c r="L21" s="50">
        <v>27</v>
      </c>
      <c r="M21" s="50">
        <v>0</v>
      </c>
      <c r="N21" s="50">
        <v>0</v>
      </c>
      <c r="O21" s="307"/>
      <c r="P21" s="319">
        <f>SUM(C21:O21)</f>
        <v>3077</v>
      </c>
    </row>
    <row r="22" spans="1:16">
      <c r="A22" s="169">
        <v>20</v>
      </c>
      <c r="B22" s="311" t="s">
        <v>34</v>
      </c>
      <c r="C22" s="50">
        <v>193</v>
      </c>
      <c r="D22" s="50">
        <v>51</v>
      </c>
      <c r="E22" s="50">
        <v>43</v>
      </c>
      <c r="F22" s="50">
        <v>16</v>
      </c>
      <c r="G22" s="50">
        <v>4</v>
      </c>
      <c r="H22" s="50">
        <v>5</v>
      </c>
      <c r="I22" s="50">
        <v>59</v>
      </c>
      <c r="J22" s="50">
        <v>261</v>
      </c>
      <c r="K22" s="50">
        <v>0</v>
      </c>
      <c r="L22" s="50">
        <v>108</v>
      </c>
      <c r="M22" s="50">
        <v>1</v>
      </c>
      <c r="N22" s="50">
        <v>0</v>
      </c>
      <c r="O22" s="307"/>
      <c r="P22" s="319">
        <f t="shared" ref="P22:P31" si="2">SUM(C22:O22)</f>
        <v>741</v>
      </c>
    </row>
    <row r="23" spans="1:16">
      <c r="A23" s="169">
        <v>21</v>
      </c>
      <c r="B23" s="311" t="s">
        <v>35</v>
      </c>
      <c r="C23" s="50">
        <v>16</v>
      </c>
      <c r="D23" s="50">
        <v>7</v>
      </c>
      <c r="E23" s="50">
        <v>3</v>
      </c>
      <c r="F23" s="50">
        <v>5</v>
      </c>
      <c r="G23" s="50">
        <v>2</v>
      </c>
      <c r="H23" s="50">
        <v>3</v>
      </c>
      <c r="I23" s="50">
        <v>3</v>
      </c>
      <c r="J23" s="50">
        <v>2</v>
      </c>
      <c r="K23" s="50">
        <v>1</v>
      </c>
      <c r="L23" s="50">
        <v>26</v>
      </c>
      <c r="M23" s="50">
        <v>0</v>
      </c>
      <c r="N23" s="50">
        <v>0</v>
      </c>
      <c r="O23" s="307"/>
      <c r="P23" s="319">
        <f t="shared" si="2"/>
        <v>68</v>
      </c>
    </row>
    <row r="24" spans="1:16">
      <c r="A24" s="169">
        <v>22</v>
      </c>
      <c r="B24" s="311" t="s">
        <v>36</v>
      </c>
      <c r="C24" s="50">
        <v>744</v>
      </c>
      <c r="D24" s="50">
        <v>324</v>
      </c>
      <c r="E24" s="50">
        <v>872</v>
      </c>
      <c r="F24" s="50">
        <v>43</v>
      </c>
      <c r="G24" s="50">
        <v>0</v>
      </c>
      <c r="H24" s="50">
        <v>0</v>
      </c>
      <c r="I24" s="50">
        <v>406</v>
      </c>
      <c r="J24" s="50">
        <v>3530</v>
      </c>
      <c r="K24" s="50">
        <v>2</v>
      </c>
      <c r="L24" s="50">
        <v>1097</v>
      </c>
      <c r="M24" s="50">
        <v>2</v>
      </c>
      <c r="N24" s="50">
        <v>41</v>
      </c>
      <c r="O24" s="307"/>
      <c r="P24" s="319">
        <f t="shared" si="2"/>
        <v>7061</v>
      </c>
    </row>
    <row r="25" spans="1:16">
      <c r="A25" s="169">
        <v>23</v>
      </c>
      <c r="B25" s="311" t="s">
        <v>37</v>
      </c>
      <c r="C25" s="260">
        <v>12</v>
      </c>
      <c r="D25" s="260">
        <v>9</v>
      </c>
      <c r="E25" s="50">
        <v>6</v>
      </c>
      <c r="F25" s="50">
        <v>260</v>
      </c>
      <c r="G25" s="50">
        <v>1</v>
      </c>
      <c r="H25" s="50">
        <v>8</v>
      </c>
      <c r="I25" s="50">
        <v>2</v>
      </c>
      <c r="J25" s="50">
        <v>55</v>
      </c>
      <c r="K25" s="50">
        <v>1</v>
      </c>
      <c r="L25" s="50">
        <v>18</v>
      </c>
      <c r="M25" s="50">
        <v>1</v>
      </c>
      <c r="N25" s="50">
        <v>3</v>
      </c>
      <c r="O25" s="307"/>
      <c r="P25" s="319">
        <f t="shared" si="2"/>
        <v>376</v>
      </c>
    </row>
    <row r="26" spans="1:16">
      <c r="A26" s="169">
        <v>24</v>
      </c>
      <c r="B26" s="311" t="s">
        <v>38</v>
      </c>
      <c r="C26" s="308">
        <v>25</v>
      </c>
      <c r="D26" s="308">
        <v>14</v>
      </c>
      <c r="E26" s="308">
        <v>16</v>
      </c>
      <c r="F26" s="308">
        <v>21</v>
      </c>
      <c r="G26" s="308">
        <v>8</v>
      </c>
      <c r="H26" s="308">
        <v>3</v>
      </c>
      <c r="I26" s="308">
        <v>26</v>
      </c>
      <c r="J26" s="308">
        <v>24</v>
      </c>
      <c r="K26" s="308">
        <v>9</v>
      </c>
      <c r="L26" s="308">
        <v>29</v>
      </c>
      <c r="M26" s="308">
        <v>7</v>
      </c>
      <c r="N26" s="308">
        <v>0</v>
      </c>
      <c r="O26" s="307"/>
      <c r="P26" s="319">
        <f t="shared" si="2"/>
        <v>182</v>
      </c>
    </row>
    <row r="27" spans="1:16">
      <c r="A27" s="169">
        <v>25</v>
      </c>
      <c r="B27" s="311" t="s">
        <v>39</v>
      </c>
      <c r="C27" s="50">
        <v>4</v>
      </c>
      <c r="D27" s="50">
        <v>7</v>
      </c>
      <c r="E27" s="50">
        <v>1</v>
      </c>
      <c r="F27" s="50">
        <v>6</v>
      </c>
      <c r="G27" s="50">
        <v>0</v>
      </c>
      <c r="H27" s="50">
        <v>1</v>
      </c>
      <c r="I27" s="50">
        <v>3</v>
      </c>
      <c r="J27" s="50">
        <v>15</v>
      </c>
      <c r="K27" s="50">
        <v>2</v>
      </c>
      <c r="L27" s="50">
        <v>7</v>
      </c>
      <c r="M27" s="50">
        <v>2</v>
      </c>
      <c r="N27" s="50">
        <v>0</v>
      </c>
      <c r="O27" s="307"/>
      <c r="P27" s="319">
        <f t="shared" si="2"/>
        <v>48</v>
      </c>
    </row>
    <row r="28" spans="1:16">
      <c r="A28" s="169">
        <v>26</v>
      </c>
      <c r="B28" s="311" t="s">
        <v>40</v>
      </c>
      <c r="C28" s="50">
        <v>390</v>
      </c>
      <c r="D28" s="50">
        <v>108</v>
      </c>
      <c r="E28" s="50">
        <v>44</v>
      </c>
      <c r="F28" s="50">
        <v>8</v>
      </c>
      <c r="G28" s="50">
        <v>33</v>
      </c>
      <c r="H28" s="50">
        <v>0</v>
      </c>
      <c r="I28" s="50">
        <v>16</v>
      </c>
      <c r="J28" s="50">
        <v>577</v>
      </c>
      <c r="K28" s="50">
        <v>9</v>
      </c>
      <c r="L28" s="50">
        <v>134</v>
      </c>
      <c r="M28" s="50">
        <v>0</v>
      </c>
      <c r="N28" s="50">
        <v>0</v>
      </c>
      <c r="O28" s="307"/>
      <c r="P28" s="319">
        <f t="shared" si="2"/>
        <v>1319</v>
      </c>
    </row>
    <row r="29" spans="1:16">
      <c r="A29" s="169">
        <v>27</v>
      </c>
      <c r="B29" s="311" t="s">
        <v>41</v>
      </c>
      <c r="C29" s="50">
        <v>27</v>
      </c>
      <c r="D29" s="50">
        <v>8</v>
      </c>
      <c r="E29" s="50">
        <v>39</v>
      </c>
      <c r="F29" s="50">
        <v>9</v>
      </c>
      <c r="G29" s="50">
        <v>1</v>
      </c>
      <c r="H29" s="50">
        <v>2</v>
      </c>
      <c r="I29" s="50">
        <v>20</v>
      </c>
      <c r="J29" s="50">
        <v>60</v>
      </c>
      <c r="K29" s="50">
        <v>0</v>
      </c>
      <c r="L29" s="50">
        <v>25</v>
      </c>
      <c r="M29" s="50">
        <v>0</v>
      </c>
      <c r="N29" s="50">
        <v>13</v>
      </c>
      <c r="O29" s="307"/>
      <c r="P29" s="319">
        <f t="shared" si="2"/>
        <v>204</v>
      </c>
    </row>
    <row r="30" spans="1:16">
      <c r="A30" s="169">
        <v>28</v>
      </c>
      <c r="B30" s="311" t="s">
        <v>42</v>
      </c>
      <c r="C30" s="50">
        <v>51</v>
      </c>
      <c r="D30" s="50">
        <v>21</v>
      </c>
      <c r="E30" s="50">
        <v>78</v>
      </c>
      <c r="F30" s="50">
        <v>160</v>
      </c>
      <c r="G30" s="50">
        <v>25</v>
      </c>
      <c r="H30" s="50">
        <v>23</v>
      </c>
      <c r="I30" s="50">
        <v>29</v>
      </c>
      <c r="J30" s="50">
        <v>324</v>
      </c>
      <c r="K30" s="50">
        <v>0</v>
      </c>
      <c r="L30" s="50">
        <v>32</v>
      </c>
      <c r="M30" s="50">
        <v>22</v>
      </c>
      <c r="N30" s="50">
        <v>27</v>
      </c>
      <c r="O30" s="307"/>
      <c r="P30" s="319">
        <f t="shared" si="2"/>
        <v>792</v>
      </c>
    </row>
    <row r="31" spans="1:16">
      <c r="A31" s="169">
        <v>29</v>
      </c>
      <c r="B31" s="311" t="s">
        <v>43</v>
      </c>
      <c r="C31" s="260">
        <v>0</v>
      </c>
      <c r="D31" s="50">
        <v>0</v>
      </c>
      <c r="E31" s="50">
        <v>0</v>
      </c>
      <c r="F31" s="50">
        <v>7</v>
      </c>
      <c r="G31" s="50">
        <v>4</v>
      </c>
      <c r="H31" s="50">
        <v>3</v>
      </c>
      <c r="I31" s="50">
        <v>5</v>
      </c>
      <c r="J31" s="50">
        <v>3</v>
      </c>
      <c r="K31" s="50">
        <v>7</v>
      </c>
      <c r="L31" s="50">
        <v>21</v>
      </c>
      <c r="M31" s="50">
        <v>0</v>
      </c>
      <c r="N31" s="50">
        <v>0</v>
      </c>
      <c r="O31" s="307"/>
      <c r="P31" s="319">
        <f t="shared" si="2"/>
        <v>50</v>
      </c>
    </row>
    <row r="32" spans="1:16">
      <c r="A32" s="169">
        <v>30</v>
      </c>
      <c r="B32" s="311" t="s">
        <v>44</v>
      </c>
      <c r="C32" s="260">
        <v>205</v>
      </c>
      <c r="D32" s="260">
        <v>99</v>
      </c>
      <c r="E32" s="260">
        <v>191</v>
      </c>
      <c r="F32" s="260">
        <v>33</v>
      </c>
      <c r="G32" s="260">
        <v>6</v>
      </c>
      <c r="H32" s="260">
        <v>0</v>
      </c>
      <c r="I32" s="260">
        <v>19</v>
      </c>
      <c r="J32" s="260">
        <v>186</v>
      </c>
      <c r="K32" s="260">
        <v>34</v>
      </c>
      <c r="L32" s="260">
        <v>18</v>
      </c>
      <c r="M32" s="260">
        <v>2</v>
      </c>
      <c r="N32" s="260">
        <v>22</v>
      </c>
      <c r="O32" s="307"/>
      <c r="P32" s="319">
        <f>SUM(C32:O32)</f>
        <v>815</v>
      </c>
    </row>
    <row r="33" spans="1:16">
      <c r="A33" s="169">
        <v>31</v>
      </c>
      <c r="B33" s="311" t="s">
        <v>45</v>
      </c>
      <c r="C33" s="260">
        <v>0</v>
      </c>
      <c r="D33" s="50">
        <v>6</v>
      </c>
      <c r="E33" s="50">
        <v>92</v>
      </c>
      <c r="F33" s="50">
        <v>129</v>
      </c>
      <c r="G33" s="50">
        <v>1</v>
      </c>
      <c r="H33" s="50">
        <v>0</v>
      </c>
      <c r="I33" s="50">
        <v>4</v>
      </c>
      <c r="J33" s="50">
        <v>6</v>
      </c>
      <c r="K33" s="50">
        <v>0</v>
      </c>
      <c r="L33" s="50">
        <v>68</v>
      </c>
      <c r="M33" s="50">
        <v>0</v>
      </c>
      <c r="N33" s="50">
        <v>0</v>
      </c>
      <c r="O33" s="307"/>
      <c r="P33" s="319">
        <f t="shared" ref="P33:P38" si="3">SUM(C33:O33)</f>
        <v>306</v>
      </c>
    </row>
    <row r="34" spans="1:16">
      <c r="A34" s="169">
        <v>32</v>
      </c>
      <c r="B34" s="311" t="s">
        <v>46</v>
      </c>
      <c r="C34" s="309">
        <v>536</v>
      </c>
      <c r="D34" s="50">
        <v>174</v>
      </c>
      <c r="E34" s="50">
        <v>121</v>
      </c>
      <c r="F34" s="50">
        <v>14</v>
      </c>
      <c r="G34" s="50">
        <v>1</v>
      </c>
      <c r="H34" s="50">
        <v>0</v>
      </c>
      <c r="I34" s="309">
        <v>171</v>
      </c>
      <c r="J34" s="309">
        <v>591</v>
      </c>
      <c r="K34" s="50">
        <v>0</v>
      </c>
      <c r="L34" s="50">
        <v>268</v>
      </c>
      <c r="M34" s="50">
        <v>0</v>
      </c>
      <c r="N34" s="50">
        <v>91</v>
      </c>
      <c r="O34" s="307"/>
      <c r="P34" s="319">
        <f t="shared" si="3"/>
        <v>1967</v>
      </c>
    </row>
    <row r="35" spans="1:16">
      <c r="A35" s="169">
        <v>33</v>
      </c>
      <c r="B35" s="312" t="s">
        <v>55</v>
      </c>
      <c r="C35" s="309">
        <v>0</v>
      </c>
      <c r="D35" s="309">
        <v>3</v>
      </c>
      <c r="E35" s="50">
        <v>9</v>
      </c>
      <c r="F35" s="50">
        <v>7</v>
      </c>
      <c r="G35" s="50">
        <v>8</v>
      </c>
      <c r="H35" s="50">
        <v>4</v>
      </c>
      <c r="I35" s="50">
        <v>6</v>
      </c>
      <c r="J35" s="309">
        <v>43</v>
      </c>
      <c r="K35" s="309">
        <v>0</v>
      </c>
      <c r="L35" s="50">
        <v>17</v>
      </c>
      <c r="M35" s="50">
        <v>17</v>
      </c>
      <c r="N35" s="50">
        <v>0</v>
      </c>
      <c r="O35" s="50"/>
      <c r="P35" s="320">
        <f t="shared" si="3"/>
        <v>114</v>
      </c>
    </row>
    <row r="36" spans="1:16">
      <c r="A36" s="171">
        <v>34</v>
      </c>
      <c r="B36" s="313" t="s">
        <v>56</v>
      </c>
      <c r="C36" s="308">
        <v>1442</v>
      </c>
      <c r="D36" s="308">
        <v>599</v>
      </c>
      <c r="E36" s="50">
        <v>1614</v>
      </c>
      <c r="F36" s="50">
        <v>158</v>
      </c>
      <c r="G36" s="50">
        <v>1</v>
      </c>
      <c r="H36" s="50">
        <v>0</v>
      </c>
      <c r="I36" s="50">
        <v>599</v>
      </c>
      <c r="J36" s="50">
        <v>4892</v>
      </c>
      <c r="K36" s="50">
        <v>5</v>
      </c>
      <c r="L36" s="50">
        <v>2857</v>
      </c>
      <c r="M36" s="50">
        <v>4</v>
      </c>
      <c r="N36" s="50">
        <v>20</v>
      </c>
      <c r="O36" s="306"/>
      <c r="P36" s="319">
        <f t="shared" si="3"/>
        <v>12191</v>
      </c>
    </row>
    <row r="37" spans="1:16">
      <c r="A37" s="171">
        <v>35</v>
      </c>
      <c r="B37" s="313" t="s">
        <v>1</v>
      </c>
      <c r="C37" s="308">
        <v>0</v>
      </c>
      <c r="D37" s="308">
        <v>0</v>
      </c>
      <c r="E37" s="308">
        <v>8</v>
      </c>
      <c r="F37" s="308">
        <v>89</v>
      </c>
      <c r="G37" s="308">
        <v>0</v>
      </c>
      <c r="H37" s="308">
        <v>0</v>
      </c>
      <c r="I37" s="308">
        <v>0</v>
      </c>
      <c r="J37" s="308">
        <v>4</v>
      </c>
      <c r="K37" s="308">
        <v>0</v>
      </c>
      <c r="L37" s="308">
        <v>0</v>
      </c>
      <c r="M37" s="308">
        <v>0</v>
      </c>
      <c r="N37" s="308">
        <v>0</v>
      </c>
      <c r="O37" s="306"/>
      <c r="P37" s="319">
        <f t="shared" si="3"/>
        <v>101</v>
      </c>
    </row>
    <row r="38" spans="1:16">
      <c r="A38" s="169">
        <v>36</v>
      </c>
      <c r="B38" s="313" t="s">
        <v>60</v>
      </c>
      <c r="C38" s="50">
        <v>335</v>
      </c>
      <c r="D38" s="50">
        <v>145</v>
      </c>
      <c r="E38" s="50">
        <v>329</v>
      </c>
      <c r="F38" s="50">
        <v>31</v>
      </c>
      <c r="G38" s="50">
        <v>0</v>
      </c>
      <c r="H38" s="50">
        <v>0</v>
      </c>
      <c r="I38" s="50">
        <v>253</v>
      </c>
      <c r="J38" s="50">
        <v>1524</v>
      </c>
      <c r="K38" s="50">
        <v>0</v>
      </c>
      <c r="L38" s="50">
        <v>551</v>
      </c>
      <c r="M38" s="50">
        <v>0</v>
      </c>
      <c r="N38" s="50">
        <v>15</v>
      </c>
      <c r="O38" s="306"/>
      <c r="P38" s="319">
        <f t="shared" si="3"/>
        <v>3183</v>
      </c>
    </row>
    <row r="39" spans="1:16">
      <c r="A39" s="171">
        <v>37</v>
      </c>
      <c r="B39" s="313" t="s">
        <v>0</v>
      </c>
      <c r="C39" s="319">
        <f>SUM(C3:C38)</f>
        <v>7472</v>
      </c>
      <c r="D39" s="319">
        <f t="shared" ref="D39:N39" si="4">SUM(D3:D38)</f>
        <v>2837</v>
      </c>
      <c r="E39" s="319">
        <f t="shared" si="4"/>
        <v>18208</v>
      </c>
      <c r="F39" s="319">
        <f t="shared" si="4"/>
        <v>6649</v>
      </c>
      <c r="G39" s="319">
        <f t="shared" si="4"/>
        <v>1072</v>
      </c>
      <c r="H39" s="319">
        <f t="shared" si="4"/>
        <v>671</v>
      </c>
      <c r="I39" s="319">
        <f t="shared" si="4"/>
        <v>2714</v>
      </c>
      <c r="J39" s="319">
        <f t="shared" si="4"/>
        <v>23203</v>
      </c>
      <c r="K39" s="319">
        <f t="shared" si="4"/>
        <v>1888</v>
      </c>
      <c r="L39" s="319">
        <f t="shared" si="4"/>
        <v>9619</v>
      </c>
      <c r="M39" s="319">
        <f t="shared" si="4"/>
        <v>307</v>
      </c>
      <c r="N39" s="319">
        <f t="shared" si="4"/>
        <v>514</v>
      </c>
      <c r="O39" s="318"/>
      <c r="P39" s="319">
        <f>SUM(C39:O39)</f>
        <v>75154</v>
      </c>
    </row>
  </sheetData>
  <mergeCells count="1">
    <mergeCell ref="B1:O1"/>
  </mergeCells>
  <pageMargins left="0" right="0" top="0" bottom="0" header="0" footer="0"/>
  <pageSetup paperSize="9" scale="75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P15"/>
  <sheetViews>
    <sheetView workbookViewId="0">
      <selection activeCell="T8" sqref="T8"/>
    </sheetView>
  </sheetViews>
  <sheetFormatPr defaultRowHeight="15"/>
  <cols>
    <col min="3" max="3" width="9.140625" customWidth="1"/>
    <col min="4" max="4" width="12.85546875" customWidth="1"/>
    <col min="7" max="7" width="11.7109375" customWidth="1"/>
    <col min="8" max="8" width="14.140625" customWidth="1"/>
    <col min="13" max="13" width="10.85546875" customWidth="1"/>
    <col min="14" max="14" width="11.28515625" customWidth="1"/>
  </cols>
  <sheetData>
    <row r="1" spans="1:16" ht="20.25" thickTop="1" thickBot="1">
      <c r="A1" s="33" t="s">
        <v>3</v>
      </c>
      <c r="B1" s="371" t="s">
        <v>51</v>
      </c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2"/>
    </row>
    <row r="2" spans="1:16" ht="79.5" thickBot="1">
      <c r="A2" s="34"/>
      <c r="B2" s="56" t="s">
        <v>48</v>
      </c>
      <c r="C2" s="57" t="s">
        <v>5</v>
      </c>
      <c r="D2" s="57" t="s">
        <v>47</v>
      </c>
      <c r="E2" s="57" t="s">
        <v>6</v>
      </c>
      <c r="F2" s="57" t="s">
        <v>7</v>
      </c>
      <c r="G2" s="57" t="s">
        <v>8</v>
      </c>
      <c r="H2" s="58" t="s">
        <v>9</v>
      </c>
      <c r="I2" s="58" t="s">
        <v>10</v>
      </c>
      <c r="J2" s="58" t="s">
        <v>11</v>
      </c>
      <c r="K2" s="58" t="s">
        <v>12</v>
      </c>
      <c r="L2" s="58" t="s">
        <v>13</v>
      </c>
      <c r="M2" s="58" t="s">
        <v>14</v>
      </c>
      <c r="N2" s="58" t="s">
        <v>15</v>
      </c>
      <c r="P2" s="42"/>
    </row>
    <row r="3" spans="1:16" ht="16.5" thickTop="1">
      <c r="A3" s="54"/>
      <c r="B3" s="61" t="s">
        <v>49</v>
      </c>
      <c r="C3" s="66">
        <f>SUM('simestrul I'!C3:C34)</f>
        <v>3022</v>
      </c>
      <c r="D3" s="67">
        <f>SUM('simestrul I'!D3:D34)</f>
        <v>912</v>
      </c>
      <c r="E3" s="68">
        <f>SUM('simestrul I'!E3:E34)</f>
        <v>7163</v>
      </c>
      <c r="F3" s="68">
        <f>SUM('simestrul I'!F3:F34)</f>
        <v>4384</v>
      </c>
      <c r="G3" s="68">
        <f>SUM('simestrul I'!G3:G34)</f>
        <v>423</v>
      </c>
      <c r="H3" s="68">
        <f>SUM('simestrul I'!H3:H34)</f>
        <v>320</v>
      </c>
      <c r="I3" s="68">
        <f>SUM('simestrul I'!I3:I34)</f>
        <v>973</v>
      </c>
      <c r="J3" s="68">
        <f>SUM('simestrul I'!J3:J34)</f>
        <v>8205</v>
      </c>
      <c r="K3" s="68">
        <f>SUM('simestrul I'!K3:K34)</f>
        <v>788</v>
      </c>
      <c r="L3" s="68">
        <f>SUM('simestrul I'!L3:L34)</f>
        <v>3035</v>
      </c>
      <c r="M3" s="68">
        <f>SUM('simestrul I'!M3:M34)</f>
        <v>139</v>
      </c>
      <c r="N3" s="69">
        <v>648</v>
      </c>
      <c r="O3" s="55"/>
      <c r="P3" s="43"/>
    </row>
    <row r="4" spans="1:16" ht="15.75">
      <c r="A4" s="52"/>
      <c r="B4" s="59" t="s">
        <v>50</v>
      </c>
      <c r="C4" s="64">
        <f>SUM('trimestru III'!C3:C35)</f>
        <v>1406</v>
      </c>
      <c r="D4" s="65">
        <f>SUM('trimestru III'!D3:D35)</f>
        <v>495</v>
      </c>
      <c r="E4" s="64">
        <f>SUM('trimestru III'!E3:E35)</f>
        <v>5091</v>
      </c>
      <c r="F4" s="64">
        <f>SUM('trimestru III'!F3:F35)</f>
        <v>1123</v>
      </c>
      <c r="G4" s="64">
        <f>SUM('trimestru III'!G3:G35)</f>
        <v>311</v>
      </c>
      <c r="H4" s="64">
        <f>SUM('trimestru III'!H3:H35)</f>
        <v>147</v>
      </c>
      <c r="I4" s="64">
        <f>SUM('trimestru III'!I3:I35)</f>
        <v>471</v>
      </c>
      <c r="J4" s="64">
        <f>SUM('trimestru III'!J3:J35)</f>
        <v>4783</v>
      </c>
      <c r="K4" s="64">
        <f>SUM('trimestru III'!K3:K35)</f>
        <v>552</v>
      </c>
      <c r="L4" s="64">
        <f>SUM('trimestru III'!L3:L35)</f>
        <v>1620</v>
      </c>
      <c r="M4" s="64">
        <f>SUM('trimestru III'!M3:M35)</f>
        <v>88</v>
      </c>
      <c r="N4" s="64">
        <f>SUM('trimestru III'!N3:N35)</f>
        <v>179</v>
      </c>
      <c r="O4" s="53"/>
      <c r="P4" s="43"/>
    </row>
    <row r="5" spans="1:16" ht="16.5" thickBot="1">
      <c r="A5" s="52"/>
      <c r="B5" s="60" t="s">
        <v>2</v>
      </c>
      <c r="C5" s="70">
        <f t="shared" ref="C5:N5" si="0">SUM(C3:C4)</f>
        <v>4428</v>
      </c>
      <c r="D5" s="71">
        <f t="shared" si="0"/>
        <v>1407</v>
      </c>
      <c r="E5" s="72">
        <f t="shared" si="0"/>
        <v>12254</v>
      </c>
      <c r="F5" s="72">
        <f t="shared" si="0"/>
        <v>5507</v>
      </c>
      <c r="G5" s="72">
        <f t="shared" si="0"/>
        <v>734</v>
      </c>
      <c r="H5" s="72">
        <f t="shared" si="0"/>
        <v>467</v>
      </c>
      <c r="I5" s="72">
        <f t="shared" si="0"/>
        <v>1444</v>
      </c>
      <c r="J5" s="72">
        <f t="shared" si="0"/>
        <v>12988</v>
      </c>
      <c r="K5" s="72">
        <f t="shared" si="0"/>
        <v>1340</v>
      </c>
      <c r="L5" s="72">
        <f t="shared" si="0"/>
        <v>4655</v>
      </c>
      <c r="M5" s="72">
        <f t="shared" si="0"/>
        <v>227</v>
      </c>
      <c r="N5" s="73">
        <f t="shared" si="0"/>
        <v>827</v>
      </c>
      <c r="O5" s="53"/>
      <c r="P5" s="43"/>
    </row>
    <row r="6" spans="1:16" ht="15.75" thickTop="1"/>
    <row r="12" spans="1:16" ht="15.75" thickBot="1"/>
    <row r="13" spans="1:16" ht="17.25" thickTop="1" thickBot="1">
      <c r="C13" s="15"/>
      <c r="D13" s="63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48"/>
    </row>
    <row r="14" spans="1:16" ht="15.75" thickTop="1"/>
    <row r="15" spans="1:16">
      <c r="C15" s="25"/>
      <c r="D15" s="62"/>
      <c r="E15" s="25"/>
      <c r="F15" s="25"/>
      <c r="G15" s="25"/>
      <c r="H15" s="25"/>
      <c r="I15" s="25"/>
      <c r="J15" s="25"/>
      <c r="K15" s="25"/>
      <c r="L15" s="25"/>
      <c r="M15" s="25"/>
      <c r="N15" s="25"/>
    </row>
  </sheetData>
  <mergeCells count="1">
    <mergeCell ref="B1:P1"/>
  </mergeCells>
  <pageMargins left="0" right="0" top="0" bottom="0" header="0" footer="0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trimestru I</vt:lpstr>
      <vt:lpstr>trimestru II</vt:lpstr>
      <vt:lpstr>simestrul I</vt:lpstr>
      <vt:lpstr>trimestru III</vt:lpstr>
      <vt:lpstr>trimestru IV</vt:lpstr>
      <vt:lpstr>simestru II</vt:lpstr>
      <vt:lpstr>anual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2018-05-17T12:41:15Z</dcterms:modified>
</cp:coreProperties>
</file>