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CTOP\proiect buget 2018\CBTM 2019-2021\"/>
    </mc:Choice>
  </mc:AlternateContent>
  <bookViews>
    <workbookView xWindow="0" yWindow="0" windowWidth="19200" windowHeight="8235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H59" i="1" l="1"/>
  <c r="I59" i="1"/>
  <c r="J59" i="1"/>
  <c r="K59" i="1"/>
  <c r="G59" i="1"/>
  <c r="H42" i="1"/>
  <c r="I42" i="1"/>
  <c r="J42" i="1"/>
  <c r="K42" i="1"/>
  <c r="G42" i="1"/>
  <c r="I26" i="1"/>
  <c r="J26" i="1"/>
  <c r="K26" i="1"/>
  <c r="H49" i="1" l="1"/>
  <c r="I49" i="1"/>
  <c r="J49" i="1"/>
  <c r="K49" i="1"/>
  <c r="G49" i="1"/>
  <c r="H10" i="1"/>
  <c r="I10" i="1"/>
  <c r="J10" i="1"/>
  <c r="K10" i="1"/>
  <c r="H35" i="1"/>
  <c r="G35" i="1"/>
  <c r="H51" i="1" l="1"/>
  <c r="I51" i="1"/>
  <c r="J51" i="1"/>
  <c r="K51" i="1"/>
  <c r="G51" i="1"/>
  <c r="I35" i="1" l="1"/>
  <c r="J35" i="1"/>
  <c r="K35" i="1"/>
  <c r="H14" i="1"/>
  <c r="I14" i="1"/>
  <c r="J14" i="1"/>
  <c r="K14" i="1"/>
  <c r="G14" i="1"/>
  <c r="G26" i="1" l="1"/>
  <c r="H26" i="1"/>
  <c r="H38" i="1" l="1"/>
  <c r="H34" i="1" s="1"/>
  <c r="I38" i="1"/>
  <c r="I34" i="1" s="1"/>
  <c r="J38" i="1"/>
  <c r="J34" i="1" s="1"/>
  <c r="K38" i="1"/>
  <c r="K34" i="1" s="1"/>
  <c r="G38" i="1"/>
  <c r="G34" i="1" s="1"/>
  <c r="H22" i="1"/>
  <c r="H13" i="1" s="1"/>
  <c r="I22" i="1"/>
  <c r="I13" i="1" s="1"/>
  <c r="J22" i="1"/>
  <c r="J13" i="1" s="1"/>
  <c r="K22" i="1"/>
  <c r="K13" i="1" s="1"/>
  <c r="G22" i="1"/>
  <c r="G13" i="1" s="1"/>
  <c r="J9" i="1" l="1"/>
  <c r="I9" i="1"/>
  <c r="H9" i="1"/>
  <c r="G10" i="1"/>
  <c r="G9" i="1" l="1"/>
  <c r="K9" i="1" l="1"/>
</calcChain>
</file>

<file path=xl/sharedStrings.xml><?xml version="1.0" encoding="utf-8"?>
<sst xmlns="http://schemas.openxmlformats.org/spreadsheetml/2006/main" count="85" uniqueCount="82">
  <si>
    <t>Denumirea  sector program/subprogram</t>
  </si>
  <si>
    <t>inclusiv</t>
  </si>
  <si>
    <t>Sector,grupa princ.,grupa/subgrupa</t>
  </si>
  <si>
    <t xml:space="preserve">resurse generale </t>
  </si>
  <si>
    <t xml:space="preserve">Servicii economice generale </t>
  </si>
  <si>
    <r>
      <t>Servicii generale economice şi comerciale -total,</t>
    </r>
    <r>
      <rPr>
        <b/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inclusiv</t>
    </r>
  </si>
  <si>
    <t>Promovarea exporturilor</t>
  </si>
  <si>
    <t>ODIMM. Program de abilitare economică a femeilor în regiuni.</t>
  </si>
  <si>
    <t>Protecţia drepturilor consumatorilor</t>
  </si>
  <si>
    <t>Securitate industrială</t>
  </si>
  <si>
    <t xml:space="preserve"> </t>
  </si>
  <si>
    <r>
      <t>Dezvoltarea reglementărilor tehnice naţionale – total</t>
    </r>
    <r>
      <rPr>
        <i/>
        <sz val="10"/>
        <color theme="1"/>
        <rFont val="Times New Roman"/>
        <family val="1"/>
        <charset val="204"/>
      </rPr>
      <t>, inclusiv</t>
    </r>
  </si>
  <si>
    <t>Dezvoltarea sistemului naţional de standardizare</t>
  </si>
  <si>
    <t>Dezvoltarea sistemului naţional de metrologie</t>
  </si>
  <si>
    <t>Dezvoltarea  sistemului naţional de acreditare</t>
  </si>
  <si>
    <t xml:space="preserve">    Energetica</t>
  </si>
  <si>
    <t>Reţele şi conducte de gaz</t>
  </si>
  <si>
    <t>Politicii şi management în sectorul energetic, total</t>
  </si>
  <si>
    <t>Agenţia pentru  Eficienţă Energetică</t>
  </si>
  <si>
    <t>Eficienţa energetică şi surse regenerabile, total</t>
  </si>
  <si>
    <t>Retele termice</t>
  </si>
  <si>
    <t>mii lei</t>
  </si>
  <si>
    <t>09</t>
  </si>
  <si>
    <t>I</t>
  </si>
  <si>
    <t>II</t>
  </si>
  <si>
    <t>ODIMM. Măsuri de sustinere de stat a micului business</t>
  </si>
  <si>
    <t>ODIMM. Programul pentru atragerea Remitenţelor în economie PARE 1+1</t>
  </si>
  <si>
    <t>ODIMM. Fondul de garantare a afacelor în  sectorului rural</t>
  </si>
  <si>
    <t xml:space="preserve">Institutul Naţional de  Standardizare                                                     </t>
  </si>
  <si>
    <t>Institutul Naţional de Metrologie</t>
  </si>
  <si>
    <t>proiecte finanţate din surse externe</t>
  </si>
  <si>
    <r>
      <t>Alte servici economice generale - total</t>
    </r>
    <r>
      <rPr>
        <b/>
        <sz val="11"/>
        <color theme="1"/>
        <rFont val="Times New Roman"/>
        <family val="1"/>
        <charset val="204"/>
      </rPr>
      <t xml:space="preserve">, </t>
    </r>
    <r>
      <rPr>
        <i/>
        <sz val="11"/>
        <color theme="1"/>
        <rFont val="Times New Roman"/>
        <family val="1"/>
        <charset val="204"/>
      </rPr>
      <t>inclusiv</t>
    </r>
  </si>
  <si>
    <r>
      <t xml:space="preserve">Petrol şi gaze naturale-total, </t>
    </r>
    <r>
      <rPr>
        <i/>
        <sz val="11"/>
        <color theme="1"/>
        <rFont val="Times New Roman"/>
        <family val="1"/>
        <charset val="204"/>
      </rPr>
      <t>inclusiv</t>
    </r>
  </si>
  <si>
    <r>
      <rPr>
        <b/>
        <i/>
        <sz val="10"/>
        <color theme="1"/>
        <rFont val="Times New Roman"/>
        <family val="1"/>
        <charset val="204"/>
      </rPr>
      <t xml:space="preserve">Agentia pentru Protectia Consumatorilor. </t>
    </r>
    <r>
      <rPr>
        <i/>
        <sz val="10"/>
        <color theme="1"/>
        <rFont val="Times New Roman"/>
        <family val="1"/>
        <charset val="204"/>
      </rPr>
      <t xml:space="preserve">               Activitati de eficienta energetica</t>
    </r>
  </si>
  <si>
    <t>Beneficiar,       activităţi</t>
  </si>
  <si>
    <t>resurse colectate</t>
  </si>
  <si>
    <t xml:space="preserve">Susţinerea investitorilor, în vederea pregătii şi instruirii cadrelor în legătură cu crearea de noi locuri de muncă. </t>
  </si>
  <si>
    <t>Contributia Guvernului</t>
  </si>
  <si>
    <t xml:space="preserve">Total </t>
  </si>
  <si>
    <t>Ministerul Economiei și Infrastructurii</t>
  </si>
  <si>
    <t>Politici  şi management în domeniul macroeconomic şi de dezvoltare a economiei,   aparat</t>
  </si>
  <si>
    <t xml:space="preserve">Ministerul Economiei și Infrastructurii                                            (1.Elaborarea ghid al piețelor alimentare - 100.0;                                                                                                                  2.Studiu de fezabilitate în domeniul piețelor alimentare -250.0) </t>
  </si>
  <si>
    <r>
      <t xml:space="preserve">Min.Economiei și Infrastructurii, susţinerea de stat a intreprindelor mici şi mijlocii  - total, </t>
    </r>
    <r>
      <rPr>
        <i/>
        <sz val="10"/>
        <color theme="1"/>
        <rFont val="Times New Roman"/>
        <family val="1"/>
        <charset val="204"/>
      </rPr>
      <t>inclusiv:</t>
    </r>
  </si>
  <si>
    <r>
      <rPr>
        <b/>
        <i/>
        <sz val="10"/>
        <color theme="1"/>
        <rFont val="Times New Roman"/>
        <family val="1"/>
        <charset val="204"/>
      </rPr>
      <t>Ministerul Economiei și Infrastructurii.</t>
    </r>
    <r>
      <rPr>
        <i/>
        <sz val="10"/>
        <color theme="1"/>
        <rFont val="Times New Roman"/>
        <family val="1"/>
        <charset val="204"/>
      </rPr>
      <t xml:space="preserve"> Activitati de Eficienţă Energetică</t>
    </r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</si>
  <si>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Ministerul Economiei și Infrastructurii</t>
    </r>
    <r>
      <rPr>
        <i/>
        <sz val="10"/>
        <color theme="1"/>
        <rFont val="Times New Roman"/>
        <family val="1"/>
        <charset val="204"/>
      </rPr>
      <t xml:space="preserve">. Fondul pentru Eficienţă Energetică. </t>
    </r>
  </si>
  <si>
    <r>
      <rPr>
        <b/>
        <i/>
        <sz val="10"/>
        <color theme="1"/>
        <rFont val="Times New Roman"/>
        <family val="1"/>
        <charset val="204"/>
      </rPr>
      <t>Ministerul Economiei și Infrastructurii.</t>
    </r>
    <r>
      <rPr>
        <i/>
        <sz val="10"/>
        <color theme="1"/>
        <rFont val="Times New Roman"/>
        <family val="1"/>
        <charset val="204"/>
      </rPr>
      <t xml:space="preserve"> Acordul de contribuţie între Guvernul RM şi Banca Europeană pentru Reconstrucţie şi Dezvoltare cu privire la participarea Guvernului RM în Fondul Parteneriatului Europei de Est pentru Eficienţă Energetică şi Mediu</t>
    </r>
  </si>
  <si>
    <r>
      <rPr>
        <b/>
        <i/>
        <sz val="10"/>
        <color theme="1"/>
        <rFont val="Times New Roman"/>
        <family val="1"/>
        <charset val="204"/>
      </rPr>
      <t>UCIPE</t>
    </r>
    <r>
      <rPr>
        <i/>
        <sz val="10"/>
        <color theme="1"/>
        <rFont val="Times New Roman"/>
        <family val="1"/>
        <charset val="204"/>
      </rPr>
      <t>, proiect “Înbunătăţirea eficienţei sectorului de alimentare centralizată cu energia termică (SACET)"</t>
    </r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</si>
  <si>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Ministerul Economiei și Infrastructurii.</t>
    </r>
    <r>
      <rPr>
        <i/>
        <sz val="10"/>
        <color theme="1"/>
        <rFont val="Times New Roman"/>
        <family val="1"/>
        <charset val="204"/>
      </rPr>
      <t xml:space="preserve"> Proiect </t>
    </r>
    <r>
      <rPr>
        <i/>
        <sz val="10"/>
        <color rgb="FF000000"/>
        <rFont val="Times New Roman"/>
        <family val="1"/>
        <charset val="204"/>
      </rPr>
      <t>“Modernizarea sistemului termoenergetic al minicipilui Balti”</t>
    </r>
  </si>
  <si>
    <t>Dezvoltare transportului naval</t>
  </si>
  <si>
    <t>IP "Capitania Portului Giurgiulești"</t>
  </si>
  <si>
    <t>IP "Bacul Malovata"</t>
  </si>
  <si>
    <t>IP "Portul fluvial Ungheni"</t>
  </si>
  <si>
    <r>
      <t xml:space="preserve">Ministerul Economiei și Infrastructurii, </t>
    </r>
    <r>
      <rPr>
        <i/>
        <sz val="11"/>
        <color theme="1"/>
        <rFont val="Calibri"/>
        <family val="2"/>
        <charset val="204"/>
        <scheme val="minor"/>
      </rPr>
      <t>proiect</t>
    </r>
    <r>
      <rPr>
        <b/>
        <i/>
        <sz val="11"/>
        <color theme="1"/>
        <rFont val="Calibri"/>
        <family val="2"/>
        <charset val="204"/>
        <scheme val="minor"/>
      </rPr>
      <t xml:space="preserve"> "</t>
    </r>
    <r>
      <rPr>
        <i/>
        <sz val="11"/>
        <color theme="1"/>
        <rFont val="Calibri"/>
        <family val="2"/>
        <charset val="204"/>
        <scheme val="minor"/>
      </rPr>
      <t>Proiect de achiziții a locomotivelor și de restructurare a infrastructurii feroviare"</t>
    </r>
  </si>
  <si>
    <t>Dezvoltarea transportului feroviar</t>
  </si>
  <si>
    <r>
      <t xml:space="preserve">Ministerul Economiei și Infrastructurii, acţiuni de promovare a exporturilor şi atragerea investiţiilor – total,  </t>
    </r>
    <r>
      <rPr>
        <i/>
        <sz val="10"/>
        <color theme="1"/>
        <rFont val="Times New Roman"/>
        <family val="1"/>
        <charset val="204"/>
      </rPr>
      <t>inclusiv</t>
    </r>
  </si>
  <si>
    <t>ODIMM. Programul pilot Start-UP</t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</si>
  <si>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Proiect”Conectarea conductei de transport gaze naturale pe direcţia  Ungheni-Chisinau”,  </t>
    </r>
    <r>
      <rPr>
        <b/>
        <i/>
        <sz val="10"/>
        <color theme="1"/>
        <rFont val="Times New Roman"/>
        <family val="1"/>
        <charset val="204"/>
      </rPr>
      <t>i/cap. 80277.3,</t>
    </r>
    <r>
      <rPr>
        <i/>
        <sz val="10"/>
        <color theme="1"/>
        <rFont val="Times New Roman"/>
        <family val="1"/>
        <charset val="204"/>
      </rPr>
      <t xml:space="preserve"> inclusiv</t>
    </r>
  </si>
  <si>
    <r>
      <t>Ministerul Economiei și Infrastructurii.</t>
    </r>
    <r>
      <rPr>
        <i/>
        <sz val="10"/>
        <color theme="1"/>
        <rFont val="Times New Roman"/>
        <family val="1"/>
        <charset val="204"/>
      </rPr>
      <t xml:space="preserve"> Retelelor electrice, procurarea teren Moldelectrica. Contributia Guvernului la proiect</t>
    </r>
  </si>
  <si>
    <t>Dezvoltarea bazei normative in constructii</t>
  </si>
  <si>
    <t>Eloborarea sistemului de documente noemative in constructii</t>
  </si>
  <si>
    <t>Minerit, industrie si constructii</t>
  </si>
  <si>
    <r>
      <rPr>
        <b/>
        <i/>
        <sz val="11"/>
        <color theme="1"/>
        <rFont val="Calibri"/>
        <family val="2"/>
        <charset val="204"/>
        <scheme val="minor"/>
      </rPr>
      <t>Administrația de Stat a Drumurilor,</t>
    </r>
    <r>
      <rPr>
        <i/>
        <sz val="11"/>
        <color theme="1"/>
        <rFont val="Calibri"/>
        <family val="2"/>
        <charset val="204"/>
        <scheme val="minor"/>
      </rPr>
      <t xml:space="preserve"> proiect "Proiectul de susținere a programului în sectoruil drumurilor" 70024</t>
    </r>
  </si>
  <si>
    <r>
      <rPr>
        <b/>
        <i/>
        <sz val="11"/>
        <color theme="1"/>
        <rFont val="Calibri"/>
        <family val="2"/>
        <charset val="204"/>
        <scheme val="minor"/>
      </rPr>
      <t>Administrația de Stat a Drumurilor,</t>
    </r>
    <r>
      <rPr>
        <i/>
        <sz val="11"/>
        <color theme="1"/>
        <rFont val="Calibri"/>
        <family val="2"/>
        <charset val="204"/>
        <scheme val="minor"/>
      </rPr>
      <t xml:space="preserve"> proiect  "Reabilitarea drumurilor locale"70126</t>
    </r>
  </si>
  <si>
    <r>
      <rPr>
        <b/>
        <i/>
        <sz val="11"/>
        <color theme="1"/>
        <rFont val="Calibri"/>
        <family val="2"/>
        <charset val="204"/>
        <scheme val="minor"/>
      </rPr>
      <t>Ministerul Economiei șI Infrastructurii</t>
    </r>
    <r>
      <rPr>
        <i/>
        <sz val="11"/>
        <color theme="1"/>
        <rFont val="Calibri"/>
        <family val="2"/>
        <charset val="204"/>
        <scheme val="minor"/>
      </rPr>
      <t xml:space="preserve"> subsidii pentru Întreprinderea de Stat Administrația de Stat a Drumurilor (Fondul rutier)</t>
    </r>
  </si>
  <si>
    <t xml:space="preserve">inclusiv din  programul de suport bugetar </t>
  </si>
  <si>
    <t xml:space="preserve">Limite de resurse și cheltuieli pe programe aprobate pentru anul 2018 </t>
  </si>
  <si>
    <t>Subsidii pentru Serviciul Național Unic de Apel de Urgență 112</t>
  </si>
  <si>
    <t xml:space="preserve"> UIPAC. Proiectul “Ameliorarea competitivităţii II”</t>
  </si>
  <si>
    <t>Ministerul Economiei și Infrastructurii                 Proiect "Constructia salii polivalente"</t>
  </si>
  <si>
    <t>Agenția pentru Securitate Tehnică</t>
  </si>
  <si>
    <t xml:space="preserve">  Agenţia pentru Protecţia  Consumatorilor și Supravegherea Pieței</t>
  </si>
  <si>
    <r>
      <t xml:space="preserve"> </t>
    </r>
    <r>
      <rPr>
        <b/>
        <i/>
        <sz val="10"/>
        <color rgb="FF000000"/>
        <rFont val="Times New Roman"/>
        <family val="1"/>
        <charset val="204"/>
      </rPr>
      <t>Centrul  Național de Acreditate MOLDAC</t>
    </r>
  </si>
  <si>
    <t>ODIMM. Măsuri de sustinere de stat a micului business(Zona economica libera subzona Cahul)</t>
  </si>
  <si>
    <t xml:space="preserve"> Contributia Guvernului RM la programul COSME</t>
  </si>
  <si>
    <t>III</t>
  </si>
  <si>
    <t>IV</t>
  </si>
  <si>
    <t>Ttransport</t>
  </si>
  <si>
    <t>Susţinerea intreprinderilor mici şi mijlocii</t>
  </si>
  <si>
    <t>”Politici și management în domeniul comerțului, alimentație publică și prestări servicii”</t>
  </si>
  <si>
    <t>Dezvoltarea drumurilor</t>
  </si>
  <si>
    <t xml:space="preserve">        Cod program/ subprogram</t>
  </si>
  <si>
    <t>Aprobat  MF, total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</si>
</sst>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9"/>
      <color rgb="FFFF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6" fillId="0" borderId="1" xfId="0" applyFont="1" applyBorder="1"/>
    <xf numFmtId="49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26" fillId="0" borderId="10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34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164" fontId="34" fillId="0" borderId="0" xfId="0" applyNumberFormat="1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1" xfId="0" applyBorder="1"/>
    <xf numFmtId="164" fontId="16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0" fontId="37" fillId="0" borderId="1" xfId="0" applyFont="1" applyFill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38" fillId="0" borderId="1" xfId="0" applyFont="1" applyBorder="1"/>
    <xf numFmtId="0" fontId="38" fillId="0" borderId="1" xfId="0" applyFont="1" applyFill="1" applyBorder="1"/>
    <xf numFmtId="164" fontId="38" fillId="0" borderId="1" xfId="0" applyNumberFormat="1" applyFont="1" applyBorder="1"/>
    <xf numFmtId="0" fontId="38" fillId="0" borderId="1" xfId="0" applyFont="1" applyBorder="1" applyAlignment="1">
      <alignment horizontal="center"/>
    </xf>
    <xf numFmtId="0" fontId="40" fillId="0" borderId="1" xfId="0" applyFont="1" applyBorder="1"/>
    <xf numFmtId="0" fontId="41" fillId="0" borderId="1" xfId="0" applyFont="1" applyFill="1" applyBorder="1"/>
    <xf numFmtId="164" fontId="42" fillId="0" borderId="1" xfId="0" applyNumberFormat="1" applyFont="1" applyBorder="1"/>
    <xf numFmtId="0" fontId="38" fillId="0" borderId="1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4" fontId="39" fillId="0" borderId="1" xfId="0" applyNumberFormat="1" applyFont="1" applyBorder="1"/>
    <xf numFmtId="164" fontId="0" fillId="0" borderId="1" xfId="0" applyNumberFormat="1" applyBorder="1"/>
    <xf numFmtId="0" fontId="4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4" fontId="1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0"/>
  <sheetViews>
    <sheetView tabSelected="1" topLeftCell="A52" zoomScaleNormal="100" workbookViewId="0">
      <selection activeCell="F6" sqref="F6:F7"/>
    </sheetView>
  </sheetViews>
  <sheetFormatPr defaultRowHeight="15" x14ac:dyDescent="0.25"/>
  <cols>
    <col min="1" max="1" width="0.42578125" customWidth="1"/>
    <col min="2" max="2" width="4.7109375" customWidth="1"/>
    <col min="3" max="3" width="38.28515625" customWidth="1"/>
    <col min="4" max="4" width="31.28515625" customWidth="1"/>
    <col min="5" max="5" width="11.7109375" customWidth="1"/>
    <col min="6" max="6" width="10.85546875" customWidth="1"/>
    <col min="7" max="7" width="15" customWidth="1"/>
    <col min="8" max="8" width="14.5703125" customWidth="1"/>
    <col min="9" max="9" width="11.42578125" customWidth="1"/>
    <col min="10" max="10" width="14.140625" customWidth="1"/>
    <col min="11" max="11" width="12.7109375" customWidth="1"/>
    <col min="12" max="12" width="14.140625" customWidth="1"/>
  </cols>
  <sheetData>
    <row r="3" spans="2:13" ht="18.75" x14ac:dyDescent="0.3">
      <c r="C3" s="84"/>
      <c r="D3" s="155" t="s">
        <v>39</v>
      </c>
      <c r="E3" s="155"/>
      <c r="F3" s="155"/>
      <c r="G3" s="155"/>
      <c r="H3" s="155"/>
      <c r="I3" s="84"/>
      <c r="J3" s="84"/>
      <c r="K3" s="84"/>
    </row>
    <row r="4" spans="2:13" ht="18.75" x14ac:dyDescent="0.3">
      <c r="C4" s="155" t="s">
        <v>65</v>
      </c>
      <c r="D4" s="155"/>
      <c r="E4" s="155"/>
      <c r="F4" s="155"/>
      <c r="G4" s="155"/>
      <c r="H4" s="155"/>
      <c r="I4" s="155"/>
      <c r="J4" s="155"/>
      <c r="K4" s="155"/>
    </row>
    <row r="5" spans="2:13" x14ac:dyDescent="0.25">
      <c r="D5" s="7"/>
      <c r="K5" s="84" t="s">
        <v>21</v>
      </c>
    </row>
    <row r="6" spans="2:13" ht="18" customHeight="1" x14ac:dyDescent="0.25">
      <c r="B6" s="156"/>
      <c r="C6" s="172" t="s">
        <v>34</v>
      </c>
      <c r="D6" s="158" t="s">
        <v>0</v>
      </c>
      <c r="E6" s="158" t="s">
        <v>2</v>
      </c>
      <c r="F6" s="158" t="s">
        <v>80</v>
      </c>
      <c r="G6" s="167" t="s">
        <v>81</v>
      </c>
      <c r="H6" s="164" t="s">
        <v>1</v>
      </c>
      <c r="I6" s="165"/>
      <c r="J6" s="166"/>
      <c r="K6" s="162" t="s">
        <v>64</v>
      </c>
    </row>
    <row r="7" spans="2:13" ht="40.5" customHeight="1" x14ac:dyDescent="0.25">
      <c r="B7" s="157"/>
      <c r="C7" s="172"/>
      <c r="D7" s="158"/>
      <c r="E7" s="158"/>
      <c r="F7" s="158"/>
      <c r="G7" s="168"/>
      <c r="H7" s="4" t="s">
        <v>3</v>
      </c>
      <c r="I7" s="5" t="s">
        <v>35</v>
      </c>
      <c r="J7" s="3" t="s">
        <v>30</v>
      </c>
      <c r="K7" s="163"/>
    </row>
    <row r="8" spans="2:13" x14ac:dyDescent="0.25">
      <c r="B8" s="13">
        <v>1</v>
      </c>
      <c r="C8" s="13">
        <v>2</v>
      </c>
      <c r="D8" s="26">
        <v>3</v>
      </c>
      <c r="E8" s="6">
        <v>4</v>
      </c>
      <c r="F8" s="16">
        <v>5</v>
      </c>
      <c r="G8" s="73">
        <v>6</v>
      </c>
      <c r="H8" s="71">
        <v>7</v>
      </c>
      <c r="I8" s="71">
        <v>8</v>
      </c>
      <c r="J8" s="72">
        <v>9</v>
      </c>
      <c r="K8" s="13">
        <v>10</v>
      </c>
    </row>
    <row r="9" spans="2:13" ht="25.9" customHeight="1" x14ac:dyDescent="0.25">
      <c r="B9" s="27" t="s">
        <v>23</v>
      </c>
      <c r="C9" s="3"/>
      <c r="D9" s="34" t="s">
        <v>4</v>
      </c>
      <c r="E9" s="35" t="s">
        <v>22</v>
      </c>
      <c r="F9" s="36"/>
      <c r="G9" s="74">
        <f>G10+G13+G26+G21</f>
        <v>552566.80000000005</v>
      </c>
      <c r="H9" s="74">
        <f>H10+H13+H26+H21</f>
        <v>286054</v>
      </c>
      <c r="I9" s="74">
        <f>I10+I13+I26+I21</f>
        <v>124.4</v>
      </c>
      <c r="J9" s="74">
        <f>J10+J13+J26+J21</f>
        <v>266388.40000000002</v>
      </c>
      <c r="K9" s="74">
        <f>K10+K13+K26+K21</f>
        <v>104432.59999999999</v>
      </c>
    </row>
    <row r="10" spans="2:13" ht="30" x14ac:dyDescent="0.25">
      <c r="B10" s="1"/>
      <c r="C10" s="1"/>
      <c r="D10" s="37" t="s">
        <v>31</v>
      </c>
      <c r="E10" s="15">
        <v>419</v>
      </c>
      <c r="F10" s="38">
        <v>50</v>
      </c>
      <c r="G10" s="75">
        <f>G11+G12</f>
        <v>104828.1</v>
      </c>
      <c r="H10" s="75">
        <f t="shared" ref="H10:K10" si="0">H11+H12</f>
        <v>104828.1</v>
      </c>
      <c r="I10" s="75">
        <f t="shared" si="0"/>
        <v>0</v>
      </c>
      <c r="J10" s="75">
        <f t="shared" si="0"/>
        <v>0</v>
      </c>
      <c r="K10" s="75">
        <f t="shared" si="0"/>
        <v>0</v>
      </c>
    </row>
    <row r="11" spans="2:13" ht="38.450000000000003" customHeight="1" x14ac:dyDescent="0.25">
      <c r="B11" s="12">
        <v>1</v>
      </c>
      <c r="C11" s="8" t="s">
        <v>39</v>
      </c>
      <c r="D11" s="8" t="s">
        <v>40</v>
      </c>
      <c r="E11" s="33"/>
      <c r="F11" s="15">
        <v>50.01</v>
      </c>
      <c r="G11" s="76">
        <v>37828.1</v>
      </c>
      <c r="H11" s="17">
        <v>37828.1</v>
      </c>
      <c r="I11" s="17"/>
      <c r="J11" s="17"/>
      <c r="K11" s="17"/>
      <c r="L11" s="120"/>
    </row>
    <row r="12" spans="2:13" ht="24.6" customHeight="1" x14ac:dyDescent="0.25">
      <c r="B12" s="12"/>
      <c r="C12" s="8"/>
      <c r="D12" s="8" t="s">
        <v>66</v>
      </c>
      <c r="E12" s="33"/>
      <c r="F12" s="15">
        <v>50.01</v>
      </c>
      <c r="G12" s="76">
        <v>67000</v>
      </c>
      <c r="H12" s="17">
        <v>67000</v>
      </c>
      <c r="I12" s="17"/>
      <c r="J12" s="17"/>
      <c r="K12" s="17"/>
      <c r="L12" s="102"/>
      <c r="M12" s="7"/>
    </row>
    <row r="13" spans="2:13" ht="34.9" customHeight="1" x14ac:dyDescent="0.25">
      <c r="B13" s="2"/>
      <c r="C13" s="1"/>
      <c r="D13" s="8" t="s">
        <v>5</v>
      </c>
      <c r="E13" s="15">
        <v>411</v>
      </c>
      <c r="F13" s="10"/>
      <c r="G13" s="77">
        <f>G14+G18+G19+G20+G22</f>
        <v>143306.1</v>
      </c>
      <c r="H13" s="77">
        <f t="shared" ref="H13:K13" si="1">H14+H18+H19+H20+H22</f>
        <v>76793.3</v>
      </c>
      <c r="I13" s="77">
        <f t="shared" si="1"/>
        <v>124.4</v>
      </c>
      <c r="J13" s="77">
        <f t="shared" si="1"/>
        <v>66388.399999999994</v>
      </c>
      <c r="K13" s="77">
        <f t="shared" si="1"/>
        <v>0</v>
      </c>
    </row>
    <row r="14" spans="2:13" ht="40.5" x14ac:dyDescent="0.25">
      <c r="B14" s="12">
        <v>2</v>
      </c>
      <c r="C14" s="8" t="s">
        <v>54</v>
      </c>
      <c r="D14" s="8" t="s">
        <v>6</v>
      </c>
      <c r="E14" s="33"/>
      <c r="F14" s="15">
        <v>50.02</v>
      </c>
      <c r="G14" s="78">
        <f>G15+G17+G16</f>
        <v>98345.5</v>
      </c>
      <c r="H14" s="78">
        <f t="shared" ref="H14:K14" si="2">H15+H17+H16</f>
        <v>31957.1</v>
      </c>
      <c r="I14" s="78">
        <f t="shared" si="2"/>
        <v>0</v>
      </c>
      <c r="J14" s="78">
        <f t="shared" si="2"/>
        <v>66388.399999999994</v>
      </c>
      <c r="K14" s="78">
        <f t="shared" si="2"/>
        <v>0</v>
      </c>
    </row>
    <row r="15" spans="2:13" x14ac:dyDescent="0.25">
      <c r="B15" s="12"/>
      <c r="C15" s="8" t="s">
        <v>6</v>
      </c>
      <c r="D15" s="40"/>
      <c r="E15" s="41"/>
      <c r="F15" s="42"/>
      <c r="G15" s="79">
        <v>21957.1</v>
      </c>
      <c r="H15" s="43">
        <v>21957.1</v>
      </c>
      <c r="I15" s="39"/>
      <c r="J15" s="39"/>
      <c r="K15" s="39"/>
    </row>
    <row r="16" spans="2:13" ht="40.9" customHeight="1" x14ac:dyDescent="0.25">
      <c r="B16" s="2"/>
      <c r="C16" s="97" t="s">
        <v>36</v>
      </c>
      <c r="D16" s="97"/>
      <c r="E16" s="98"/>
      <c r="F16" s="99"/>
      <c r="G16" s="79">
        <v>10000</v>
      </c>
      <c r="H16" s="43">
        <v>10000</v>
      </c>
      <c r="I16" s="43"/>
      <c r="J16" s="43"/>
      <c r="K16" s="43"/>
    </row>
    <row r="17" spans="2:13" ht="28.9" customHeight="1" x14ac:dyDescent="0.25">
      <c r="B17" s="105"/>
      <c r="C17" s="65" t="s">
        <v>67</v>
      </c>
      <c r="D17" s="59"/>
      <c r="E17" s="116"/>
      <c r="F17" s="113"/>
      <c r="G17" s="118">
        <v>66388.399999999994</v>
      </c>
      <c r="H17" s="117"/>
      <c r="I17" s="117"/>
      <c r="J17" s="118">
        <v>66388.399999999994</v>
      </c>
      <c r="K17" s="117"/>
      <c r="L17" s="114"/>
    </row>
    <row r="18" spans="2:13" ht="27" customHeight="1" x14ac:dyDescent="0.25">
      <c r="B18" s="12">
        <v>3</v>
      </c>
      <c r="C18" s="95" t="s">
        <v>70</v>
      </c>
      <c r="D18" s="8" t="s">
        <v>8</v>
      </c>
      <c r="E18" s="50"/>
      <c r="F18" s="33">
        <v>50.08</v>
      </c>
      <c r="G18" s="80">
        <v>9662.5</v>
      </c>
      <c r="H18" s="80">
        <v>9662.5</v>
      </c>
      <c r="I18" s="19">
        <v>0</v>
      </c>
      <c r="J18" s="19">
        <v>0</v>
      </c>
      <c r="K18" s="17">
        <v>0</v>
      </c>
      <c r="L18" s="89"/>
    </row>
    <row r="19" spans="2:13" ht="36.6" customHeight="1" x14ac:dyDescent="0.25">
      <c r="B19" s="12">
        <v>4</v>
      </c>
      <c r="C19" s="8" t="s">
        <v>69</v>
      </c>
      <c r="D19" s="8" t="s">
        <v>9</v>
      </c>
      <c r="E19" s="15"/>
      <c r="F19" s="33">
        <v>50.11</v>
      </c>
      <c r="G19" s="80">
        <v>17247.599999999999</v>
      </c>
      <c r="H19" s="19">
        <v>17123.2</v>
      </c>
      <c r="I19" s="19">
        <v>124.4</v>
      </c>
      <c r="J19" s="18">
        <v>0</v>
      </c>
      <c r="K19" s="18">
        <v>0</v>
      </c>
      <c r="L19" s="90"/>
    </row>
    <row r="20" spans="2:13" ht="68.25" customHeight="1" x14ac:dyDescent="0.25">
      <c r="B20" s="12">
        <v>5</v>
      </c>
      <c r="C20" s="8" t="s">
        <v>41</v>
      </c>
      <c r="D20" s="119" t="s">
        <v>78</v>
      </c>
      <c r="E20" s="33"/>
      <c r="F20" s="33">
        <v>50.14</v>
      </c>
      <c r="G20" s="80">
        <v>350</v>
      </c>
      <c r="H20" s="19">
        <v>350</v>
      </c>
      <c r="I20" s="19"/>
      <c r="J20" s="18"/>
      <c r="K20" s="18"/>
      <c r="L20" s="90"/>
    </row>
    <row r="21" spans="2:13" ht="33" customHeight="1" x14ac:dyDescent="0.25">
      <c r="B21" s="142">
        <v>6</v>
      </c>
      <c r="C21" s="8" t="s">
        <v>68</v>
      </c>
      <c r="D21" s="146"/>
      <c r="E21" s="33"/>
      <c r="F21" s="33">
        <v>50.15</v>
      </c>
      <c r="G21" s="80">
        <v>200000</v>
      </c>
      <c r="H21" s="80"/>
      <c r="I21" s="80"/>
      <c r="J21" s="144">
        <v>200000</v>
      </c>
      <c r="K21" s="144"/>
      <c r="L21" s="90"/>
    </row>
    <row r="22" spans="2:13" ht="27" x14ac:dyDescent="0.25">
      <c r="B22" s="12"/>
      <c r="C22" s="9" t="s">
        <v>10</v>
      </c>
      <c r="D22" s="8" t="s">
        <v>11</v>
      </c>
      <c r="E22" s="15"/>
      <c r="F22" s="53">
        <v>68</v>
      </c>
      <c r="G22" s="80">
        <f>G23+G24+G25</f>
        <v>17700.5</v>
      </c>
      <c r="H22" s="80">
        <f t="shared" ref="H22:K22" si="3">H23+H24+H25</f>
        <v>17700.5</v>
      </c>
      <c r="I22" s="80">
        <f t="shared" si="3"/>
        <v>0</v>
      </c>
      <c r="J22" s="80">
        <f t="shared" si="3"/>
        <v>0</v>
      </c>
      <c r="K22" s="80">
        <f t="shared" si="3"/>
        <v>0</v>
      </c>
      <c r="L22" s="91"/>
    </row>
    <row r="23" spans="2:13" ht="25.9" customHeight="1" x14ac:dyDescent="0.25">
      <c r="B23" s="12">
        <v>7</v>
      </c>
      <c r="C23" s="8" t="s">
        <v>28</v>
      </c>
      <c r="D23" s="40" t="s">
        <v>12</v>
      </c>
      <c r="E23" s="45"/>
      <c r="F23" s="41">
        <v>68.02</v>
      </c>
      <c r="G23" s="87">
        <v>5200</v>
      </c>
      <c r="H23" s="87">
        <v>5200</v>
      </c>
      <c r="I23" s="87"/>
      <c r="J23" s="87"/>
      <c r="K23" s="43"/>
      <c r="L23" s="92"/>
      <c r="M23" s="7"/>
    </row>
    <row r="24" spans="2:13" ht="25.5" x14ac:dyDescent="0.25">
      <c r="B24" s="12">
        <v>8</v>
      </c>
      <c r="C24" s="8" t="s">
        <v>29</v>
      </c>
      <c r="D24" s="40" t="s">
        <v>13</v>
      </c>
      <c r="E24" s="45"/>
      <c r="F24" s="41">
        <v>68.040000000000006</v>
      </c>
      <c r="G24" s="87">
        <v>9920.5</v>
      </c>
      <c r="H24" s="87">
        <v>9920.5</v>
      </c>
      <c r="I24" s="87"/>
      <c r="J24" s="87"/>
      <c r="K24" s="43"/>
      <c r="L24" s="92"/>
      <c r="M24" s="7"/>
    </row>
    <row r="25" spans="2:13" ht="25.5" x14ac:dyDescent="0.25">
      <c r="B25" s="12">
        <v>9</v>
      </c>
      <c r="C25" s="51" t="s">
        <v>71</v>
      </c>
      <c r="D25" s="40" t="s">
        <v>14</v>
      </c>
      <c r="E25" s="52"/>
      <c r="F25" s="41">
        <v>68.05</v>
      </c>
      <c r="G25" s="87">
        <v>2580</v>
      </c>
      <c r="H25" s="87">
        <v>2580</v>
      </c>
      <c r="I25" s="87"/>
      <c r="J25" s="87"/>
      <c r="K25" s="43"/>
      <c r="L25" s="92"/>
      <c r="M25" s="7"/>
    </row>
    <row r="26" spans="2:13" ht="39.75" customHeight="1" x14ac:dyDescent="0.25">
      <c r="B26" s="32">
        <v>10</v>
      </c>
      <c r="C26" s="8" t="s">
        <v>42</v>
      </c>
      <c r="D26" s="8" t="s">
        <v>77</v>
      </c>
      <c r="E26" s="33">
        <v>474</v>
      </c>
      <c r="F26" s="15">
        <v>50.04</v>
      </c>
      <c r="G26" s="78">
        <f>G27+G28+G29+G30+G32+G33+G31</f>
        <v>104432.59999999999</v>
      </c>
      <c r="H26" s="78">
        <f>H27+H28+H29+H30+H32+H33+H31</f>
        <v>104432.59999999999</v>
      </c>
      <c r="I26" s="78">
        <f t="shared" ref="I26:K26" si="4">I27+I28+I29+I30+I32+I33+I31</f>
        <v>0</v>
      </c>
      <c r="J26" s="78">
        <f t="shared" si="4"/>
        <v>0</v>
      </c>
      <c r="K26" s="78">
        <f t="shared" si="4"/>
        <v>104432.59999999999</v>
      </c>
      <c r="L26" s="93"/>
    </row>
    <row r="27" spans="2:13" ht="33.6" customHeight="1" x14ac:dyDescent="0.25">
      <c r="B27" s="32"/>
      <c r="C27" s="44" t="s">
        <v>27</v>
      </c>
      <c r="D27" s="44"/>
      <c r="E27" s="45"/>
      <c r="F27" s="42"/>
      <c r="G27" s="79">
        <v>25000</v>
      </c>
      <c r="H27" s="43">
        <v>25000</v>
      </c>
      <c r="I27" s="43"/>
      <c r="J27" s="85"/>
      <c r="K27" s="43">
        <v>25000</v>
      </c>
      <c r="L27" s="92"/>
    </row>
    <row r="28" spans="2:13" ht="33.6" customHeight="1" x14ac:dyDescent="0.25">
      <c r="B28" s="32"/>
      <c r="C28" s="40" t="s">
        <v>55</v>
      </c>
      <c r="D28" s="46"/>
      <c r="E28" s="45"/>
      <c r="F28" s="41"/>
      <c r="G28" s="79">
        <v>10000</v>
      </c>
      <c r="H28" s="43">
        <v>10000</v>
      </c>
      <c r="I28" s="43"/>
      <c r="J28" s="85"/>
      <c r="K28" s="43">
        <v>10000</v>
      </c>
      <c r="L28" s="92"/>
    </row>
    <row r="29" spans="2:13" ht="34.9" customHeight="1" x14ac:dyDescent="0.25">
      <c r="B29" s="32"/>
      <c r="C29" s="40" t="s">
        <v>26</v>
      </c>
      <c r="D29" s="46"/>
      <c r="E29" s="45"/>
      <c r="F29" s="41"/>
      <c r="G29" s="88">
        <v>40000</v>
      </c>
      <c r="H29" s="87">
        <v>40000</v>
      </c>
      <c r="I29" s="87"/>
      <c r="J29" s="86"/>
      <c r="K29" s="43">
        <v>40000</v>
      </c>
      <c r="L29" s="94"/>
    </row>
    <row r="30" spans="2:13" ht="34.15" customHeight="1" x14ac:dyDescent="0.25">
      <c r="B30" s="32"/>
      <c r="C30" s="44" t="s">
        <v>25</v>
      </c>
      <c r="D30" s="47"/>
      <c r="E30" s="48"/>
      <c r="F30" s="49"/>
      <c r="G30" s="88">
        <v>3159.2</v>
      </c>
      <c r="H30" s="87">
        <v>3159.2</v>
      </c>
      <c r="I30" s="87"/>
      <c r="J30" s="86"/>
      <c r="K30" s="43">
        <v>3159.2</v>
      </c>
      <c r="L30" s="94"/>
    </row>
    <row r="31" spans="2:13" ht="34.15" customHeight="1" x14ac:dyDescent="0.25">
      <c r="B31" s="121"/>
      <c r="C31" s="44" t="s">
        <v>72</v>
      </c>
      <c r="D31" s="47"/>
      <c r="E31" s="48"/>
      <c r="F31" s="49"/>
      <c r="G31" s="123">
        <v>10000</v>
      </c>
      <c r="H31" s="122">
        <v>10000</v>
      </c>
      <c r="I31" s="122"/>
      <c r="J31" s="86"/>
      <c r="K31" s="43">
        <v>10000</v>
      </c>
      <c r="L31" s="94"/>
    </row>
    <row r="32" spans="2:13" ht="26.45" customHeight="1" x14ac:dyDescent="0.25">
      <c r="B32" s="31"/>
      <c r="C32" s="44" t="s">
        <v>7</v>
      </c>
      <c r="D32" s="46"/>
      <c r="E32" s="45"/>
      <c r="F32" s="41"/>
      <c r="G32" s="88">
        <v>15000</v>
      </c>
      <c r="H32" s="87">
        <v>15000</v>
      </c>
      <c r="I32" s="87"/>
      <c r="J32" s="86"/>
      <c r="K32" s="43">
        <v>15000</v>
      </c>
      <c r="L32" s="94"/>
    </row>
    <row r="33" spans="2:12" ht="27" customHeight="1" x14ac:dyDescent="0.25">
      <c r="B33" s="69"/>
      <c r="C33" s="44" t="s">
        <v>73</v>
      </c>
      <c r="D33" s="46"/>
      <c r="E33" s="45"/>
      <c r="F33" s="70"/>
      <c r="G33" s="88">
        <v>1273.4000000000001</v>
      </c>
      <c r="H33" s="87">
        <v>1273.4000000000001</v>
      </c>
      <c r="I33" s="87"/>
      <c r="J33" s="87"/>
      <c r="K33" s="43">
        <v>1273.4000000000001</v>
      </c>
    </row>
    <row r="34" spans="2:12" ht="25.15" customHeight="1" x14ac:dyDescent="0.25">
      <c r="B34" s="28" t="s">
        <v>24</v>
      </c>
      <c r="C34" s="11"/>
      <c r="D34" s="34" t="s">
        <v>15</v>
      </c>
      <c r="E34" s="54">
        <v>11</v>
      </c>
      <c r="F34" s="54">
        <v>58</v>
      </c>
      <c r="G34" s="55">
        <f>G35+G38+G41+G42+G47+G48</f>
        <v>226311.90000000002</v>
      </c>
      <c r="H34" s="55">
        <f>H35+H38+H41+H42+H47+H48</f>
        <v>164404.20000000001</v>
      </c>
      <c r="I34" s="55">
        <f>I35+I38+I41+I42+I47+I48</f>
        <v>0</v>
      </c>
      <c r="J34" s="55">
        <f>J35+J38+J41+J42+J47+J48</f>
        <v>61907.7</v>
      </c>
      <c r="K34" s="55">
        <f>K35+K38+K41+K42+K47+K48</f>
        <v>0</v>
      </c>
    </row>
    <row r="35" spans="2:12" ht="33.6" customHeight="1" x14ac:dyDescent="0.25">
      <c r="B35" s="3"/>
      <c r="C35" s="14"/>
      <c r="D35" s="37" t="s">
        <v>32</v>
      </c>
      <c r="E35" s="53">
        <v>432</v>
      </c>
      <c r="F35" s="53">
        <v>58.02</v>
      </c>
      <c r="G35" s="81">
        <f>G36+G37</f>
        <v>89117.3</v>
      </c>
      <c r="H35" s="81">
        <f>H36+H37</f>
        <v>89117.3</v>
      </c>
      <c r="I35" s="81">
        <f t="shared" ref="I35:K35" si="5">I36</f>
        <v>0</v>
      </c>
      <c r="J35" s="81">
        <f t="shared" si="5"/>
        <v>0</v>
      </c>
      <c r="K35" s="81">
        <f t="shared" si="5"/>
        <v>0</v>
      </c>
    </row>
    <row r="36" spans="2:12" ht="39.6" customHeight="1" x14ac:dyDescent="0.25">
      <c r="B36" s="29">
        <v>1</v>
      </c>
      <c r="C36" s="107" t="s">
        <v>56</v>
      </c>
      <c r="D36" s="59" t="s">
        <v>16</v>
      </c>
      <c r="E36" s="60"/>
      <c r="F36" s="61">
        <v>58.02</v>
      </c>
      <c r="G36" s="22">
        <v>80277.3</v>
      </c>
      <c r="H36" s="23">
        <v>80277.3</v>
      </c>
      <c r="I36" s="24"/>
      <c r="J36" s="23"/>
      <c r="K36" s="22"/>
    </row>
    <row r="37" spans="2:12" ht="21" customHeight="1" x14ac:dyDescent="0.25">
      <c r="B37" s="106"/>
      <c r="C37" s="107" t="s">
        <v>37</v>
      </c>
      <c r="D37" s="56"/>
      <c r="E37" s="57"/>
      <c r="F37" s="62"/>
      <c r="G37" s="115">
        <v>8840</v>
      </c>
      <c r="H37" s="20">
        <v>8840</v>
      </c>
      <c r="I37" s="21"/>
      <c r="J37" s="25"/>
      <c r="K37" s="20"/>
    </row>
    <row r="38" spans="2:12" ht="27" x14ac:dyDescent="0.25">
      <c r="B38" s="96"/>
      <c r="C38" s="103"/>
      <c r="D38" s="8" t="s">
        <v>17</v>
      </c>
      <c r="E38" s="33">
        <v>439</v>
      </c>
      <c r="F38" s="100">
        <v>58.01</v>
      </c>
      <c r="G38" s="101">
        <f>G39+G40</f>
        <v>11441.900000000001</v>
      </c>
      <c r="H38" s="101">
        <f t="shared" ref="H38:K38" si="6">H39+H40</f>
        <v>11441.900000000001</v>
      </c>
      <c r="I38" s="101">
        <f t="shared" si="6"/>
        <v>0</v>
      </c>
      <c r="J38" s="101">
        <f t="shared" si="6"/>
        <v>0</v>
      </c>
      <c r="K38" s="101">
        <f t="shared" si="6"/>
        <v>0</v>
      </c>
    </row>
    <row r="39" spans="2:12" ht="27" customHeight="1" x14ac:dyDescent="0.25">
      <c r="B39" s="30">
        <v>2</v>
      </c>
      <c r="C39" s="65" t="s">
        <v>18</v>
      </c>
      <c r="D39" s="56"/>
      <c r="E39" s="57"/>
      <c r="F39" s="58">
        <v>58.01</v>
      </c>
      <c r="G39" s="82">
        <v>8962.7000000000007</v>
      </c>
      <c r="H39" s="20">
        <v>8962.7000000000007</v>
      </c>
      <c r="I39" s="66"/>
      <c r="J39" s="67"/>
      <c r="K39" s="67"/>
    </row>
    <row r="40" spans="2:12" ht="26.25" x14ac:dyDescent="0.25">
      <c r="B40" s="12">
        <v>3</v>
      </c>
      <c r="C40" s="40" t="s">
        <v>43</v>
      </c>
      <c r="D40" s="40"/>
      <c r="E40" s="33"/>
      <c r="F40" s="42">
        <v>58.01</v>
      </c>
      <c r="G40" s="88">
        <v>2479.1999999999998</v>
      </c>
      <c r="H40" s="87">
        <v>2479.1999999999998</v>
      </c>
      <c r="I40" s="68"/>
      <c r="J40" s="68"/>
      <c r="K40" s="68"/>
    </row>
    <row r="41" spans="2:12" ht="51.75" x14ac:dyDescent="0.25">
      <c r="B41" s="142">
        <v>4</v>
      </c>
      <c r="C41" s="8" t="s">
        <v>57</v>
      </c>
      <c r="D41" s="143"/>
      <c r="E41" s="33">
        <v>434</v>
      </c>
      <c r="F41" s="15">
        <v>58.03</v>
      </c>
      <c r="G41" s="80">
        <v>7845</v>
      </c>
      <c r="H41" s="19">
        <v>7845</v>
      </c>
      <c r="I41" s="68"/>
      <c r="J41" s="68"/>
      <c r="K41" s="68"/>
    </row>
    <row r="42" spans="2:12" ht="27" x14ac:dyDescent="0.25">
      <c r="B42" s="2"/>
      <c r="C42" s="1"/>
      <c r="D42" s="8" t="s">
        <v>19</v>
      </c>
      <c r="E42" s="33">
        <v>434</v>
      </c>
      <c r="F42" s="42">
        <v>58.04</v>
      </c>
      <c r="G42" s="19">
        <f>G43+G45+G46</f>
        <v>56000</v>
      </c>
      <c r="H42" s="19">
        <f t="shared" ref="H42:K42" si="7">H43+H45+H46</f>
        <v>56000</v>
      </c>
      <c r="I42" s="19">
        <f t="shared" si="7"/>
        <v>0</v>
      </c>
      <c r="J42" s="19">
        <f t="shared" si="7"/>
        <v>0</v>
      </c>
      <c r="K42" s="19">
        <f t="shared" si="7"/>
        <v>0</v>
      </c>
    </row>
    <row r="43" spans="2:12" x14ac:dyDescent="0.25">
      <c r="B43" s="159">
        <v>5</v>
      </c>
      <c r="C43" s="170" t="s">
        <v>44</v>
      </c>
      <c r="D43" s="170"/>
      <c r="E43" s="171"/>
      <c r="F43" s="161"/>
      <c r="G43" s="169">
        <v>50000</v>
      </c>
      <c r="H43" s="160">
        <v>50000</v>
      </c>
      <c r="I43" s="160"/>
      <c r="J43" s="160"/>
      <c r="K43" s="160"/>
    </row>
    <row r="44" spans="2:12" x14ac:dyDescent="0.25">
      <c r="B44" s="159"/>
      <c r="C44" s="170"/>
      <c r="D44" s="170"/>
      <c r="E44" s="171"/>
      <c r="F44" s="161"/>
      <c r="G44" s="169"/>
      <c r="H44" s="160"/>
      <c r="I44" s="160"/>
      <c r="J44" s="160"/>
      <c r="K44" s="160"/>
    </row>
    <row r="45" spans="2:12" ht="31.15" customHeight="1" x14ac:dyDescent="0.25">
      <c r="B45" s="12">
        <v>6</v>
      </c>
      <c r="C45" s="40" t="s">
        <v>33</v>
      </c>
      <c r="D45" s="40"/>
      <c r="E45" s="33"/>
      <c r="F45" s="42"/>
      <c r="G45" s="88">
        <v>800</v>
      </c>
      <c r="H45" s="87">
        <v>800</v>
      </c>
      <c r="I45" s="87"/>
      <c r="J45" s="87"/>
      <c r="K45" s="87"/>
    </row>
    <row r="46" spans="2:12" ht="89.25" customHeight="1" x14ac:dyDescent="0.25">
      <c r="B46" s="30">
        <v>7</v>
      </c>
      <c r="C46" s="59" t="s">
        <v>45</v>
      </c>
      <c r="D46" s="59"/>
      <c r="E46" s="64"/>
      <c r="F46" s="63"/>
      <c r="G46" s="83">
        <v>5200</v>
      </c>
      <c r="H46" s="22">
        <v>5200</v>
      </c>
      <c r="I46" s="22"/>
      <c r="J46" s="22"/>
      <c r="K46" s="22"/>
    </row>
    <row r="47" spans="2:12" ht="39" x14ac:dyDescent="0.25">
      <c r="B47" s="104">
        <v>8</v>
      </c>
      <c r="C47" s="111" t="s">
        <v>47</v>
      </c>
      <c r="D47" s="147" t="s">
        <v>20</v>
      </c>
      <c r="E47" s="33">
        <v>436</v>
      </c>
      <c r="F47" s="148">
        <v>58.05</v>
      </c>
      <c r="G47" s="19">
        <v>52855.5</v>
      </c>
      <c r="H47" s="149"/>
      <c r="I47" s="19"/>
      <c r="J47" s="149">
        <v>52855.5</v>
      </c>
      <c r="K47" s="19"/>
    </row>
    <row r="48" spans="2:12" ht="40.15" customHeight="1" x14ac:dyDescent="0.25">
      <c r="B48" s="29">
        <v>9</v>
      </c>
      <c r="C48" s="59" t="s">
        <v>46</v>
      </c>
      <c r="D48" s="108" t="s">
        <v>20</v>
      </c>
      <c r="E48" s="112">
        <v>436</v>
      </c>
      <c r="F48" s="113">
        <v>58.05</v>
      </c>
      <c r="G48" s="109">
        <v>9052.2000000000007</v>
      </c>
      <c r="H48" s="109"/>
      <c r="I48" s="109"/>
      <c r="J48" s="109">
        <v>9052.2000000000007</v>
      </c>
      <c r="K48" s="110"/>
      <c r="L48" s="114"/>
    </row>
    <row r="49" spans="2:12" ht="40.15" customHeight="1" x14ac:dyDescent="0.25">
      <c r="B49" s="151" t="s">
        <v>74</v>
      </c>
      <c r="C49" s="145" t="s">
        <v>58</v>
      </c>
      <c r="D49" s="152" t="s">
        <v>60</v>
      </c>
      <c r="E49" s="153"/>
      <c r="F49" s="154">
        <v>61</v>
      </c>
      <c r="G49" s="109">
        <f>G50</f>
        <v>12604.2</v>
      </c>
      <c r="H49" s="109">
        <f t="shared" ref="H49:K49" si="8">H50</f>
        <v>12604.2</v>
      </c>
      <c r="I49" s="109">
        <f t="shared" si="8"/>
        <v>0</v>
      </c>
      <c r="J49" s="109">
        <f t="shared" si="8"/>
        <v>0</v>
      </c>
      <c r="K49" s="19">
        <f t="shared" si="8"/>
        <v>0</v>
      </c>
      <c r="L49" s="7"/>
    </row>
    <row r="50" spans="2:12" ht="40.15" customHeight="1" x14ac:dyDescent="0.25">
      <c r="B50" s="29">
        <v>1</v>
      </c>
      <c r="C50" s="59" t="s">
        <v>59</v>
      </c>
      <c r="D50" s="108"/>
      <c r="E50" s="112">
        <v>433</v>
      </c>
      <c r="F50" s="113">
        <v>61.04</v>
      </c>
      <c r="G50" s="118">
        <v>12604.2</v>
      </c>
      <c r="H50" s="118">
        <v>12604.2</v>
      </c>
      <c r="I50" s="109"/>
      <c r="J50" s="109"/>
      <c r="K50" s="110"/>
      <c r="L50" s="7"/>
    </row>
    <row r="51" spans="2:12" ht="19.5" customHeight="1" x14ac:dyDescent="0.3">
      <c r="B51" s="126" t="s">
        <v>75</v>
      </c>
      <c r="C51" s="125"/>
      <c r="D51" s="126" t="s">
        <v>76</v>
      </c>
      <c r="E51" s="141">
        <v>13</v>
      </c>
      <c r="F51" s="141">
        <v>64</v>
      </c>
      <c r="G51" s="127">
        <f>G52+G53+G54+G55+G56+G57+G58</f>
        <v>3342602.5999999996</v>
      </c>
      <c r="H51" s="127">
        <f t="shared" ref="H51:K51" si="9">H52+H53+H54+H55+H56+H57+H58</f>
        <v>976069.3</v>
      </c>
      <c r="I51" s="127">
        <f t="shared" si="9"/>
        <v>5530</v>
      </c>
      <c r="J51" s="127">
        <f t="shared" si="9"/>
        <v>2361003.2999999998</v>
      </c>
      <c r="K51" s="127">
        <f t="shared" si="9"/>
        <v>0</v>
      </c>
    </row>
    <row r="52" spans="2:12" ht="58.5" customHeight="1" x14ac:dyDescent="0.25">
      <c r="B52" s="150">
        <v>1</v>
      </c>
      <c r="C52" s="136" t="s">
        <v>63</v>
      </c>
      <c r="D52" s="128" t="s">
        <v>79</v>
      </c>
      <c r="E52" s="131">
        <v>451</v>
      </c>
      <c r="F52" s="137">
        <v>64.02</v>
      </c>
      <c r="G52" s="139">
        <v>972449.3</v>
      </c>
      <c r="H52" s="139">
        <v>972449.3</v>
      </c>
      <c r="I52" s="139"/>
      <c r="J52" s="139"/>
      <c r="K52" s="140"/>
    </row>
    <row r="53" spans="2:12" ht="48" customHeight="1" x14ac:dyDescent="0.25">
      <c r="B53" s="150">
        <v>2</v>
      </c>
      <c r="C53" s="136" t="s">
        <v>61</v>
      </c>
      <c r="D53" s="137"/>
      <c r="E53" s="138"/>
      <c r="F53" s="137">
        <v>64.02</v>
      </c>
      <c r="G53" s="139">
        <v>2187894.2999999998</v>
      </c>
      <c r="H53" s="139"/>
      <c r="I53" s="139"/>
      <c r="J53" s="139">
        <v>2187894.2999999998</v>
      </c>
      <c r="K53" s="140"/>
    </row>
    <row r="54" spans="2:12" ht="45" x14ac:dyDescent="0.25">
      <c r="B54" s="150">
        <v>3</v>
      </c>
      <c r="C54" s="136" t="s">
        <v>62</v>
      </c>
      <c r="D54" s="137"/>
      <c r="E54" s="138"/>
      <c r="F54" s="137">
        <v>64.02</v>
      </c>
      <c r="G54" s="139">
        <v>126286.5</v>
      </c>
      <c r="H54" s="139"/>
      <c r="I54" s="139"/>
      <c r="J54" s="139">
        <v>126286.5</v>
      </c>
      <c r="K54" s="140"/>
    </row>
    <row r="55" spans="2:12" x14ac:dyDescent="0.25">
      <c r="B55" s="150">
        <v>4</v>
      </c>
      <c r="C55" s="129" t="s">
        <v>49</v>
      </c>
      <c r="D55" s="128" t="s">
        <v>48</v>
      </c>
      <c r="E55" s="131">
        <v>452</v>
      </c>
      <c r="F55" s="128">
        <v>64.03</v>
      </c>
      <c r="G55" s="130">
        <v>5530</v>
      </c>
      <c r="H55" s="130"/>
      <c r="I55" s="130">
        <v>5530</v>
      </c>
      <c r="J55" s="130"/>
      <c r="K55" s="130"/>
    </row>
    <row r="56" spans="2:12" x14ac:dyDescent="0.25">
      <c r="B56" s="150">
        <v>5</v>
      </c>
      <c r="C56" s="128" t="s">
        <v>50</v>
      </c>
      <c r="D56" s="128"/>
      <c r="E56" s="131"/>
      <c r="F56" s="128">
        <v>64.03</v>
      </c>
      <c r="G56" s="130">
        <v>2761.4</v>
      </c>
      <c r="H56" s="130">
        <v>2761.4</v>
      </c>
      <c r="I56" s="130"/>
      <c r="J56" s="130"/>
      <c r="K56" s="130"/>
    </row>
    <row r="57" spans="2:12" x14ac:dyDescent="0.25">
      <c r="B57" s="150">
        <v>6</v>
      </c>
      <c r="C57" s="128" t="s">
        <v>51</v>
      </c>
      <c r="D57" s="128"/>
      <c r="E57" s="131"/>
      <c r="F57" s="128">
        <v>64.03</v>
      </c>
      <c r="G57" s="130">
        <v>858.6</v>
      </c>
      <c r="H57" s="130">
        <v>858.6</v>
      </c>
      <c r="I57" s="130"/>
      <c r="J57" s="130"/>
      <c r="K57" s="130"/>
    </row>
    <row r="58" spans="2:12" ht="60" x14ac:dyDescent="0.25">
      <c r="B58" s="150">
        <v>7</v>
      </c>
      <c r="C58" s="135" t="s">
        <v>52</v>
      </c>
      <c r="D58" s="129" t="s">
        <v>53</v>
      </c>
      <c r="E58" s="131">
        <v>453</v>
      </c>
      <c r="F58" s="128">
        <v>64.05</v>
      </c>
      <c r="G58" s="130">
        <v>46822.5</v>
      </c>
      <c r="H58" s="130"/>
      <c r="I58" s="130"/>
      <c r="J58" s="130">
        <v>46822.5</v>
      </c>
      <c r="K58" s="130"/>
    </row>
    <row r="59" spans="2:12" ht="29.25" customHeight="1" x14ac:dyDescent="0.3">
      <c r="B59" s="132"/>
      <c r="C59" s="133" t="s">
        <v>38</v>
      </c>
      <c r="D59" s="132"/>
      <c r="E59" s="132"/>
      <c r="F59" s="132"/>
      <c r="G59" s="134">
        <f>G9+G34+G49+G51</f>
        <v>4134085.4999999995</v>
      </c>
      <c r="H59" s="134">
        <f t="shared" ref="H59:K59" si="10">H9+H34+H49+H51</f>
        <v>1439131.7000000002</v>
      </c>
      <c r="I59" s="134">
        <f t="shared" si="10"/>
        <v>5654.4</v>
      </c>
      <c r="J59" s="134">
        <f t="shared" si="10"/>
        <v>2689299.4</v>
      </c>
      <c r="K59" s="134">
        <f t="shared" si="10"/>
        <v>104432.59999999999</v>
      </c>
    </row>
    <row r="60" spans="2:12" x14ac:dyDescent="0.25">
      <c r="B60" s="7"/>
      <c r="C60" s="7"/>
      <c r="D60" s="7"/>
      <c r="E60" s="7"/>
      <c r="F60" s="7"/>
      <c r="G60" s="124"/>
      <c r="H60" s="124"/>
      <c r="I60" s="124"/>
      <c r="J60" s="124"/>
      <c r="K60" s="124"/>
    </row>
    <row r="61" spans="2:12" x14ac:dyDescent="0.25">
      <c r="B61" s="7"/>
      <c r="C61" s="7"/>
      <c r="D61" s="7"/>
      <c r="E61" s="7"/>
      <c r="F61" s="7"/>
      <c r="G61" s="124"/>
      <c r="H61" s="124"/>
      <c r="I61" s="124"/>
      <c r="J61" s="124"/>
      <c r="K61" s="124"/>
    </row>
    <row r="62" spans="2:12" x14ac:dyDescent="0.25">
      <c r="B62" s="7"/>
      <c r="C62" s="7"/>
      <c r="D62" s="7"/>
      <c r="E62" s="7"/>
      <c r="F62" s="7"/>
      <c r="G62" s="124"/>
      <c r="H62" s="124"/>
      <c r="I62" s="124"/>
      <c r="J62" s="124"/>
      <c r="K62" s="124"/>
    </row>
    <row r="63" spans="2:12" x14ac:dyDescent="0.25">
      <c r="B63" s="7"/>
      <c r="C63" s="7"/>
      <c r="D63" s="7"/>
      <c r="E63" s="7"/>
      <c r="F63" s="7"/>
      <c r="G63" s="124"/>
      <c r="H63" s="124"/>
      <c r="I63" s="124"/>
      <c r="J63" s="124"/>
      <c r="K63" s="124"/>
    </row>
    <row r="64" spans="2:12" x14ac:dyDescent="0.25">
      <c r="B64" s="7"/>
      <c r="C64" s="7"/>
      <c r="D64" s="7"/>
      <c r="E64" s="7"/>
      <c r="F64" s="7"/>
      <c r="G64" s="124"/>
      <c r="H64" s="124"/>
      <c r="I64" s="124"/>
      <c r="J64" s="124"/>
      <c r="K64" s="124"/>
    </row>
    <row r="65" spans="2:11" x14ac:dyDescent="0.25">
      <c r="B65" s="7"/>
      <c r="C65" s="7"/>
      <c r="D65" s="7"/>
      <c r="E65" s="7"/>
      <c r="F65" s="7"/>
      <c r="G65" s="124"/>
      <c r="H65" s="124"/>
      <c r="I65" s="124"/>
      <c r="J65" s="124"/>
      <c r="K65" s="124"/>
    </row>
    <row r="66" spans="2:11" x14ac:dyDescent="0.25">
      <c r="B66" s="7"/>
      <c r="C66" s="7"/>
      <c r="D66" s="7"/>
      <c r="E66" s="7"/>
      <c r="F66" s="7"/>
      <c r="G66" s="124"/>
      <c r="H66" s="124"/>
      <c r="I66" s="124"/>
      <c r="J66" s="124"/>
      <c r="K66" s="124"/>
    </row>
    <row r="67" spans="2:11" x14ac:dyDescent="0.25">
      <c r="B67" s="7"/>
      <c r="C67" s="7"/>
      <c r="D67" s="7"/>
      <c r="E67" s="7"/>
      <c r="F67" s="7"/>
      <c r="G67" s="124"/>
      <c r="H67" s="124"/>
      <c r="I67" s="124"/>
      <c r="J67" s="124"/>
      <c r="K67" s="124"/>
    </row>
    <row r="68" spans="2:11" x14ac:dyDescent="0.25">
      <c r="B68" s="7"/>
      <c r="C68" s="7"/>
      <c r="D68" s="7"/>
      <c r="E68" s="7"/>
      <c r="F68" s="7"/>
      <c r="G68" s="124"/>
      <c r="H68" s="124"/>
      <c r="I68" s="124"/>
      <c r="J68" s="124"/>
      <c r="K68" s="124"/>
    </row>
    <row r="69" spans="2:11" x14ac:dyDescent="0.25">
      <c r="B69" s="7"/>
      <c r="C69" s="7"/>
      <c r="D69" s="7"/>
      <c r="E69" s="7"/>
      <c r="F69" s="7"/>
      <c r="G69" s="124"/>
      <c r="H69" s="124"/>
      <c r="I69" s="124"/>
      <c r="J69" s="124"/>
      <c r="K69" s="124"/>
    </row>
    <row r="70" spans="2:11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</row>
  </sheetData>
  <mergeCells count="20">
    <mergeCell ref="J43:J44"/>
    <mergeCell ref="C4:K4"/>
    <mergeCell ref="F43:F44"/>
    <mergeCell ref="K43:K44"/>
    <mergeCell ref="K6:K7"/>
    <mergeCell ref="F6:F7"/>
    <mergeCell ref="H6:J6"/>
    <mergeCell ref="G6:G7"/>
    <mergeCell ref="G43:G44"/>
    <mergeCell ref="I43:I44"/>
    <mergeCell ref="H43:H44"/>
    <mergeCell ref="C43:C44"/>
    <mergeCell ref="D43:D44"/>
    <mergeCell ref="E43:E44"/>
    <mergeCell ref="C6:C7"/>
    <mergeCell ref="D3:H3"/>
    <mergeCell ref="B6:B7"/>
    <mergeCell ref="D6:D7"/>
    <mergeCell ref="E6:E7"/>
    <mergeCell ref="B43:B44"/>
  </mergeCells>
  <pageMargins left="0" right="0" top="0.74803149606299213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Lidia Gutu</cp:lastModifiedBy>
  <cp:lastPrinted>2018-05-24T11:25:46Z</cp:lastPrinted>
  <dcterms:created xsi:type="dcterms:W3CDTF">2015-09-14T16:06:42Z</dcterms:created>
  <dcterms:modified xsi:type="dcterms:W3CDTF">2018-05-24T11:26:48Z</dcterms:modified>
</cp:coreProperties>
</file>