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250" tabRatio="791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Total 2015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IShumeico</author>
  </authors>
  <commentList>
    <comment ref="C31" authorId="0">
      <text>
        <r>
          <rPr>
            <b/>
            <sz val="8"/>
            <rFont val="Tahoma"/>
            <family val="2"/>
          </rPr>
          <t>IShumeico:</t>
        </r>
        <r>
          <rPr>
            <sz val="8"/>
            <rFont val="Tahoma"/>
            <family val="2"/>
          </rPr>
          <t xml:space="preserve">
CARG&amp;MAIL</t>
        </r>
      </text>
    </comment>
  </commentList>
</comments>
</file>

<file path=xl/comments2.xml><?xml version="1.0" encoding="utf-8"?>
<comments xmlns="http://schemas.openxmlformats.org/spreadsheetml/2006/main">
  <authors>
    <author>IShumeico</author>
  </authors>
  <commentList>
    <comment ref="C31" authorId="0">
      <text>
        <r>
          <rPr>
            <b/>
            <sz val="8"/>
            <rFont val="Tahoma"/>
            <family val="2"/>
          </rPr>
          <t>IShumeico:</t>
        </r>
        <r>
          <rPr>
            <sz val="8"/>
            <rFont val="Tahoma"/>
            <family val="2"/>
          </rPr>
          <t xml:space="preserve">
CARG&amp;MAIL</t>
        </r>
      </text>
    </comment>
  </commentList>
</comments>
</file>

<file path=xl/comments3.xml><?xml version="1.0" encoding="utf-8"?>
<comments xmlns="http://schemas.openxmlformats.org/spreadsheetml/2006/main">
  <authors>
    <author>IShumeico</author>
  </authors>
  <commentList>
    <comment ref="C31" authorId="0">
      <text>
        <r>
          <rPr>
            <b/>
            <sz val="8"/>
            <rFont val="Tahoma"/>
            <family val="2"/>
          </rPr>
          <t>IShumeico:</t>
        </r>
        <r>
          <rPr>
            <sz val="8"/>
            <rFont val="Tahoma"/>
            <family val="2"/>
          </rPr>
          <t xml:space="preserve">
CARG&amp;MAIL</t>
        </r>
      </text>
    </comment>
  </commentList>
</comments>
</file>

<file path=xl/comments4.xml><?xml version="1.0" encoding="utf-8"?>
<comments xmlns="http://schemas.openxmlformats.org/spreadsheetml/2006/main">
  <authors>
    <author>IShumeico</author>
  </authors>
  <commentList>
    <comment ref="C31" authorId="0">
      <text>
        <r>
          <rPr>
            <b/>
            <sz val="8"/>
            <rFont val="Tahoma"/>
            <family val="2"/>
          </rPr>
          <t>IShumeico:</t>
        </r>
        <r>
          <rPr>
            <sz val="8"/>
            <rFont val="Tahoma"/>
            <family val="2"/>
          </rPr>
          <t xml:space="preserve">
CARG&amp;MAIL</t>
        </r>
      </text>
    </comment>
  </commentList>
</comments>
</file>

<file path=xl/comments5.xml><?xml version="1.0" encoding="utf-8"?>
<comments xmlns="http://schemas.openxmlformats.org/spreadsheetml/2006/main">
  <authors>
    <author>IShumeico</author>
  </authors>
  <commentList>
    <comment ref="C31" authorId="0">
      <text>
        <r>
          <rPr>
            <b/>
            <sz val="8"/>
            <rFont val="Tahoma"/>
            <family val="2"/>
          </rPr>
          <t>IShumeico:</t>
        </r>
        <r>
          <rPr>
            <sz val="8"/>
            <rFont val="Tahoma"/>
            <family val="2"/>
          </rPr>
          <t xml:space="preserve">
CARG&amp;MAIL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C31" authorId="0">
      <text>
        <r>
          <rPr>
            <b/>
            <sz val="8"/>
            <color indexed="8"/>
            <rFont val="Tahoma"/>
            <family val="2"/>
          </rPr>
          <t>Author:</t>
        </r>
        <r>
          <rPr>
            <sz val="8"/>
            <color indexed="8"/>
            <rFont val="Tahoma"/>
            <family val="2"/>
          </rPr>
          <t xml:space="preserve">
CARG&amp;MAIL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C31" authorId="0">
      <text>
        <r>
          <rPr>
            <b/>
            <sz val="8"/>
            <color indexed="8"/>
            <rFont val="Tahoma"/>
            <family val="2"/>
          </rPr>
          <t>Author:</t>
        </r>
        <r>
          <rPr>
            <sz val="8"/>
            <color indexed="8"/>
            <rFont val="Tahoma"/>
            <family val="2"/>
          </rPr>
          <t xml:space="preserve">
CARG&amp;MAIL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C31" authorId="0">
      <text>
        <r>
          <rPr>
            <b/>
            <sz val="8"/>
            <color indexed="8"/>
            <rFont val="Tahoma"/>
            <family val="2"/>
          </rPr>
          <t>Author:</t>
        </r>
        <r>
          <rPr>
            <sz val="8"/>
            <color indexed="8"/>
            <rFont val="Tahoma"/>
            <family val="2"/>
          </rPr>
          <t xml:space="preserve">
CARG&amp;MAIL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C31" authorId="0">
      <text>
        <r>
          <rPr>
            <b/>
            <sz val="8"/>
            <color indexed="8"/>
            <rFont val="Tahoma"/>
            <family val="2"/>
          </rPr>
          <t>Author:</t>
        </r>
        <r>
          <rPr>
            <sz val="8"/>
            <color indexed="8"/>
            <rFont val="Tahoma"/>
            <family val="2"/>
          </rPr>
          <t xml:space="preserve">
CARG&amp;MAIL</t>
        </r>
      </text>
    </comment>
  </commentList>
</comments>
</file>

<file path=xl/sharedStrings.xml><?xml version="1.0" encoding="utf-8"?>
<sst xmlns="http://schemas.openxmlformats.org/spreadsheetml/2006/main" count="1715" uniqueCount="147">
  <si>
    <t>FORM A</t>
  </si>
  <si>
    <t>INTERNATIONAL CIVIL AVIATION ORGANIZATION</t>
  </si>
  <si>
    <t>AIR TRANSPORT REPORTING FORM</t>
  </si>
  <si>
    <t>TRAFFIC - COMMERCIAL AIR CARRIERS</t>
  </si>
  <si>
    <t>Contact person:</t>
  </si>
  <si>
    <t>State:</t>
  </si>
  <si>
    <t>Moldova</t>
  </si>
  <si>
    <t>Organization:</t>
  </si>
  <si>
    <t>Air Moldova</t>
  </si>
  <si>
    <t>Air carrier:</t>
  </si>
  <si>
    <t>Tel:</t>
  </si>
  <si>
    <t>Fax:</t>
  </si>
  <si>
    <t>52 60 09</t>
  </si>
  <si>
    <t>Month (s) :</t>
  </si>
  <si>
    <t>E-mail:</t>
  </si>
  <si>
    <t>Year:</t>
  </si>
  <si>
    <t>TOTAL ALL SERVICES</t>
  </si>
  <si>
    <t>(passenger, mail and freight</t>
  </si>
  <si>
    <t>ALL-FREIGHT SERVICES ONLY</t>
  </si>
  <si>
    <t>ICAO</t>
  </si>
  <si>
    <t>Description</t>
  </si>
  <si>
    <t>Unit</t>
  </si>
  <si>
    <t>including all-freight)</t>
  </si>
  <si>
    <t>(included in columns c and d data)</t>
  </si>
  <si>
    <t>code</t>
  </si>
  <si>
    <t>Classified by flight stage</t>
  </si>
  <si>
    <t>International</t>
  </si>
  <si>
    <t>Domestic</t>
  </si>
  <si>
    <t>a</t>
  </si>
  <si>
    <t>b</t>
  </si>
  <si>
    <t>c</t>
  </si>
  <si>
    <t>d</t>
  </si>
  <si>
    <t>e</t>
  </si>
  <si>
    <t>f</t>
  </si>
  <si>
    <t>SCHEDULED REVENUE FLIGHTS</t>
  </si>
  <si>
    <t>1010</t>
  </si>
  <si>
    <t xml:space="preserve"> 1.   Aircraft kilometres</t>
  </si>
  <si>
    <t>000</t>
  </si>
  <si>
    <t>1020</t>
  </si>
  <si>
    <t xml:space="preserve"> 2.   Aircraft departures</t>
  </si>
  <si>
    <t>number</t>
  </si>
  <si>
    <t>1030</t>
  </si>
  <si>
    <t xml:space="preserve"> 3.   Aircraft hours </t>
  </si>
  <si>
    <t>1040</t>
  </si>
  <si>
    <t xml:space="preserve"> 4.   Passengers carried</t>
  </si>
  <si>
    <t>-</t>
  </si>
  <si>
    <t>1050</t>
  </si>
  <si>
    <t xml:space="preserve"> 5.   Freight tonnes carried</t>
  </si>
  <si>
    <t>1060</t>
  </si>
  <si>
    <t xml:space="preserve"> 6.   Passenger-kilometres performed</t>
  </si>
  <si>
    <t>1070</t>
  </si>
  <si>
    <t xml:space="preserve"> 7.   Seat-kilometres available</t>
  </si>
  <si>
    <t>1080</t>
  </si>
  <si>
    <t xml:space="preserve"> 8.   Passenger load factor</t>
  </si>
  <si>
    <t>%</t>
  </si>
  <si>
    <t xml:space="preserve"> 9.   Tonne-kilometres performed  </t>
  </si>
  <si>
    <t>1091</t>
  </si>
  <si>
    <t xml:space="preserve">      a)  passenger (incl. baggage)                                                                                                                                                                                                                          </t>
  </si>
  <si>
    <t>1092</t>
  </si>
  <si>
    <t xml:space="preserve">      b)  freight (incl. express)</t>
  </si>
  <si>
    <t>1093</t>
  </si>
  <si>
    <t xml:space="preserve">      c)  mail  </t>
  </si>
  <si>
    <t>1094</t>
  </si>
  <si>
    <t xml:space="preserve">      d) total (9a to 9c) </t>
  </si>
  <si>
    <t>1100</t>
  </si>
  <si>
    <t>10.  Tonne-kilometres available</t>
  </si>
  <si>
    <t>1110</t>
  </si>
  <si>
    <t>11.  Weight load factor</t>
  </si>
  <si>
    <t xml:space="preserve"> </t>
  </si>
  <si>
    <t>NON-SCHEDULED REVENUE FLIGHTS</t>
  </si>
  <si>
    <t>12.   Aircraft kilometres</t>
  </si>
  <si>
    <t>2020</t>
  </si>
  <si>
    <t>13.   Aircraft departures</t>
  </si>
  <si>
    <t>2030</t>
  </si>
  <si>
    <t>14.   Aircraft hours</t>
  </si>
  <si>
    <t>2040</t>
  </si>
  <si>
    <t xml:space="preserve">15.   Passengers carried </t>
  </si>
  <si>
    <t>2050</t>
  </si>
  <si>
    <t>16.   Freight tonnes carried</t>
  </si>
  <si>
    <t>2060</t>
  </si>
  <si>
    <t>17.   Passenger-kilometres performed</t>
  </si>
  <si>
    <t>2070</t>
  </si>
  <si>
    <t>18.   Seat-kilometres available</t>
  </si>
  <si>
    <t>19.   Tonne-kilometres performed</t>
  </si>
  <si>
    <t>2091</t>
  </si>
  <si>
    <t>2092</t>
  </si>
  <si>
    <t xml:space="preserve">      b)  freight and mail</t>
  </si>
  <si>
    <t>2094</t>
  </si>
  <si>
    <t xml:space="preserve">      c)  total (19a + 19b)</t>
  </si>
  <si>
    <t>2100</t>
  </si>
  <si>
    <t>20.   Tonne-kilometres available</t>
  </si>
  <si>
    <t>NON REVENUE FLIGHTS</t>
  </si>
  <si>
    <t>2330</t>
  </si>
  <si>
    <t>21.   Aircraft hours</t>
  </si>
  <si>
    <t xml:space="preserve">        Remarks (including a description of any unavoidable deviation (s) from reporting instructions):</t>
  </si>
  <si>
    <t>52 40 45</t>
  </si>
  <si>
    <t>January - December</t>
  </si>
  <si>
    <t>February</t>
  </si>
  <si>
    <t>March</t>
  </si>
  <si>
    <t>July</t>
  </si>
  <si>
    <t>August</t>
  </si>
  <si>
    <t>vrosca@airmoldova.md</t>
  </si>
  <si>
    <t>Violina Roşca</t>
  </si>
  <si>
    <t>September</t>
  </si>
  <si>
    <t>Ianuarie</t>
  </si>
  <si>
    <t>Aprilie</t>
  </si>
  <si>
    <t>Mai</t>
  </si>
  <si>
    <t>JUNE</t>
  </si>
  <si>
    <t>Violina Rosca</t>
  </si>
  <si>
    <t>+373 22 52 40 45</t>
  </si>
  <si>
    <t>+373 22 52 60 09</t>
  </si>
  <si>
    <t>Month (s):</t>
  </si>
  <si>
    <t>OCTOMBRIE</t>
  </si>
  <si>
    <t>e-mail:</t>
  </si>
  <si>
    <t>.</t>
  </si>
  <si>
    <t>Clasified by flight stage</t>
  </si>
  <si>
    <t>1. Aircraft kilometres</t>
  </si>
  <si>
    <t>2. Aircraft departures</t>
  </si>
  <si>
    <t>3. Aircraft hours</t>
  </si>
  <si>
    <t>4. Passengers carried</t>
  </si>
  <si>
    <t>5. Freight tonnes carried</t>
  </si>
  <si>
    <t>6. Passenger-kilometres performed</t>
  </si>
  <si>
    <t>7. Seat-kilometres available</t>
  </si>
  <si>
    <t>8. Passenger load factor</t>
  </si>
  <si>
    <t>9. Tonne-kilometres performed</t>
  </si>
  <si>
    <t>a) passenger (incl. baggage)</t>
  </si>
  <si>
    <t>b) freight (incl.express)</t>
  </si>
  <si>
    <t>c) mail</t>
  </si>
  <si>
    <t>d) total (9a to 9c)</t>
  </si>
  <si>
    <t>10. Tonne-kilometres available</t>
  </si>
  <si>
    <t>11. Weight load factor</t>
  </si>
  <si>
    <t>12. Aircraft kilometres</t>
  </si>
  <si>
    <t>13. Aircraft departures</t>
  </si>
  <si>
    <t>14. Aircraft hours</t>
  </si>
  <si>
    <t>15. Passengers carried</t>
  </si>
  <si>
    <t>16. Freight tonnes carried</t>
  </si>
  <si>
    <t>17. Passenger-kilometres performed</t>
  </si>
  <si>
    <t>18. Seat-kilometres available</t>
  </si>
  <si>
    <t>19. Tonne-kilometres performed</t>
  </si>
  <si>
    <t>Tone-km efectuate</t>
  </si>
  <si>
    <t>b) freight and mail</t>
  </si>
  <si>
    <t>c) total (19a + 19b)</t>
  </si>
  <si>
    <t>20. Tonne-kilometres available</t>
  </si>
  <si>
    <t>21. Aircraft hours</t>
  </si>
  <si>
    <t>Remarks (including a description of any unavoidable deviation (s) from reporting instructions):</t>
  </si>
  <si>
    <t>NOIEMBRIE</t>
  </si>
  <si>
    <t>DECEMBRIE</t>
  </si>
</sst>
</file>

<file path=xl/styles.xml><?xml version="1.0" encoding="utf-8"?>
<styleSheet xmlns="http://schemas.openxmlformats.org/spreadsheetml/2006/main">
  <numFmts count="46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"/>
    <numFmt numFmtId="190" formatCode="#,##0.000"/>
    <numFmt numFmtId="191" formatCode="#,##0.0"/>
    <numFmt numFmtId="192" formatCode="#,##0.0000"/>
    <numFmt numFmtId="193" formatCode="_-* #,##0.000_L_-;\-* #,##0.000_L_-;_-* &quot;-&quot;???_L_-;_-@_-"/>
    <numFmt numFmtId="194" formatCode="_-* #,##0.000_L_-;\-* #,##0.000_L_-;_-* &quot;-&quot;??_L_-;_-@_-"/>
    <numFmt numFmtId="195" formatCode="_-* #,##0.0_L_-;\-* #,##0.0_L_-;_-* &quot;-&quot;??_L_-;_-@_-"/>
    <numFmt numFmtId="196" formatCode="_-* #,##0_L_-;\-* #,##0_L_-;_-* &quot;-&quot;??_L_-;_-@_-"/>
    <numFmt numFmtId="197" formatCode="* _-#,##0&quot;L&quot;;* \-#,##0&quot;L&quot;;* _-&quot;-&quot;&quot;L&quot;;@"/>
    <numFmt numFmtId="198" formatCode="* #,##0;* \-#,##0;* &quot;-&quot;;@"/>
    <numFmt numFmtId="199" formatCode="* _-#,##0.00&quot;L&quot;;* \-#,##0.00&quot;L&quot;;* _-&quot;-&quot;??&quot;L&quot;;@"/>
    <numFmt numFmtId="200" formatCode="* #,##0.00;* \-#,##0.00;* &quot;-&quot;??;@"/>
    <numFmt numFmtId="201" formatCode="#,##0.0;[Red]\-#,##0.0"/>
  </numFmts>
  <fonts count="6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.5"/>
      <color rgb="FF0000FF"/>
      <name val="Arial"/>
      <family val="2"/>
    </font>
    <font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14"/>
      <color rgb="FF0000FF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3" fillId="0" borderId="0" xfId="0" applyFont="1" applyAlignment="1">
      <alignment/>
    </xf>
    <xf numFmtId="188" fontId="4" fillId="0" borderId="0" xfId="0" applyNumberFormat="1" applyFont="1" applyAlignment="1" applyProtection="1">
      <alignment horizontal="center"/>
      <protection/>
    </xf>
    <xf numFmtId="188" fontId="5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188" fontId="7" fillId="0" borderId="0" xfId="0" applyNumberFormat="1" applyFont="1" applyAlignment="1" applyProtection="1">
      <alignment horizontal="right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188" fontId="3" fillId="0" borderId="15" xfId="0" applyNumberFormat="1" applyFont="1" applyBorder="1" applyAlignment="1" applyProtection="1">
      <alignment horizontal="center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8" fillId="0" borderId="17" xfId="0" applyNumberFormat="1" applyFont="1" applyBorder="1" applyAlignment="1" applyProtection="1">
      <alignment horizontal="centerContinuous"/>
      <protection/>
    </xf>
    <xf numFmtId="188" fontId="7" fillId="0" borderId="17" xfId="0" applyNumberFormat="1" applyFont="1" applyBorder="1" applyAlignment="1" applyProtection="1">
      <alignment horizontal="centerContinuous"/>
      <protection/>
    </xf>
    <xf numFmtId="188" fontId="7" fillId="0" borderId="18" xfId="0" applyNumberFormat="1" applyFont="1" applyBorder="1" applyAlignment="1" applyProtection="1">
      <alignment horizontal="centerContinuous"/>
      <protection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center"/>
    </xf>
    <xf numFmtId="188" fontId="3" fillId="0" borderId="17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8" fontId="9" fillId="0" borderId="15" xfId="0" applyNumberFormat="1" applyFont="1" applyBorder="1" applyAlignment="1" applyProtection="1">
      <alignment horizontal="left"/>
      <protection/>
    </xf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8" fontId="3" fillId="33" borderId="14" xfId="0" applyNumberFormat="1" applyFont="1" applyFill="1" applyBorder="1" applyAlignment="1" applyProtection="1" quotePrefix="1">
      <alignment horizontal="centerContinuous"/>
      <protection/>
    </xf>
    <xf numFmtId="188" fontId="3" fillId="0" borderId="15" xfId="0" applyNumberFormat="1" applyFont="1" applyBorder="1" applyAlignment="1" applyProtection="1">
      <alignment horizontal="left"/>
      <protection/>
    </xf>
    <xf numFmtId="188" fontId="3" fillId="0" borderId="23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188" fontId="3" fillId="33" borderId="2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Continuous"/>
    </xf>
    <xf numFmtId="188" fontId="7" fillId="0" borderId="0" xfId="0" applyNumberFormat="1" applyFont="1" applyFill="1" applyBorder="1" applyAlignment="1" applyProtection="1">
      <alignment horizontal="center"/>
      <protection/>
    </xf>
    <xf numFmtId="10" fontId="3" fillId="0" borderId="15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8" fontId="3" fillId="0" borderId="15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4" fontId="3" fillId="0" borderId="15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8" fontId="3" fillId="0" borderId="22" xfId="0" applyNumberFormat="1" applyFont="1" applyBorder="1" applyAlignment="1" applyProtection="1">
      <alignment horizontal="center"/>
      <protection/>
    </xf>
    <xf numFmtId="188" fontId="7" fillId="0" borderId="0" xfId="0" applyNumberFormat="1" applyFont="1" applyBorder="1" applyAlignment="1" applyProtection="1">
      <alignment horizontal="centerContinuous"/>
      <protection/>
    </xf>
    <xf numFmtId="188" fontId="3" fillId="0" borderId="0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Continuous"/>
    </xf>
    <xf numFmtId="10" fontId="3" fillId="0" borderId="15" xfId="0" applyNumberFormat="1" applyFont="1" applyBorder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4" xfId="0" applyFont="1" applyFill="1" applyBorder="1" applyAlignment="1" quotePrefix="1">
      <alignment horizontal="centerContinuous"/>
    </xf>
    <xf numFmtId="0" fontId="3" fillId="33" borderId="24" xfId="0" applyFont="1" applyFill="1" applyBorder="1" applyAlignment="1" quotePrefix="1">
      <alignment horizontal="centerContinuous"/>
    </xf>
    <xf numFmtId="188" fontId="3" fillId="0" borderId="16" xfId="0" applyNumberFormat="1" applyFont="1" applyBorder="1" applyAlignment="1" applyProtection="1">
      <alignment horizontal="left" wrapText="1"/>
      <protection/>
    </xf>
    <xf numFmtId="188" fontId="3" fillId="0" borderId="10" xfId="0" applyNumberFormat="1" applyFont="1" applyBorder="1" applyAlignment="1" applyProtection="1">
      <alignment horizontal="center"/>
      <protection/>
    </xf>
    <xf numFmtId="4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88" fontId="9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/>
    </xf>
    <xf numFmtId="0" fontId="14" fillId="33" borderId="14" xfId="0" applyFont="1" applyFill="1" applyBorder="1" applyAlignment="1">
      <alignment/>
    </xf>
    <xf numFmtId="188" fontId="15" fillId="0" borderId="15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4" fontId="14" fillId="0" borderId="15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88" fontId="14" fillId="33" borderId="14" xfId="0" applyNumberFormat="1" applyFont="1" applyFill="1" applyBorder="1" applyAlignment="1" applyProtection="1" quotePrefix="1">
      <alignment horizontal="centerContinuous"/>
      <protection/>
    </xf>
    <xf numFmtId="190" fontId="3" fillId="0" borderId="15" xfId="0" applyNumberFormat="1" applyFont="1" applyBorder="1" applyAlignment="1">
      <alignment horizontal="center"/>
    </xf>
    <xf numFmtId="0" fontId="1" fillId="0" borderId="10" xfId="53" applyBorder="1" applyAlignment="1" applyProtection="1">
      <alignment horizontal="center"/>
      <protection/>
    </xf>
    <xf numFmtId="0" fontId="60" fillId="0" borderId="10" xfId="53" applyFont="1" applyBorder="1" applyAlignment="1" applyProtection="1">
      <alignment horizontal="center"/>
      <protection/>
    </xf>
    <xf numFmtId="0" fontId="61" fillId="0" borderId="0" xfId="0" applyFont="1" applyAlignment="1">
      <alignment/>
    </xf>
    <xf numFmtId="43" fontId="0" fillId="0" borderId="29" xfId="42" applyNumberFormat="1" applyFont="1" applyBorder="1" applyAlignment="1">
      <alignment/>
    </xf>
    <xf numFmtId="4" fontId="3" fillId="0" borderId="20" xfId="0" applyNumberFormat="1" applyFont="1" applyBorder="1" applyAlignment="1" applyProtection="1">
      <alignment horizontal="center" vertical="center"/>
      <protection/>
    </xf>
    <xf numFmtId="4" fontId="14" fillId="0" borderId="15" xfId="0" applyNumberFormat="1" applyFont="1" applyBorder="1" applyAlignment="1">
      <alignment horizontal="center" vertical="center"/>
    </xf>
    <xf numFmtId="187" fontId="3" fillId="0" borderId="15" xfId="42" applyNumberFormat="1" applyFont="1" applyBorder="1" applyAlignment="1">
      <alignment horizontal="center" vertical="center"/>
    </xf>
    <xf numFmtId="187" fontId="3" fillId="0" borderId="15" xfId="42" applyNumberFormat="1" applyFont="1" applyBorder="1" applyAlignment="1" applyProtection="1">
      <alignment horizontal="center" vertical="center"/>
      <protection/>
    </xf>
    <xf numFmtId="10" fontId="3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87" fontId="3" fillId="0" borderId="15" xfId="42" applyNumberFormat="1" applyFont="1" applyFill="1" applyBorder="1" applyAlignment="1" applyProtection="1">
      <alignment horizontal="center" vertical="center"/>
      <protection/>
    </xf>
    <xf numFmtId="10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0" fillId="0" borderId="15" xfId="57" applyNumberFormat="1" applyFont="1" applyBorder="1" applyAlignment="1">
      <alignment horizontal="center" vertical="center"/>
      <protection/>
    </xf>
    <xf numFmtId="3" fontId="0" fillId="0" borderId="15" xfId="57" applyNumberFormat="1" applyFont="1" applyBorder="1" applyAlignment="1">
      <alignment horizontal="center" vertical="center"/>
      <protection/>
    </xf>
    <xf numFmtId="190" fontId="18" fillId="0" borderId="15" xfId="57" applyNumberFormat="1" applyFont="1" applyBorder="1" applyAlignment="1">
      <alignment horizontal="center" vertical="center"/>
      <protection/>
    </xf>
    <xf numFmtId="4" fontId="0" fillId="0" borderId="15" xfId="59" applyNumberFormat="1" applyFont="1" applyBorder="1" applyAlignment="1">
      <alignment horizontal="center" vertical="center"/>
      <protection/>
    </xf>
    <xf numFmtId="4" fontId="0" fillId="0" borderId="15" xfId="60" applyNumberFormat="1" applyFont="1" applyBorder="1" applyAlignment="1">
      <alignment horizontal="center" vertical="center"/>
      <protection/>
    </xf>
    <xf numFmtId="4" fontId="0" fillId="0" borderId="15" xfId="61" applyNumberFormat="1" applyFont="1" applyBorder="1" applyAlignment="1">
      <alignment horizontal="center" vertical="center"/>
      <protection/>
    </xf>
    <xf numFmtId="4" fontId="0" fillId="0" borderId="15" xfId="62" applyNumberFormat="1" applyFont="1" applyBorder="1" applyAlignment="1">
      <alignment horizontal="center" vertical="center"/>
      <protection/>
    </xf>
    <xf numFmtId="4" fontId="3" fillId="0" borderId="16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 horizontal="right"/>
      <protection/>
    </xf>
    <xf numFmtId="188" fontId="62" fillId="0" borderId="0" xfId="0" applyNumberFormat="1" applyFont="1" applyBorder="1" applyAlignment="1" applyProtection="1">
      <alignment horizontal="center"/>
      <protection/>
    </xf>
    <xf numFmtId="0" fontId="63" fillId="0" borderId="0" xfId="0" applyFont="1" applyBorder="1" applyAlignment="1">
      <alignment horizontal="right" wrapText="1"/>
    </xf>
    <xf numFmtId="188" fontId="61" fillId="0" borderId="0" xfId="0" applyNumberFormat="1" applyFont="1" applyBorder="1" applyAlignment="1" applyProtection="1">
      <alignment horizontal="right"/>
      <protection/>
    </xf>
    <xf numFmtId="0" fontId="63" fillId="0" borderId="0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188" fontId="64" fillId="0" borderId="17" xfId="0" applyNumberFormat="1" applyFont="1" applyBorder="1" applyAlignment="1" applyProtection="1">
      <alignment horizontal="centerContinuous"/>
      <protection/>
    </xf>
    <xf numFmtId="188" fontId="61" fillId="0" borderId="17" xfId="0" applyNumberFormat="1" applyFont="1" applyBorder="1" applyAlignment="1" applyProtection="1">
      <alignment horizontal="centerContinuous"/>
      <protection/>
    </xf>
    <xf numFmtId="188" fontId="61" fillId="0" borderId="18" xfId="0" applyNumberFormat="1" applyFont="1" applyBorder="1" applyAlignment="1" applyProtection="1">
      <alignment horizontal="centerContinuous"/>
      <protection/>
    </xf>
    <xf numFmtId="0" fontId="3" fillId="34" borderId="14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43" fontId="14" fillId="0" borderId="0" xfId="42" applyNumberFormat="1" applyFont="1" applyBorder="1" applyAlignment="1">
      <alignment horizontal="center"/>
    </xf>
    <xf numFmtId="188" fontId="3" fillId="34" borderId="14" xfId="0" applyNumberFormat="1" applyFont="1" applyFill="1" applyBorder="1" applyAlignment="1" applyProtection="1" quotePrefix="1">
      <alignment horizontal="centerContinuous"/>
      <protection/>
    </xf>
    <xf numFmtId="43" fontId="0" fillId="0" borderId="31" xfId="42" applyNumberFormat="1" applyFont="1" applyBorder="1" applyAlignment="1">
      <alignment/>
    </xf>
    <xf numFmtId="43" fontId="3" fillId="0" borderId="0" xfId="42" applyNumberFormat="1" applyFont="1" applyBorder="1" applyAlignment="1">
      <alignment horizontal="center"/>
    </xf>
    <xf numFmtId="196" fontId="0" fillId="0" borderId="31" xfId="42" applyNumberFormat="1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3" fillId="34" borderId="22" xfId="0" applyNumberFormat="1" applyFont="1" applyFill="1" applyBorder="1" applyAlignment="1" applyProtection="1">
      <alignment horizontal="center"/>
      <protection/>
    </xf>
    <xf numFmtId="9" fontId="3" fillId="0" borderId="15" xfId="67" applyFont="1" applyBorder="1" applyAlignment="1">
      <alignment horizontal="center"/>
    </xf>
    <xf numFmtId="43" fontId="3" fillId="0" borderId="15" xfId="42" applyNumberFormat="1" applyFont="1" applyBorder="1" applyAlignment="1">
      <alignment horizontal="center"/>
    </xf>
    <xf numFmtId="43" fontId="3" fillId="0" borderId="15" xfId="42" applyNumberFormat="1" applyFont="1" applyFill="1" applyBorder="1" applyAlignment="1" applyProtection="1">
      <alignment horizontal="center"/>
      <protection/>
    </xf>
    <xf numFmtId="43" fontId="3" fillId="0" borderId="0" xfId="42" applyNumberFormat="1" applyFont="1" applyFill="1" applyBorder="1" applyAlignment="1">
      <alignment horizontal="center"/>
    </xf>
    <xf numFmtId="9" fontId="3" fillId="0" borderId="15" xfId="67" applyFont="1" applyBorder="1" applyAlignment="1" applyProtection="1">
      <alignment horizontal="center"/>
      <protection/>
    </xf>
    <xf numFmtId="43" fontId="3" fillId="0" borderId="15" xfId="42" applyNumberFormat="1" applyFont="1" applyBorder="1" applyAlignment="1" applyProtection="1">
      <alignment horizontal="center"/>
      <protection/>
    </xf>
    <xf numFmtId="43" fontId="14" fillId="0" borderId="15" xfId="42" applyNumberFormat="1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96" fontId="3" fillId="0" borderId="15" xfId="42" applyNumberFormat="1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188" fontId="14" fillId="34" borderId="14" xfId="0" applyNumberFormat="1" applyFont="1" applyFill="1" applyBorder="1" applyAlignment="1" applyProtection="1" quotePrefix="1">
      <alignment horizontal="centerContinuous"/>
      <protection/>
    </xf>
    <xf numFmtId="0" fontId="3" fillId="34" borderId="14" xfId="0" applyFont="1" applyFill="1" applyBorder="1" applyAlignment="1" quotePrefix="1">
      <alignment horizontal="centerContinuous"/>
    </xf>
    <xf numFmtId="0" fontId="3" fillId="34" borderId="24" xfId="0" applyFont="1" applyFill="1" applyBorder="1" applyAlignment="1" quotePrefix="1">
      <alignment horizontal="centerContinuous"/>
    </xf>
    <xf numFmtId="0" fontId="65" fillId="0" borderId="0" xfId="0" applyFont="1" applyBorder="1" applyAlignment="1">
      <alignment/>
    </xf>
    <xf numFmtId="9" fontId="21" fillId="0" borderId="15" xfId="67" applyFont="1" applyBorder="1" applyAlignment="1">
      <alignment horizontal="center"/>
    </xf>
    <xf numFmtId="43" fontId="21" fillId="0" borderId="15" xfId="42" applyNumberFormat="1" applyFont="1" applyBorder="1" applyAlignment="1">
      <alignment horizontal="center"/>
    </xf>
    <xf numFmtId="43" fontId="21" fillId="0" borderId="15" xfId="42" applyNumberFormat="1" applyFont="1" applyFill="1" applyBorder="1" applyAlignment="1" applyProtection="1">
      <alignment horizontal="center"/>
      <protection/>
    </xf>
    <xf numFmtId="9" fontId="21" fillId="0" borderId="15" xfId="67" applyFont="1" applyBorder="1" applyAlignment="1" applyProtection="1">
      <alignment horizontal="center"/>
      <protection/>
    </xf>
    <xf numFmtId="4" fontId="21" fillId="0" borderId="20" xfId="0" applyNumberFormat="1" applyFont="1" applyBorder="1" applyAlignment="1" applyProtection="1">
      <alignment horizontal="center"/>
      <protection/>
    </xf>
    <xf numFmtId="4" fontId="21" fillId="0" borderId="15" xfId="0" applyNumberFormat="1" applyFont="1" applyBorder="1" applyAlignment="1">
      <alignment horizontal="center"/>
    </xf>
    <xf numFmtId="43" fontId="21" fillId="0" borderId="15" xfId="42" applyNumberFormat="1" applyFont="1" applyBorder="1" applyAlignment="1" applyProtection="1">
      <alignment horizontal="center"/>
      <protection/>
    </xf>
    <xf numFmtId="196" fontId="21" fillId="0" borderId="15" xfId="42" applyNumberFormat="1" applyFont="1" applyBorder="1" applyAlignment="1">
      <alignment horizontal="center"/>
    </xf>
    <xf numFmtId="4" fontId="21" fillId="0" borderId="16" xfId="0" applyNumberFormat="1" applyFont="1" applyBorder="1" applyAlignment="1">
      <alignment horizontal="center"/>
    </xf>
    <xf numFmtId="0" fontId="0" fillId="0" borderId="0" xfId="63">
      <alignment/>
      <protection/>
    </xf>
    <xf numFmtId="0" fontId="21" fillId="0" borderId="0" xfId="63" applyNumberFormat="1" applyFont="1" applyFill="1" applyAlignment="1" applyProtection="1">
      <alignment/>
      <protection/>
    </xf>
    <xf numFmtId="0" fontId="0" fillId="0" borderId="0" xfId="63" applyNumberFormat="1" applyFont="1" applyFill="1" applyAlignment="1" applyProtection="1">
      <alignment/>
      <protection/>
    </xf>
    <xf numFmtId="0" fontId="21" fillId="0" borderId="0" xfId="63" applyNumberFormat="1" applyFont="1" applyFill="1" applyAlignment="1" applyProtection="1">
      <alignment horizontal="center"/>
      <protection/>
    </xf>
    <xf numFmtId="0" fontId="23" fillId="0" borderId="0" xfId="63" applyNumberFormat="1" applyFont="1" applyFill="1" applyAlignment="1" applyProtection="1">
      <alignment horizontal="right"/>
      <protection/>
    </xf>
    <xf numFmtId="0" fontId="23" fillId="0" borderId="0" xfId="63" applyNumberFormat="1" applyFont="1" applyFill="1" applyAlignment="1" applyProtection="1">
      <alignment horizontal="centerContinuous"/>
      <protection/>
    </xf>
    <xf numFmtId="0" fontId="22" fillId="0" borderId="0" xfId="63" applyNumberFormat="1" applyFont="1" applyFill="1" applyAlignment="1" applyProtection="1">
      <alignment horizontal="centerContinuous"/>
      <protection/>
    </xf>
    <xf numFmtId="0" fontId="21" fillId="0" borderId="0" xfId="63" applyNumberFormat="1" applyFont="1" applyFill="1" applyAlignment="1" applyProtection="1">
      <alignment horizontal="right"/>
      <protection/>
    </xf>
    <xf numFmtId="0" fontId="21" fillId="0" borderId="0" xfId="63" applyNumberFormat="1" applyFont="1" applyFill="1" applyAlignment="1" applyProtection="1">
      <alignment horizontal="left"/>
      <protection/>
    </xf>
    <xf numFmtId="0" fontId="21" fillId="0" borderId="0" xfId="63" applyNumberFormat="1" applyFont="1" applyFill="1" applyAlignment="1" applyProtection="1">
      <alignment horizontal="centerContinuous"/>
      <protection/>
    </xf>
    <xf numFmtId="0" fontId="0" fillId="0" borderId="0" xfId="63" applyNumberFormat="1" applyFont="1" applyFill="1" applyAlignment="1" applyProtection="1">
      <alignment horizontal="centerContinuous"/>
      <protection/>
    </xf>
    <xf numFmtId="0" fontId="23" fillId="0" borderId="32" xfId="63" applyNumberFormat="1" applyFont="1" applyFill="1" applyBorder="1" applyAlignment="1" applyProtection="1">
      <alignment horizontal="centerContinuous"/>
      <protection/>
    </xf>
    <xf numFmtId="0" fontId="21" fillId="0" borderId="32" xfId="63" applyNumberFormat="1" applyFont="1" applyFill="1" applyBorder="1" applyAlignment="1" applyProtection="1">
      <alignment horizontal="centerContinuous"/>
      <protection/>
    </xf>
    <xf numFmtId="0" fontId="0" fillId="0" borderId="32" xfId="63" applyNumberFormat="1" applyFont="1" applyFill="1" applyBorder="1" applyAlignment="1" applyProtection="1">
      <alignment horizontal="centerContinuous"/>
      <protection/>
    </xf>
    <xf numFmtId="0" fontId="21" fillId="0" borderId="32" xfId="63" applyNumberFormat="1" applyFont="1" applyFill="1" applyBorder="1" applyAlignment="1" applyProtection="1">
      <alignment/>
      <protection/>
    </xf>
    <xf numFmtId="0" fontId="23" fillId="0" borderId="32" xfId="63" applyNumberFormat="1" applyFont="1" applyFill="1" applyBorder="1" applyAlignment="1" applyProtection="1">
      <alignment horizontal="right"/>
      <protection/>
    </xf>
    <xf numFmtId="0" fontId="21" fillId="35" borderId="11" xfId="63" applyNumberFormat="1" applyFont="1" applyFill="1" applyBorder="1" applyAlignment="1" applyProtection="1">
      <alignment/>
      <protection/>
    </xf>
    <xf numFmtId="0" fontId="21" fillId="35" borderId="33" xfId="63" applyNumberFormat="1" applyFont="1" applyFill="1" applyBorder="1" applyAlignment="1" applyProtection="1">
      <alignment horizontal="left"/>
      <protection/>
    </xf>
    <xf numFmtId="0" fontId="21" fillId="35" borderId="13" xfId="63" applyNumberFormat="1" applyFont="1" applyFill="1" applyBorder="1" applyAlignment="1" applyProtection="1">
      <alignment horizontal="left"/>
      <protection/>
    </xf>
    <xf numFmtId="0" fontId="21" fillId="35" borderId="33" xfId="63" applyNumberFormat="1" applyFont="1" applyFill="1" applyBorder="1" applyAlignment="1" applyProtection="1">
      <alignment horizontal="center"/>
      <protection/>
    </xf>
    <xf numFmtId="0" fontId="21" fillId="35" borderId="33" xfId="63" applyNumberFormat="1" applyFont="1" applyFill="1" applyBorder="1" applyAlignment="1" applyProtection="1">
      <alignment horizontal="centerContinuous" vertical="center"/>
      <protection/>
    </xf>
    <xf numFmtId="0" fontId="23" fillId="35" borderId="13" xfId="63" applyNumberFormat="1" applyFont="1" applyFill="1" applyBorder="1" applyAlignment="1" applyProtection="1">
      <alignment horizontal="centerContinuous" vertical="center"/>
      <protection/>
    </xf>
    <xf numFmtId="0" fontId="21" fillId="35" borderId="13" xfId="63" applyNumberFormat="1" applyFont="1" applyFill="1" applyBorder="1" applyAlignment="1" applyProtection="1">
      <alignment horizontal="centerContinuous" vertical="center"/>
      <protection/>
    </xf>
    <xf numFmtId="0" fontId="21" fillId="35" borderId="34" xfId="63" applyNumberFormat="1" applyFont="1" applyFill="1" applyBorder="1" applyAlignment="1" applyProtection="1">
      <alignment horizontal="centerContinuous" vertical="center"/>
      <protection/>
    </xf>
    <xf numFmtId="0" fontId="21" fillId="35" borderId="14" xfId="63" applyNumberFormat="1" applyFont="1" applyFill="1" applyBorder="1" applyAlignment="1" applyProtection="1">
      <alignment horizontal="center"/>
      <protection/>
    </xf>
    <xf numFmtId="0" fontId="21" fillId="35" borderId="35" xfId="63" applyNumberFormat="1" applyFont="1" applyFill="1" applyBorder="1" applyAlignment="1" applyProtection="1">
      <alignment horizontal="centerContinuous" vertical="center"/>
      <protection/>
    </xf>
    <xf numFmtId="0" fontId="21" fillId="35" borderId="0" xfId="63" applyNumberFormat="1" applyFont="1" applyFill="1" applyAlignment="1" applyProtection="1">
      <alignment horizontal="centerContinuous" vertical="center"/>
      <protection/>
    </xf>
    <xf numFmtId="0" fontId="21" fillId="35" borderId="35" xfId="63" applyNumberFormat="1" applyFont="1" applyFill="1" applyBorder="1" applyAlignment="1" applyProtection="1">
      <alignment horizontal="center" vertical="center"/>
      <protection/>
    </xf>
    <xf numFmtId="0" fontId="21" fillId="35" borderId="35" xfId="63" applyNumberFormat="1" applyFont="1" applyFill="1" applyBorder="1" applyAlignment="1" applyProtection="1">
      <alignment horizontal="centerContinuous"/>
      <protection/>
    </xf>
    <xf numFmtId="0" fontId="21" fillId="35" borderId="0" xfId="63" applyNumberFormat="1" applyFont="1" applyFill="1" applyAlignment="1" applyProtection="1">
      <alignment horizontal="centerContinuous"/>
      <protection/>
    </xf>
    <xf numFmtId="0" fontId="23" fillId="35" borderId="0" xfId="63" applyNumberFormat="1" applyFont="1" applyFill="1" applyAlignment="1" applyProtection="1">
      <alignment horizontal="centerContinuous"/>
      <protection/>
    </xf>
    <xf numFmtId="0" fontId="21" fillId="35" borderId="21" xfId="63" applyNumberFormat="1" applyFont="1" applyFill="1" applyBorder="1" applyAlignment="1" applyProtection="1">
      <alignment horizontal="centerContinuous"/>
      <protection/>
    </xf>
    <xf numFmtId="0" fontId="21" fillId="35" borderId="35" xfId="63" applyNumberFormat="1" applyFont="1" applyFill="1" applyBorder="1" applyAlignment="1" applyProtection="1">
      <alignment horizontal="left"/>
      <protection/>
    </xf>
    <xf numFmtId="0" fontId="21" fillId="35" borderId="0" xfId="63" applyNumberFormat="1" applyFont="1" applyFill="1" applyAlignment="1" applyProtection="1">
      <alignment horizontal="left"/>
      <protection/>
    </xf>
    <xf numFmtId="0" fontId="21" fillId="35" borderId="35" xfId="63" applyNumberFormat="1" applyFont="1" applyFill="1" applyBorder="1" applyAlignment="1" applyProtection="1">
      <alignment horizontal="centerContinuous" vertical="top"/>
      <protection/>
    </xf>
    <xf numFmtId="0" fontId="21" fillId="35" borderId="0" xfId="63" applyNumberFormat="1" applyFont="1" applyFill="1" applyAlignment="1" applyProtection="1">
      <alignment horizontal="centerContinuous" vertical="top"/>
      <protection/>
    </xf>
    <xf numFmtId="0" fontId="23" fillId="35" borderId="0" xfId="63" applyNumberFormat="1" applyFont="1" applyFill="1" applyAlignment="1" applyProtection="1">
      <alignment horizontal="centerContinuous" vertical="top"/>
      <protection/>
    </xf>
    <xf numFmtId="0" fontId="21" fillId="35" borderId="21" xfId="63" applyNumberFormat="1" applyFont="1" applyFill="1" applyBorder="1" applyAlignment="1" applyProtection="1">
      <alignment horizontal="centerContinuous" vertical="top"/>
      <protection/>
    </xf>
    <xf numFmtId="0" fontId="21" fillId="35" borderId="36" xfId="63" applyNumberFormat="1" applyFont="1" applyFill="1" applyBorder="1" applyAlignment="1" applyProtection="1">
      <alignment horizontal="centerContinuous" vertical="center"/>
      <protection/>
    </xf>
    <xf numFmtId="0" fontId="23" fillId="35" borderId="32" xfId="63" applyNumberFormat="1" applyFont="1" applyFill="1" applyBorder="1" applyAlignment="1" applyProtection="1">
      <alignment horizontal="centerContinuous" vertical="center"/>
      <protection/>
    </xf>
    <xf numFmtId="0" fontId="23" fillId="35" borderId="36" xfId="63" applyNumberFormat="1" applyFont="1" applyFill="1" applyBorder="1" applyAlignment="1" applyProtection="1">
      <alignment horizontal="centerContinuous" vertical="center"/>
      <protection/>
    </xf>
    <xf numFmtId="0" fontId="21" fillId="35" borderId="37" xfId="63" applyNumberFormat="1" applyFont="1" applyFill="1" applyBorder="1" applyAlignment="1" applyProtection="1">
      <alignment horizontal="centerContinuous" vertical="center"/>
      <protection/>
    </xf>
    <xf numFmtId="0" fontId="21" fillId="35" borderId="14" xfId="63" applyNumberFormat="1" applyFont="1" applyFill="1" applyBorder="1" applyAlignment="1" applyProtection="1">
      <alignment/>
      <protection/>
    </xf>
    <xf numFmtId="0" fontId="21" fillId="35" borderId="35" xfId="63" applyNumberFormat="1" applyFont="1" applyFill="1" applyBorder="1" applyAlignment="1" applyProtection="1">
      <alignment horizontal="center"/>
      <protection/>
    </xf>
    <xf numFmtId="0" fontId="23" fillId="35" borderId="38" xfId="63" applyNumberFormat="1" applyFont="1" applyFill="1" applyBorder="1" applyAlignment="1" applyProtection="1">
      <alignment horizontal="centerContinuous" vertical="center"/>
      <protection/>
    </xf>
    <xf numFmtId="0" fontId="21" fillId="35" borderId="39" xfId="63" applyNumberFormat="1" applyFont="1" applyFill="1" applyBorder="1" applyAlignment="1" applyProtection="1">
      <alignment/>
      <protection/>
    </xf>
    <xf numFmtId="0" fontId="21" fillId="0" borderId="39" xfId="63" applyNumberFormat="1" applyFont="1" applyFill="1" applyBorder="1" applyAlignment="1" applyProtection="1">
      <alignment horizontal="center"/>
      <protection/>
    </xf>
    <xf numFmtId="0" fontId="23" fillId="0" borderId="36" xfId="63" applyNumberFormat="1" applyFont="1" applyFill="1" applyBorder="1" applyAlignment="1" applyProtection="1">
      <alignment/>
      <protection/>
    </xf>
    <xf numFmtId="0" fontId="21" fillId="35" borderId="32" xfId="63" applyNumberFormat="1" applyFont="1" applyFill="1" applyBorder="1" applyAlignment="1" applyProtection="1">
      <alignment horizontal="centerContinuous" vertical="center"/>
      <protection/>
    </xf>
    <xf numFmtId="0" fontId="23" fillId="0" borderId="32" xfId="63" applyNumberFormat="1" applyFont="1" applyFill="1" applyBorder="1" applyAlignment="1" applyProtection="1">
      <alignment/>
      <protection/>
    </xf>
    <xf numFmtId="0" fontId="21" fillId="35" borderId="36" xfId="63" applyNumberFormat="1" applyFont="1" applyFill="1" applyBorder="1" applyAlignment="1" applyProtection="1">
      <alignment horizontal="center" vertical="center"/>
      <protection/>
    </xf>
    <xf numFmtId="0" fontId="23" fillId="0" borderId="36" xfId="63" applyNumberFormat="1" applyFont="1" applyFill="1" applyBorder="1" applyAlignment="1" applyProtection="1">
      <alignment horizontal="center"/>
      <protection/>
    </xf>
    <xf numFmtId="201" fontId="23" fillId="0" borderId="36" xfId="63" applyNumberFormat="1" applyFont="1" applyFill="1" applyBorder="1" applyAlignment="1" applyProtection="1">
      <alignment/>
      <protection/>
    </xf>
    <xf numFmtId="201" fontId="23" fillId="0" borderId="32" xfId="63" applyNumberFormat="1" applyFont="1" applyFill="1" applyBorder="1" applyAlignment="1" applyProtection="1">
      <alignment/>
      <protection/>
    </xf>
    <xf numFmtId="201" fontId="21" fillId="0" borderId="32" xfId="63" applyNumberFormat="1" applyFont="1" applyFill="1" applyBorder="1" applyAlignment="1" applyProtection="1">
      <alignment/>
      <protection/>
    </xf>
    <xf numFmtId="0" fontId="0" fillId="0" borderId="14" xfId="63" applyNumberFormat="1" applyFont="1" applyFill="1" applyBorder="1" applyAlignment="1" applyProtection="1">
      <alignment/>
      <protection/>
    </xf>
    <xf numFmtId="0" fontId="21" fillId="0" borderId="14" xfId="63" applyNumberFormat="1" applyFont="1" applyFill="1" applyBorder="1" applyAlignment="1" applyProtection="1">
      <alignment horizontal="center"/>
      <protection/>
    </xf>
    <xf numFmtId="0" fontId="21" fillId="0" borderId="35" xfId="63" applyNumberFormat="1" applyFont="1" applyFill="1" applyBorder="1" applyAlignment="1" applyProtection="1">
      <alignment/>
      <protection/>
    </xf>
    <xf numFmtId="0" fontId="21" fillId="0" borderId="35" xfId="63" applyNumberFormat="1" applyFont="1" applyFill="1" applyBorder="1" applyAlignment="1" applyProtection="1">
      <alignment horizontal="center"/>
      <protection/>
    </xf>
    <xf numFmtId="201" fontId="21" fillId="0" borderId="35" xfId="63" applyNumberFormat="1" applyFont="1" applyFill="1" applyBorder="1" applyAlignment="1" applyProtection="1">
      <alignment horizontal="right"/>
      <protection/>
    </xf>
    <xf numFmtId="201" fontId="21" fillId="0" borderId="0" xfId="63" applyNumberFormat="1" applyFont="1" applyFill="1" applyAlignment="1" applyProtection="1">
      <alignment horizontal="right"/>
      <protection/>
    </xf>
    <xf numFmtId="38" fontId="21" fillId="0" borderId="0" xfId="63" applyNumberFormat="1" applyFont="1" applyFill="1" applyAlignment="1" applyProtection="1">
      <alignment horizontal="right"/>
      <protection/>
    </xf>
    <xf numFmtId="9" fontId="21" fillId="0" borderId="0" xfId="63" applyNumberFormat="1" applyFont="1" applyFill="1" applyAlignment="1" applyProtection="1">
      <alignment horizontal="center"/>
      <protection/>
    </xf>
    <xf numFmtId="0" fontId="23" fillId="0" borderId="35" xfId="63" applyNumberFormat="1" applyFont="1" applyFill="1" applyBorder="1" applyAlignment="1" applyProtection="1">
      <alignment/>
      <protection/>
    </xf>
    <xf numFmtId="201" fontId="21" fillId="0" borderId="35" xfId="63" applyNumberFormat="1" applyFont="1" applyFill="1" applyBorder="1" applyAlignment="1" applyProtection="1">
      <alignment/>
      <protection/>
    </xf>
    <xf numFmtId="201" fontId="21" fillId="0" borderId="0" xfId="63" applyNumberFormat="1" applyFont="1" applyFill="1" applyAlignment="1" applyProtection="1">
      <alignment/>
      <protection/>
    </xf>
    <xf numFmtId="0" fontId="23" fillId="0" borderId="0" xfId="63" applyNumberFormat="1" applyFont="1" applyFill="1" applyAlignment="1" applyProtection="1">
      <alignment/>
      <protection/>
    </xf>
    <xf numFmtId="0" fontId="24" fillId="0" borderId="14" xfId="63" applyNumberFormat="1" applyFont="1" applyFill="1" applyBorder="1" applyAlignment="1" applyProtection="1">
      <alignment/>
      <protection/>
    </xf>
    <xf numFmtId="0" fontId="24" fillId="0" borderId="35" xfId="63" applyNumberFormat="1" applyFont="1" applyFill="1" applyBorder="1" applyAlignment="1" applyProtection="1">
      <alignment/>
      <protection/>
    </xf>
    <xf numFmtId="0" fontId="24" fillId="0" borderId="0" xfId="63" applyNumberFormat="1" applyFont="1" applyFill="1" applyAlignment="1" applyProtection="1">
      <alignment/>
      <protection/>
    </xf>
    <xf numFmtId="0" fontId="0" fillId="0" borderId="35" xfId="63" applyNumberFormat="1" applyFont="1" applyFill="1" applyBorder="1" applyAlignment="1" applyProtection="1">
      <alignment horizontal="center"/>
      <protection/>
    </xf>
    <xf numFmtId="0" fontId="0" fillId="0" borderId="40" xfId="63" applyNumberFormat="1" applyFont="1" applyFill="1" applyBorder="1" applyAlignment="1" applyProtection="1">
      <alignment horizontal="centerContinuous" vertical="center"/>
      <protection/>
    </xf>
    <xf numFmtId="0" fontId="0" fillId="0" borderId="35" xfId="63" applyNumberFormat="1" applyFont="1" applyFill="1" applyBorder="1" applyAlignment="1" applyProtection="1">
      <alignment/>
      <protection/>
    </xf>
    <xf numFmtId="0" fontId="25" fillId="0" borderId="39" xfId="63" applyNumberFormat="1" applyFont="1" applyFill="1" applyBorder="1" applyAlignment="1" applyProtection="1">
      <alignment horizontal="centerContinuous" vertical="top"/>
      <protection/>
    </xf>
    <xf numFmtId="0" fontId="24" fillId="0" borderId="13" xfId="63" applyNumberFormat="1" applyFont="1" applyFill="1" applyBorder="1" applyAlignment="1" applyProtection="1">
      <alignment/>
      <protection/>
    </xf>
    <xf numFmtId="0" fontId="25" fillId="0" borderId="32" xfId="63" applyNumberFormat="1" applyFont="1" applyFill="1" applyBorder="1" applyAlignment="1" applyProtection="1">
      <alignment horizontal="centerContinuous" vertical="center"/>
      <protection/>
    </xf>
    <xf numFmtId="0" fontId="21" fillId="0" borderId="13" xfId="63" applyNumberFormat="1" applyFont="1" applyFill="1" applyBorder="1" applyAlignment="1" applyProtection="1">
      <alignment/>
      <protection/>
    </xf>
    <xf numFmtId="0" fontId="21" fillId="0" borderId="32" xfId="63" applyNumberFormat="1" applyFont="1" applyFill="1" applyBorder="1" applyAlignment="1" applyProtection="1">
      <alignment horizontal="centerContinuous" vertical="center"/>
      <protection/>
    </xf>
    <xf numFmtId="0" fontId="24" fillId="0" borderId="32" xfId="63" applyNumberFormat="1" applyFont="1" applyFill="1" applyBorder="1" applyAlignment="1" applyProtection="1">
      <alignment horizontal="centerContinuous" vertical="center"/>
      <protection/>
    </xf>
    <xf numFmtId="0" fontId="0" fillId="0" borderId="32" xfId="63" applyNumberFormat="1" applyFont="1" applyFill="1" applyBorder="1" applyAlignment="1" applyProtection="1">
      <alignment horizontal="centerContinuous" vertical="center"/>
      <protection/>
    </xf>
    <xf numFmtId="0" fontId="0" fillId="0" borderId="13" xfId="63" applyNumberFormat="1" applyFont="1" applyFill="1" applyBorder="1" applyAlignment="1" applyProtection="1">
      <alignment horizontal="center"/>
      <protection/>
    </xf>
    <xf numFmtId="0" fontId="0" fillId="0" borderId="13" xfId="63" applyNumberFormat="1" applyFont="1" applyFill="1" applyBorder="1" applyAlignment="1" applyProtection="1">
      <alignment/>
      <protection/>
    </xf>
    <xf numFmtId="0" fontId="23" fillId="0" borderId="32" xfId="0" applyNumberFormat="1" applyFont="1" applyFill="1" applyBorder="1" applyAlignment="1" applyProtection="1">
      <alignment horizontal="centerContinuous"/>
      <protection/>
    </xf>
    <xf numFmtId="0" fontId="21" fillId="0" borderId="32" xfId="0" applyNumberFormat="1" applyFont="1" applyFill="1" applyBorder="1" applyAlignment="1" applyProtection="1">
      <alignment horizontal="centerContinuous"/>
      <protection/>
    </xf>
    <xf numFmtId="0" fontId="21" fillId="0" borderId="32" xfId="0" applyNumberFormat="1" applyFont="1" applyFill="1" applyBorder="1" applyAlignment="1" applyProtection="1">
      <alignment/>
      <protection/>
    </xf>
    <xf numFmtId="0" fontId="23" fillId="0" borderId="32" xfId="0" applyNumberFormat="1" applyFont="1" applyFill="1" applyBorder="1" applyAlignment="1" applyProtection="1">
      <alignment horizontal="right"/>
      <protection/>
    </xf>
    <xf numFmtId="0" fontId="21" fillId="0" borderId="39" xfId="0" applyNumberFormat="1" applyFont="1" applyFill="1" applyBorder="1" applyAlignment="1" applyProtection="1">
      <alignment horizontal="center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3" fillId="0" borderId="32" xfId="0" applyNumberFormat="1" applyFont="1" applyFill="1" applyBorder="1" applyAlignment="1" applyProtection="1">
      <alignment/>
      <protection/>
    </xf>
    <xf numFmtId="0" fontId="23" fillId="0" borderId="36" xfId="0" applyNumberFormat="1" applyFont="1" applyFill="1" applyBorder="1" applyAlignment="1" applyProtection="1">
      <alignment horizontal="center"/>
      <protection/>
    </xf>
    <xf numFmtId="201" fontId="23" fillId="0" borderId="36" xfId="0" applyNumberFormat="1" applyFont="1" applyFill="1" applyBorder="1" applyAlignment="1" applyProtection="1">
      <alignment/>
      <protection/>
    </xf>
    <xf numFmtId="201" fontId="23" fillId="0" borderId="32" xfId="0" applyNumberFormat="1" applyFont="1" applyFill="1" applyBorder="1" applyAlignment="1" applyProtection="1">
      <alignment/>
      <protection/>
    </xf>
    <xf numFmtId="201" fontId="21" fillId="0" borderId="32" xfId="0" applyNumberFormat="1" applyFont="1" applyFill="1" applyBorder="1" applyAlignment="1" applyProtection="1">
      <alignment/>
      <protection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1" fillId="0" borderId="35" xfId="0" applyNumberFormat="1" applyFont="1" applyFill="1" applyBorder="1" applyAlignment="1" applyProtection="1">
      <alignment horizontal="center"/>
      <protection/>
    </xf>
    <xf numFmtId="201" fontId="21" fillId="0" borderId="35" xfId="0" applyNumberFormat="1" applyFont="1" applyFill="1" applyBorder="1" applyAlignment="1" applyProtection="1">
      <alignment horizontal="right"/>
      <protection/>
    </xf>
    <xf numFmtId="0" fontId="23" fillId="0" borderId="35" xfId="0" applyNumberFormat="1" applyFont="1" applyFill="1" applyBorder="1" applyAlignment="1" applyProtection="1">
      <alignment/>
      <protection/>
    </xf>
    <xf numFmtId="201" fontId="21" fillId="0" borderId="35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0" fontId="24" fillId="0" borderId="35" xfId="0" applyNumberFormat="1" applyFont="1" applyFill="1" applyBorder="1" applyAlignment="1" applyProtection="1">
      <alignment/>
      <protection/>
    </xf>
    <xf numFmtId="0" fontId="25" fillId="0" borderId="39" xfId="0" applyNumberFormat="1" applyFont="1" applyFill="1" applyBorder="1" applyAlignment="1" applyProtection="1">
      <alignment horizontal="centerContinuous" vertical="top"/>
      <protection/>
    </xf>
    <xf numFmtId="0" fontId="25" fillId="0" borderId="32" xfId="0" applyNumberFormat="1" applyFont="1" applyFill="1" applyBorder="1" applyAlignment="1" applyProtection="1">
      <alignment horizontal="centerContinuous" vertical="center"/>
      <protection/>
    </xf>
    <xf numFmtId="0" fontId="21" fillId="0" borderId="32" xfId="0" applyNumberFormat="1" applyFont="1" applyFill="1" applyBorder="1" applyAlignment="1" applyProtection="1">
      <alignment horizontal="centerContinuous" vertical="center"/>
      <protection/>
    </xf>
    <xf numFmtId="0" fontId="24" fillId="0" borderId="32" xfId="0" applyNumberFormat="1" applyFont="1" applyFill="1" applyBorder="1" applyAlignment="1" applyProtection="1">
      <alignment horizontal="centerContinuous" vertical="center"/>
      <protection/>
    </xf>
    <xf numFmtId="0" fontId="24" fillId="0" borderId="13" xfId="0" applyNumberFormat="1" applyFont="1" applyFill="1" applyBorder="1" applyAlignment="1" applyProtection="1">
      <alignment/>
      <protection/>
    </xf>
    <xf numFmtId="0" fontId="21" fillId="0" borderId="13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centerContinuous"/>
      <protection/>
    </xf>
    <xf numFmtId="0" fontId="22" fillId="0" borderId="0" xfId="0" applyNumberFormat="1" applyFont="1" applyFill="1" applyBorder="1" applyAlignment="1" applyProtection="1">
      <alignment horizontal="centerContinuous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32" xfId="0" applyNumberFormat="1" applyFont="1" applyFill="1" applyBorder="1" applyAlignment="1" applyProtection="1">
      <alignment horizontal="centerContinuous"/>
      <protection/>
    </xf>
    <xf numFmtId="0" fontId="21" fillId="36" borderId="11" xfId="0" applyNumberFormat="1" applyFont="1" applyFill="1" applyBorder="1" applyAlignment="1" applyProtection="1">
      <alignment/>
      <protection/>
    </xf>
    <xf numFmtId="0" fontId="21" fillId="36" borderId="33" xfId="0" applyNumberFormat="1" applyFont="1" applyFill="1" applyBorder="1" applyAlignment="1" applyProtection="1">
      <alignment horizontal="left"/>
      <protection/>
    </xf>
    <xf numFmtId="0" fontId="21" fillId="36" borderId="13" xfId="0" applyNumberFormat="1" applyFont="1" applyFill="1" applyBorder="1" applyAlignment="1" applyProtection="1">
      <alignment horizontal="left"/>
      <protection/>
    </xf>
    <xf numFmtId="0" fontId="21" fillId="36" borderId="33" xfId="0" applyNumberFormat="1" applyFont="1" applyFill="1" applyBorder="1" applyAlignment="1" applyProtection="1">
      <alignment horizontal="center"/>
      <protection/>
    </xf>
    <xf numFmtId="0" fontId="21" fillId="36" borderId="33" xfId="0" applyNumberFormat="1" applyFont="1" applyFill="1" applyBorder="1" applyAlignment="1" applyProtection="1">
      <alignment horizontal="centerContinuous" vertical="center"/>
      <protection/>
    </xf>
    <xf numFmtId="0" fontId="23" fillId="36" borderId="13" xfId="0" applyNumberFormat="1" applyFont="1" applyFill="1" applyBorder="1" applyAlignment="1" applyProtection="1">
      <alignment horizontal="centerContinuous" vertical="center"/>
      <protection/>
    </xf>
    <xf numFmtId="0" fontId="21" fillId="36" borderId="13" xfId="0" applyNumberFormat="1" applyFont="1" applyFill="1" applyBorder="1" applyAlignment="1" applyProtection="1">
      <alignment horizontal="centerContinuous" vertical="center"/>
      <protection/>
    </xf>
    <xf numFmtId="0" fontId="21" fillId="36" borderId="34" xfId="0" applyNumberFormat="1" applyFont="1" applyFill="1" applyBorder="1" applyAlignment="1" applyProtection="1">
      <alignment horizontal="centerContinuous" vertical="center"/>
      <protection/>
    </xf>
    <xf numFmtId="0" fontId="21" fillId="36" borderId="14" xfId="0" applyNumberFormat="1" applyFont="1" applyFill="1" applyBorder="1" applyAlignment="1" applyProtection="1">
      <alignment horizontal="center"/>
      <protection/>
    </xf>
    <xf numFmtId="0" fontId="21" fillId="36" borderId="35" xfId="0" applyNumberFormat="1" applyFont="1" applyFill="1" applyBorder="1" applyAlignment="1" applyProtection="1">
      <alignment horizontal="centerContinuous" vertical="center"/>
      <protection/>
    </xf>
    <xf numFmtId="0" fontId="21" fillId="36" borderId="0" xfId="0" applyNumberFormat="1" applyFont="1" applyFill="1" applyBorder="1" applyAlignment="1" applyProtection="1">
      <alignment horizontal="centerContinuous" vertical="center"/>
      <protection/>
    </xf>
    <xf numFmtId="0" fontId="21" fillId="36" borderId="35" xfId="0" applyNumberFormat="1" applyFont="1" applyFill="1" applyBorder="1" applyAlignment="1" applyProtection="1">
      <alignment horizontal="center" vertical="center"/>
      <protection/>
    </xf>
    <xf numFmtId="0" fontId="21" fillId="36" borderId="35" xfId="0" applyNumberFormat="1" applyFont="1" applyFill="1" applyBorder="1" applyAlignment="1" applyProtection="1">
      <alignment horizontal="centerContinuous"/>
      <protection/>
    </xf>
    <xf numFmtId="0" fontId="21" fillId="36" borderId="0" xfId="0" applyNumberFormat="1" applyFont="1" applyFill="1" applyBorder="1" applyAlignment="1" applyProtection="1">
      <alignment horizontal="centerContinuous"/>
      <protection/>
    </xf>
    <xf numFmtId="0" fontId="23" fillId="36" borderId="0" xfId="0" applyNumberFormat="1" applyFont="1" applyFill="1" applyBorder="1" applyAlignment="1" applyProtection="1">
      <alignment horizontal="centerContinuous"/>
      <protection/>
    </xf>
    <xf numFmtId="0" fontId="21" fillId="36" borderId="21" xfId="0" applyNumberFormat="1" applyFont="1" applyFill="1" applyBorder="1" applyAlignment="1" applyProtection="1">
      <alignment horizontal="centerContinuous"/>
      <protection/>
    </xf>
    <xf numFmtId="0" fontId="21" fillId="36" borderId="35" xfId="0" applyNumberFormat="1" applyFont="1" applyFill="1" applyBorder="1" applyAlignment="1" applyProtection="1">
      <alignment horizontal="centerContinuous" vertical="top"/>
      <protection/>
    </xf>
    <xf numFmtId="0" fontId="21" fillId="36" borderId="0" xfId="0" applyNumberFormat="1" applyFont="1" applyFill="1" applyBorder="1" applyAlignment="1" applyProtection="1">
      <alignment horizontal="centerContinuous" vertical="top"/>
      <protection/>
    </xf>
    <xf numFmtId="0" fontId="23" fillId="36" borderId="0" xfId="0" applyNumberFormat="1" applyFont="1" applyFill="1" applyBorder="1" applyAlignment="1" applyProtection="1">
      <alignment horizontal="centerContinuous" vertical="top"/>
      <protection/>
    </xf>
    <xf numFmtId="0" fontId="21" fillId="36" borderId="21" xfId="0" applyNumberFormat="1" applyFont="1" applyFill="1" applyBorder="1" applyAlignment="1" applyProtection="1">
      <alignment horizontal="centerContinuous" vertical="top"/>
      <protection/>
    </xf>
    <xf numFmtId="0" fontId="21" fillId="36" borderId="35" xfId="0" applyNumberFormat="1" applyFont="1" applyFill="1" applyBorder="1" applyAlignment="1" applyProtection="1">
      <alignment horizontal="left"/>
      <protection/>
    </xf>
    <xf numFmtId="0" fontId="21" fillId="36" borderId="0" xfId="0" applyNumberFormat="1" applyFont="1" applyFill="1" applyBorder="1" applyAlignment="1" applyProtection="1">
      <alignment horizontal="left"/>
      <protection/>
    </xf>
    <xf numFmtId="0" fontId="21" fillId="36" borderId="36" xfId="0" applyNumberFormat="1" applyFont="1" applyFill="1" applyBorder="1" applyAlignment="1" applyProtection="1">
      <alignment horizontal="centerContinuous" vertical="center"/>
      <protection/>
    </xf>
    <xf numFmtId="0" fontId="23" fillId="36" borderId="32" xfId="0" applyNumberFormat="1" applyFont="1" applyFill="1" applyBorder="1" applyAlignment="1" applyProtection="1">
      <alignment horizontal="centerContinuous" vertical="center"/>
      <protection/>
    </xf>
    <xf numFmtId="0" fontId="23" fillId="36" borderId="36" xfId="0" applyNumberFormat="1" applyFont="1" applyFill="1" applyBorder="1" applyAlignment="1" applyProtection="1">
      <alignment horizontal="centerContinuous" vertical="center"/>
      <protection/>
    </xf>
    <xf numFmtId="0" fontId="21" fillId="36" borderId="37" xfId="0" applyNumberFormat="1" applyFont="1" applyFill="1" applyBorder="1" applyAlignment="1" applyProtection="1">
      <alignment horizontal="centerContinuous" vertical="center"/>
      <protection/>
    </xf>
    <xf numFmtId="0" fontId="21" fillId="36" borderId="14" xfId="0" applyNumberFormat="1" applyFont="1" applyFill="1" applyBorder="1" applyAlignment="1" applyProtection="1">
      <alignment/>
      <protection/>
    </xf>
    <xf numFmtId="0" fontId="21" fillId="36" borderId="35" xfId="0" applyNumberFormat="1" applyFont="1" applyFill="1" applyBorder="1" applyAlignment="1" applyProtection="1">
      <alignment horizontal="center"/>
      <protection/>
    </xf>
    <xf numFmtId="0" fontId="23" fillId="36" borderId="38" xfId="0" applyNumberFormat="1" applyFont="1" applyFill="1" applyBorder="1" applyAlignment="1" applyProtection="1">
      <alignment horizontal="centerContinuous" vertical="center"/>
      <protection/>
    </xf>
    <xf numFmtId="0" fontId="21" fillId="36" borderId="39" xfId="0" applyNumberFormat="1" applyFont="1" applyFill="1" applyBorder="1" applyAlignment="1" applyProtection="1">
      <alignment/>
      <protection/>
    </xf>
    <xf numFmtId="0" fontId="21" fillId="36" borderId="32" xfId="0" applyNumberFormat="1" applyFont="1" applyFill="1" applyBorder="1" applyAlignment="1" applyProtection="1">
      <alignment horizontal="centerContinuous" vertical="center"/>
      <protection/>
    </xf>
    <xf numFmtId="0" fontId="21" fillId="36" borderId="3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201" fontId="21" fillId="0" borderId="0" xfId="0" applyNumberFormat="1" applyFont="1" applyFill="1" applyBorder="1" applyAlignment="1" applyProtection="1">
      <alignment horizontal="right"/>
      <protection/>
    </xf>
    <xf numFmtId="38" fontId="21" fillId="0" borderId="0" xfId="0" applyNumberFormat="1" applyFont="1" applyFill="1" applyBorder="1" applyAlignment="1" applyProtection="1">
      <alignment horizontal="right"/>
      <protection/>
    </xf>
    <xf numFmtId="9" fontId="21" fillId="0" borderId="0" xfId="0" applyNumberFormat="1" applyFont="1" applyFill="1" applyBorder="1" applyAlignment="1" applyProtection="1">
      <alignment horizontal="center"/>
      <protection/>
    </xf>
    <xf numFmtId="201" fontId="21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 horizontal="centerContinuous" vertical="center"/>
      <protection/>
    </xf>
    <xf numFmtId="0" fontId="0" fillId="0" borderId="4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88" fontId="3" fillId="0" borderId="14" xfId="0" applyNumberFormat="1" applyFont="1" applyBorder="1" applyAlignment="1" applyProtection="1">
      <alignment horizontal="center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188" fontId="3" fillId="0" borderId="21" xfId="0" applyNumberFormat="1" applyFont="1" applyBorder="1" applyAlignment="1" applyProtection="1">
      <alignment horizontal="center"/>
      <protection/>
    </xf>
    <xf numFmtId="188" fontId="7" fillId="0" borderId="33" xfId="0" applyNumberFormat="1" applyFont="1" applyFill="1" applyBorder="1" applyAlignment="1" applyProtection="1">
      <alignment horizontal="center" vertical="center"/>
      <protection/>
    </xf>
    <xf numFmtId="188" fontId="7" fillId="0" borderId="34" xfId="0" applyNumberFormat="1" applyFont="1" applyFill="1" applyBorder="1" applyAlignment="1" applyProtection="1">
      <alignment horizontal="center" vertical="center"/>
      <protection/>
    </xf>
    <xf numFmtId="188" fontId="7" fillId="0" borderId="35" xfId="0" applyNumberFormat="1" applyFont="1" applyFill="1" applyBorder="1" applyAlignment="1" applyProtection="1">
      <alignment horizontal="center" vertical="center"/>
      <protection/>
    </xf>
    <xf numFmtId="188" fontId="7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8" fontId="7" fillId="0" borderId="43" xfId="0" applyNumberFormat="1" applyFont="1" applyFill="1" applyBorder="1" applyAlignment="1" applyProtection="1">
      <alignment horizontal="center"/>
      <protection/>
    </xf>
    <xf numFmtId="188" fontId="7" fillId="0" borderId="25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88" fontId="12" fillId="0" borderId="0" xfId="0" applyNumberFormat="1" applyFont="1" applyAlignment="1" applyProtection="1">
      <alignment horizontal="center"/>
      <protection/>
    </xf>
    <xf numFmtId="188" fontId="13" fillId="0" borderId="0" xfId="0" applyNumberFormat="1" applyFont="1" applyAlignment="1" applyProtection="1">
      <alignment horizontal="center"/>
      <protection/>
    </xf>
    <xf numFmtId="0" fontId="64" fillId="0" borderId="41" xfId="0" applyFont="1" applyBorder="1" applyAlignment="1">
      <alignment horizontal="center"/>
    </xf>
    <xf numFmtId="0" fontId="64" fillId="0" borderId="42" xfId="0" applyFont="1" applyBorder="1" applyAlignment="1">
      <alignment horizontal="center"/>
    </xf>
    <xf numFmtId="0" fontId="61" fillId="0" borderId="43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64" fillId="0" borderId="3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188" fontId="61" fillId="0" borderId="33" xfId="0" applyNumberFormat="1" applyFont="1" applyFill="1" applyBorder="1" applyAlignment="1" applyProtection="1">
      <alignment horizontal="center" vertical="center"/>
      <protection/>
    </xf>
    <xf numFmtId="188" fontId="61" fillId="0" borderId="34" xfId="0" applyNumberFormat="1" applyFont="1" applyFill="1" applyBorder="1" applyAlignment="1" applyProtection="1">
      <alignment horizontal="center" vertical="center"/>
      <protection/>
    </xf>
    <xf numFmtId="188" fontId="61" fillId="0" borderId="35" xfId="0" applyNumberFormat="1" applyFont="1" applyFill="1" applyBorder="1" applyAlignment="1" applyProtection="1">
      <alignment horizontal="center" vertical="center"/>
      <protection/>
    </xf>
    <xf numFmtId="188" fontId="61" fillId="0" borderId="21" xfId="0" applyNumberFormat="1" applyFont="1" applyFill="1" applyBorder="1" applyAlignment="1" applyProtection="1">
      <alignment horizontal="center" vertical="center"/>
      <protection/>
    </xf>
    <xf numFmtId="0" fontId="64" fillId="0" borderId="35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43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188" fontId="61" fillId="0" borderId="43" xfId="0" applyNumberFormat="1" applyFont="1" applyFill="1" applyBorder="1" applyAlignment="1" applyProtection="1">
      <alignment horizontal="center"/>
      <protection/>
    </xf>
    <xf numFmtId="188" fontId="61" fillId="0" borderId="25" xfId="0" applyNumberFormat="1" applyFont="1" applyFill="1" applyBorder="1" applyAlignment="1" applyProtection="1">
      <alignment horizontal="center"/>
      <protection/>
    </xf>
    <xf numFmtId="188" fontId="66" fillId="0" borderId="0" xfId="0" applyNumberFormat="1" applyFont="1" applyBorder="1" applyAlignment="1" applyProtection="1">
      <alignment horizontal="center"/>
      <protection/>
    </xf>
    <xf numFmtId="188" fontId="67" fillId="0" borderId="0" xfId="0" applyNumberFormat="1" applyFont="1" applyBorder="1" applyAlignment="1" applyProtection="1">
      <alignment horizontal="center"/>
      <protection/>
    </xf>
    <xf numFmtId="201" fontId="21" fillId="0" borderId="35" xfId="63" applyNumberFormat="1" applyFont="1" applyFill="1" applyBorder="1" applyAlignment="1" applyProtection="1">
      <alignment horizontal="right"/>
      <protection/>
    </xf>
    <xf numFmtId="201" fontId="21" fillId="0" borderId="15" xfId="63" applyNumberFormat="1" applyFont="1" applyFill="1" applyBorder="1" applyAlignment="1" applyProtection="1">
      <alignment horizontal="right"/>
      <protection/>
    </xf>
    <xf numFmtId="201" fontId="21" fillId="0" borderId="22" xfId="63" applyNumberFormat="1" applyFont="1" applyFill="1" applyBorder="1" applyAlignment="1" applyProtection="1">
      <alignment horizontal="right"/>
      <protection/>
    </xf>
    <xf numFmtId="38" fontId="21" fillId="0" borderId="35" xfId="63" applyNumberFormat="1" applyFont="1" applyFill="1" applyBorder="1" applyAlignment="1" applyProtection="1">
      <alignment horizontal="right"/>
      <protection/>
    </xf>
    <xf numFmtId="9" fontId="21" fillId="0" borderId="35" xfId="63" applyNumberFormat="1" applyFont="1" applyFill="1" applyBorder="1" applyAlignment="1" applyProtection="1">
      <alignment horizontal="right"/>
      <protection/>
    </xf>
    <xf numFmtId="38" fontId="21" fillId="0" borderId="15" xfId="63" applyNumberFormat="1" applyFont="1" applyFill="1" applyBorder="1" applyAlignment="1" applyProtection="1">
      <alignment horizontal="right"/>
      <protection/>
    </xf>
    <xf numFmtId="38" fontId="21" fillId="0" borderId="22" xfId="63" applyNumberFormat="1" applyFont="1" applyFill="1" applyBorder="1" applyAlignment="1" applyProtection="1">
      <alignment horizontal="right"/>
      <protection/>
    </xf>
    <xf numFmtId="201" fontId="21" fillId="0" borderId="15" xfId="0" applyNumberFormat="1" applyFont="1" applyFill="1" applyBorder="1" applyAlignment="1" applyProtection="1">
      <alignment horizontal="right"/>
      <protection/>
    </xf>
    <xf numFmtId="201" fontId="21" fillId="0" borderId="35" xfId="0" applyNumberFormat="1" applyFont="1" applyFill="1" applyBorder="1" applyAlignment="1" applyProtection="1">
      <alignment horizontal="right"/>
      <protection/>
    </xf>
    <xf numFmtId="201" fontId="21" fillId="0" borderId="22" xfId="0" applyNumberFormat="1" applyFont="1" applyFill="1" applyBorder="1" applyAlignment="1" applyProtection="1">
      <alignment horizontal="right"/>
      <protection/>
    </xf>
    <xf numFmtId="38" fontId="21" fillId="0" borderId="35" xfId="0" applyNumberFormat="1" applyFont="1" applyFill="1" applyBorder="1" applyAlignment="1" applyProtection="1">
      <alignment horizontal="right"/>
      <protection/>
    </xf>
    <xf numFmtId="9" fontId="21" fillId="0" borderId="35" xfId="0" applyNumberFormat="1" applyFont="1" applyFill="1" applyBorder="1" applyAlignment="1" applyProtection="1">
      <alignment horizontal="right"/>
      <protection/>
    </xf>
    <xf numFmtId="38" fontId="21" fillId="0" borderId="15" xfId="0" applyNumberFormat="1" applyFont="1" applyFill="1" applyBorder="1" applyAlignment="1" applyProtection="1">
      <alignment horizontal="right"/>
      <protection/>
    </xf>
    <xf numFmtId="38" fontId="21" fillId="0" borderId="22" xfId="0" applyNumberFormat="1" applyFont="1" applyFill="1" applyBorder="1" applyAlignment="1" applyProtection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77"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rosca@airmoldova.md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shumeico@airmoldova.md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="80" zoomScaleNormal="80" zoomScalePageLayoutView="0" workbookViewId="0" topLeftCell="A1">
      <selection activeCell="J15" sqref="J15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1" ht="15.75"/>
    <row r="2" spans="8:12" s="77" customFormat="1" ht="15.75">
      <c r="H2" s="78" t="s">
        <v>0</v>
      </c>
      <c r="I2" s="78"/>
      <c r="L2" s="78"/>
    </row>
    <row r="3" s="77" customFormat="1" ht="15.75"/>
    <row r="4" spans="2:9" s="77" customFormat="1" ht="18.75">
      <c r="B4" s="339" t="s">
        <v>1</v>
      </c>
      <c r="C4" s="339"/>
      <c r="D4" s="339"/>
      <c r="E4" s="339"/>
      <c r="F4" s="339"/>
      <c r="G4" s="339"/>
      <c r="H4" s="339"/>
      <c r="I4" s="2"/>
    </row>
    <row r="5" spans="2:9" s="77" customFormat="1" ht="18.75">
      <c r="B5" s="339" t="s">
        <v>2</v>
      </c>
      <c r="C5" s="339"/>
      <c r="D5" s="339"/>
      <c r="E5" s="339"/>
      <c r="F5" s="339"/>
      <c r="G5" s="339"/>
      <c r="H5" s="339"/>
      <c r="I5" s="2"/>
    </row>
    <row r="6" spans="2:9" s="77" customFormat="1" ht="18.75">
      <c r="B6" s="340" t="s">
        <v>3</v>
      </c>
      <c r="C6" s="340"/>
      <c r="D6" s="340"/>
      <c r="E6" s="340"/>
      <c r="F6" s="340"/>
      <c r="G6" s="340"/>
      <c r="H6" s="340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2" ht="15.75"/>
    <row r="13" spans="2:7" ht="31.5">
      <c r="B13" s="4" t="s">
        <v>4</v>
      </c>
      <c r="C13" s="5" t="s">
        <v>102</v>
      </c>
      <c r="E13" s="6" t="s">
        <v>5</v>
      </c>
      <c r="F13" s="336" t="s">
        <v>6</v>
      </c>
      <c r="G13" s="336"/>
    </row>
    <row r="14" spans="2:7" ht="15.75">
      <c r="B14" s="8" t="s">
        <v>7</v>
      </c>
      <c r="C14" s="7" t="s">
        <v>8</v>
      </c>
      <c r="E14" s="6" t="s">
        <v>9</v>
      </c>
      <c r="F14" s="336" t="s">
        <v>8</v>
      </c>
      <c r="G14" s="336"/>
    </row>
    <row r="15" spans="2:5" ht="15.75">
      <c r="B15" s="8" t="s">
        <v>10</v>
      </c>
      <c r="C15" s="7" t="s">
        <v>95</v>
      </c>
      <c r="D15" s="92"/>
      <c r="E15" s="6"/>
    </row>
    <row r="16" spans="2:7" ht="15.75">
      <c r="B16" s="8" t="s">
        <v>11</v>
      </c>
      <c r="C16" s="7" t="s">
        <v>12</v>
      </c>
      <c r="E16" s="6" t="s">
        <v>13</v>
      </c>
      <c r="F16" s="336" t="s">
        <v>104</v>
      </c>
      <c r="G16" s="336"/>
    </row>
    <row r="17" spans="2:7" ht="15.75">
      <c r="B17" s="8" t="s">
        <v>14</v>
      </c>
      <c r="C17" s="91" t="s">
        <v>101</v>
      </c>
      <c r="E17" s="9" t="s">
        <v>15</v>
      </c>
      <c r="F17" s="336">
        <v>2015</v>
      </c>
      <c r="G17" s="336"/>
    </row>
    <row r="18" ht="16.5" thickBot="1"/>
    <row r="19" spans="2:8" ht="15.75">
      <c r="B19" s="10"/>
      <c r="C19" s="11"/>
      <c r="D19" s="12"/>
      <c r="E19" s="337" t="s">
        <v>16</v>
      </c>
      <c r="F19" s="338"/>
      <c r="G19" s="326" t="s">
        <v>18</v>
      </c>
      <c r="H19" s="327"/>
    </row>
    <row r="20" spans="2:8" ht="15.75">
      <c r="B20" s="13"/>
      <c r="C20" s="14"/>
      <c r="D20" s="15"/>
      <c r="E20" s="330" t="s">
        <v>17</v>
      </c>
      <c r="F20" s="331"/>
      <c r="G20" s="328"/>
      <c r="H20" s="329"/>
    </row>
    <row r="21" spans="2:8" ht="15.75">
      <c r="B21" s="16" t="s">
        <v>19</v>
      </c>
      <c r="C21" s="17" t="s">
        <v>20</v>
      </c>
      <c r="D21" s="18" t="s">
        <v>21</v>
      </c>
      <c r="E21" s="332" t="s">
        <v>22</v>
      </c>
      <c r="F21" s="333"/>
      <c r="G21" s="334" t="s">
        <v>23</v>
      </c>
      <c r="H21" s="335"/>
    </row>
    <row r="22" spans="2:8" ht="15.75">
      <c r="B22" s="16" t="s">
        <v>24</v>
      </c>
      <c r="C22" s="14"/>
      <c r="D22" s="15"/>
      <c r="E22" s="319" t="s">
        <v>25</v>
      </c>
      <c r="F22" s="320"/>
      <c r="G22" s="321" t="s">
        <v>25</v>
      </c>
      <c r="H22" s="322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94"/>
      <c r="F25" s="31"/>
      <c r="G25" s="29"/>
      <c r="H25" s="32"/>
    </row>
    <row r="26" spans="2:8" s="79" customFormat="1" ht="18.75">
      <c r="B26" s="80"/>
      <c r="C26" s="81" t="s">
        <v>34</v>
      </c>
      <c r="D26" s="82"/>
      <c r="E26" s="95"/>
      <c r="F26" s="84"/>
      <c r="G26" s="85"/>
      <c r="H26" s="86"/>
    </row>
    <row r="27" spans="2:8" ht="15.75">
      <c r="B27" s="37" t="s">
        <v>35</v>
      </c>
      <c r="C27" s="38" t="s">
        <v>36</v>
      </c>
      <c r="D27" s="18" t="s">
        <v>37</v>
      </c>
      <c r="E27" s="96">
        <v>956.3849999999982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97">
        <v>755</v>
      </c>
      <c r="F28" s="40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96">
        <v>1419.3833333333334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96">
        <v>74908.0000000001</v>
      </c>
      <c r="F30" s="40"/>
      <c r="G30" s="42" t="s">
        <v>45</v>
      </c>
      <c r="H30" s="43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6">
        <v>52.005999999999986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96">
        <v>104056.65199999991</v>
      </c>
      <c r="F32" s="31"/>
      <c r="G32" s="42" t="s">
        <v>45</v>
      </c>
      <c r="H32" s="44" t="s">
        <v>45</v>
      </c>
      <c r="I32" s="45"/>
      <c r="J32" s="45"/>
      <c r="K32" s="45"/>
    </row>
    <row r="33" spans="2:11" ht="15.75">
      <c r="B33" s="37" t="s">
        <v>50</v>
      </c>
      <c r="C33" s="38" t="s">
        <v>51</v>
      </c>
      <c r="D33" s="39" t="s">
        <v>37</v>
      </c>
      <c r="E33" s="96">
        <v>134933.9389999999</v>
      </c>
      <c r="F33" s="31"/>
      <c r="G33" s="42" t="s">
        <v>45</v>
      </c>
      <c r="H33" s="44" t="s">
        <v>45</v>
      </c>
      <c r="I33" s="46"/>
      <c r="J33" s="45"/>
      <c r="K33" s="45"/>
    </row>
    <row r="34" spans="2:11" ht="15.75">
      <c r="B34" s="37" t="s">
        <v>52</v>
      </c>
      <c r="C34" s="38" t="s">
        <v>53</v>
      </c>
      <c r="D34" s="39" t="s">
        <v>54</v>
      </c>
      <c r="E34" s="98">
        <f>E32/E33</f>
        <v>0.7711673784310114</v>
      </c>
      <c r="F34" s="48"/>
      <c r="G34" s="42" t="s">
        <v>45</v>
      </c>
      <c r="H34" s="44" t="s">
        <v>45</v>
      </c>
      <c r="I34" s="46"/>
      <c r="J34" s="49"/>
      <c r="K34" s="49"/>
    </row>
    <row r="35" spans="2:11" ht="15.75">
      <c r="B35" s="37"/>
      <c r="C35" s="38" t="s">
        <v>55</v>
      </c>
      <c r="D35" s="15"/>
      <c r="E35" s="99"/>
      <c r="F35" s="31"/>
      <c r="G35" s="42"/>
      <c r="H35" s="44"/>
      <c r="I35" s="46"/>
      <c r="J35" s="49"/>
      <c r="K35" s="49"/>
    </row>
    <row r="36" spans="2:11" ht="15.75">
      <c r="B36" s="37" t="s">
        <v>56</v>
      </c>
      <c r="C36" s="50" t="s">
        <v>57</v>
      </c>
      <c r="D36" s="39" t="s">
        <v>37</v>
      </c>
      <c r="E36" s="96">
        <v>9554.77636799999</v>
      </c>
      <c r="F36" s="31"/>
      <c r="G36" s="42" t="s">
        <v>45</v>
      </c>
      <c r="H36" s="43" t="s">
        <v>45</v>
      </c>
      <c r="I36" s="51"/>
      <c r="J36" s="49"/>
      <c r="K36" s="52"/>
    </row>
    <row r="37" spans="2:11" ht="15.75">
      <c r="B37" s="37" t="s">
        <v>58</v>
      </c>
      <c r="C37" s="38" t="s">
        <v>59</v>
      </c>
      <c r="D37" s="39" t="s">
        <v>37</v>
      </c>
      <c r="E37" s="100">
        <v>39.601701</v>
      </c>
      <c r="F37" s="54"/>
      <c r="G37" s="55"/>
      <c r="H37" s="56"/>
      <c r="I37" s="52"/>
      <c r="J37" s="57"/>
      <c r="K37" s="52"/>
    </row>
    <row r="38" spans="2:11" ht="15.75">
      <c r="B38" s="37" t="s">
        <v>60</v>
      </c>
      <c r="C38" s="38" t="s">
        <v>61</v>
      </c>
      <c r="D38" s="39" t="s">
        <v>37</v>
      </c>
      <c r="E38" s="100">
        <v>26.84668500000001</v>
      </c>
      <c r="F38" s="54"/>
      <c r="G38" s="55"/>
      <c r="H38" s="56"/>
      <c r="I38" s="15"/>
      <c r="J38" s="58"/>
      <c r="K38" s="59"/>
    </row>
    <row r="39" spans="2:8" ht="15.75">
      <c r="B39" s="37" t="s">
        <v>62</v>
      </c>
      <c r="C39" s="38" t="s">
        <v>63</v>
      </c>
      <c r="D39" s="39" t="s">
        <v>37</v>
      </c>
      <c r="E39" s="96">
        <f>E36+E37+E38</f>
        <v>9621.22475399999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96">
        <v>13421.506462000003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101">
        <f>E39/E40</f>
        <v>0.7168513297102929</v>
      </c>
      <c r="F41" s="48"/>
      <c r="G41" s="17"/>
      <c r="H41" s="36" t="s">
        <v>68</v>
      </c>
    </row>
    <row r="42" spans="2:8" ht="15.75">
      <c r="B42" s="28"/>
      <c r="C42" s="33"/>
      <c r="D42" s="15"/>
      <c r="E42" s="102"/>
      <c r="F42" s="31"/>
      <c r="G42" s="17"/>
      <c r="H42" s="32"/>
    </row>
    <row r="43" spans="2:8" s="79" customFormat="1" ht="18.75">
      <c r="B43" s="80"/>
      <c r="C43" s="81" t="s">
        <v>69</v>
      </c>
      <c r="D43" s="82"/>
      <c r="E43" s="95"/>
      <c r="F43" s="84"/>
      <c r="G43" s="85"/>
      <c r="H43" s="87"/>
    </row>
    <row r="44" spans="2:8" ht="15.75">
      <c r="B44" s="62">
        <v>2010</v>
      </c>
      <c r="C44" s="14" t="s">
        <v>70</v>
      </c>
      <c r="D44" s="18" t="s">
        <v>37</v>
      </c>
      <c r="E44" s="103">
        <v>32.150999999999996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104">
        <v>14</v>
      </c>
      <c r="F45" s="40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103">
        <v>43.483333333333356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105">
        <v>1573</v>
      </c>
      <c r="F47" s="40"/>
      <c r="G47" s="42" t="s">
        <v>45</v>
      </c>
      <c r="H47" s="63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99"/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106">
        <v>3611.4109999999996</v>
      </c>
      <c r="F49" s="31"/>
      <c r="G49" s="42" t="s">
        <v>45</v>
      </c>
      <c r="H49" s="63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106">
        <v>4459.803</v>
      </c>
      <c r="F50" s="31"/>
      <c r="G50" s="42" t="s">
        <v>45</v>
      </c>
      <c r="H50" s="63" t="s">
        <v>45</v>
      </c>
    </row>
    <row r="51" spans="2:8" ht="15.75">
      <c r="B51" s="37"/>
      <c r="C51" s="38" t="s">
        <v>83</v>
      </c>
      <c r="D51" s="15"/>
      <c r="E51" s="99">
        <v>0</v>
      </c>
      <c r="F51" s="31"/>
      <c r="G51" s="42"/>
      <c r="H51" s="63"/>
    </row>
    <row r="52" spans="2:8" ht="15.75">
      <c r="B52" s="37" t="s">
        <v>84</v>
      </c>
      <c r="C52" s="50" t="s">
        <v>57</v>
      </c>
      <c r="D52" s="18" t="s">
        <v>37</v>
      </c>
      <c r="E52" s="107">
        <v>304.67718899999994</v>
      </c>
      <c r="F52" s="31"/>
      <c r="G52" s="42" t="s">
        <v>45</v>
      </c>
      <c r="H52" s="63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99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108">
        <v>304.67718899999994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109">
        <v>455.88256699999994</v>
      </c>
      <c r="F55" s="31"/>
      <c r="G55" s="35"/>
      <c r="H55" s="32"/>
    </row>
    <row r="56" spans="2:8" ht="15.75">
      <c r="B56" s="37"/>
      <c r="C56" s="38"/>
      <c r="D56" s="15"/>
      <c r="E56" s="99"/>
      <c r="F56" s="31"/>
      <c r="G56" s="35"/>
      <c r="H56" s="32"/>
    </row>
    <row r="57" spans="2:8" s="79" customFormat="1" ht="18.75">
      <c r="B57" s="88"/>
      <c r="C57" s="81" t="s">
        <v>91</v>
      </c>
      <c r="D57" s="82"/>
      <c r="E57" s="95"/>
      <c r="F57" s="84"/>
      <c r="G57" s="85"/>
      <c r="H57" s="87"/>
    </row>
    <row r="58" spans="2:8" ht="15.75">
      <c r="B58" s="64" t="s">
        <v>92</v>
      </c>
      <c r="C58" s="50" t="s">
        <v>93</v>
      </c>
      <c r="D58" s="18" t="s">
        <v>40</v>
      </c>
      <c r="E58" s="96">
        <v>6.66666666666667</v>
      </c>
      <c r="F58" s="31"/>
      <c r="G58" s="35"/>
      <c r="H58" s="32"/>
    </row>
    <row r="59" spans="2:8" ht="15.75">
      <c r="B59" s="65"/>
      <c r="C59" s="66"/>
      <c r="D59" s="67"/>
      <c r="E59" s="110"/>
      <c r="F59" s="111"/>
      <c r="G59" s="19"/>
      <c r="H59" s="69"/>
    </row>
    <row r="60" spans="2:8" ht="15.75">
      <c r="B60" s="70"/>
      <c r="C60" s="15"/>
      <c r="D60" s="15"/>
      <c r="E60" s="15"/>
      <c r="F60" s="15"/>
      <c r="G60" s="15"/>
      <c r="H60" s="71"/>
    </row>
    <row r="61" spans="2:8" ht="15.75">
      <c r="B61" s="323" t="s">
        <v>94</v>
      </c>
      <c r="C61" s="324"/>
      <c r="D61" s="324"/>
      <c r="E61" s="324"/>
      <c r="F61" s="324"/>
      <c r="G61" s="324"/>
      <c r="H61" s="325"/>
    </row>
    <row r="62" spans="2:8" ht="16.5" thickBot="1">
      <c r="B62" s="72"/>
      <c r="C62" s="73"/>
      <c r="D62" s="73"/>
      <c r="E62" s="73"/>
      <c r="F62" s="73"/>
      <c r="G62" s="73"/>
      <c r="H62" s="74"/>
    </row>
    <row r="67" spans="3:6" s="75" customFormat="1" ht="38.25">
      <c r="C67" s="76"/>
      <c r="D67" s="76"/>
      <c r="E67" s="76"/>
      <c r="F67" s="76"/>
    </row>
  </sheetData>
  <sheetProtection/>
  <mergeCells count="15">
    <mergeCell ref="F14:G14"/>
    <mergeCell ref="F16:G16"/>
    <mergeCell ref="F17:G17"/>
    <mergeCell ref="E19:F19"/>
    <mergeCell ref="B4:H4"/>
    <mergeCell ref="B5:H5"/>
    <mergeCell ref="B6:H6"/>
    <mergeCell ref="F13:G13"/>
    <mergeCell ref="E22:F22"/>
    <mergeCell ref="G22:H22"/>
    <mergeCell ref="B61:H61"/>
    <mergeCell ref="G19:H20"/>
    <mergeCell ref="E20:F20"/>
    <mergeCell ref="E21:F21"/>
    <mergeCell ref="G21:H21"/>
  </mergeCells>
  <conditionalFormatting sqref="E20:E54 F23:F54">
    <cfRule type="cellIs" priority="55" dxfId="0" operator="equal" stopIfTrue="1">
      <formula>0</formula>
    </cfRule>
  </conditionalFormatting>
  <conditionalFormatting sqref="E14:E48 F14:F18 F23:F48">
    <cfRule type="cellIs" priority="54" dxfId="0" operator="equal" stopIfTrue="1">
      <formula>0</formula>
    </cfRule>
  </conditionalFormatting>
  <conditionalFormatting sqref="E20:E54 F23:F54">
    <cfRule type="cellIs" priority="53" dxfId="0" operator="equal" stopIfTrue="1">
      <formula>0</formula>
    </cfRule>
  </conditionalFormatting>
  <conditionalFormatting sqref="E20:E54 F23:F54">
    <cfRule type="cellIs" priority="52" dxfId="0" operator="equal" stopIfTrue="1">
      <formula>0</formula>
    </cfRule>
  </conditionalFormatting>
  <conditionalFormatting sqref="E15:E49 F15:F18 F23:F49">
    <cfRule type="cellIs" priority="51" dxfId="0" operator="equal" stopIfTrue="1">
      <formula>0</formula>
    </cfRule>
  </conditionalFormatting>
  <conditionalFormatting sqref="E20:E54 F23:F54">
    <cfRule type="cellIs" priority="50" dxfId="0" operator="equal" stopIfTrue="1">
      <formula>0</formula>
    </cfRule>
  </conditionalFormatting>
  <conditionalFormatting sqref="E20:E54 F23:F54">
    <cfRule type="cellIs" priority="49" dxfId="0" operator="equal" stopIfTrue="1">
      <formula>0</formula>
    </cfRule>
  </conditionalFormatting>
  <conditionalFormatting sqref="E27:E33">
    <cfRule type="cellIs" priority="48" dxfId="0" operator="equal" stopIfTrue="1">
      <formula>0</formula>
    </cfRule>
  </conditionalFormatting>
  <conditionalFormatting sqref="E27:E33">
    <cfRule type="cellIs" priority="47" dxfId="0" operator="equal" stopIfTrue="1">
      <formula>0</formula>
    </cfRule>
  </conditionalFormatting>
  <conditionalFormatting sqref="E27:E33">
    <cfRule type="cellIs" priority="46" dxfId="0" operator="equal" stopIfTrue="1">
      <formula>0</formula>
    </cfRule>
  </conditionalFormatting>
  <conditionalFormatting sqref="E36:E40">
    <cfRule type="cellIs" priority="45" dxfId="0" operator="equal" stopIfTrue="1">
      <formula>0</formula>
    </cfRule>
  </conditionalFormatting>
  <conditionalFormatting sqref="E36:E40">
    <cfRule type="cellIs" priority="44" dxfId="0" operator="equal" stopIfTrue="1">
      <formula>0</formula>
    </cfRule>
  </conditionalFormatting>
  <conditionalFormatting sqref="E36:E40">
    <cfRule type="cellIs" priority="43" dxfId="0" operator="equal" stopIfTrue="1">
      <formula>0</formula>
    </cfRule>
  </conditionalFormatting>
  <conditionalFormatting sqref="E20:E54 F23:F54">
    <cfRule type="cellIs" priority="42" dxfId="0" operator="equal" stopIfTrue="1">
      <formula>0</formula>
    </cfRule>
  </conditionalFormatting>
  <conditionalFormatting sqref="E20:E54 F23:F54">
    <cfRule type="cellIs" priority="41" dxfId="0" operator="equal" stopIfTrue="1">
      <formula>0</formula>
    </cfRule>
  </conditionalFormatting>
  <conditionalFormatting sqref="E20:E54 F23:F54">
    <cfRule type="cellIs" priority="40" dxfId="0" operator="equal" stopIfTrue="1">
      <formula>0</formula>
    </cfRule>
  </conditionalFormatting>
  <conditionalFormatting sqref="E19:E53 F23:F53">
    <cfRule type="cellIs" priority="39" dxfId="0" operator="equal" stopIfTrue="1">
      <formula>0</formula>
    </cfRule>
  </conditionalFormatting>
  <conditionalFormatting sqref="E19:E53 F23:F53">
    <cfRule type="cellIs" priority="38" dxfId="0" operator="equal" stopIfTrue="1">
      <formula>0</formula>
    </cfRule>
  </conditionalFormatting>
  <conditionalFormatting sqref="E19:E53 F23:F53">
    <cfRule type="cellIs" priority="37" dxfId="0" operator="equal" stopIfTrue="1">
      <formula>0</formula>
    </cfRule>
  </conditionalFormatting>
  <conditionalFormatting sqref="E26:E40">
    <cfRule type="cellIs" priority="36" dxfId="0" operator="equal" stopIfTrue="1">
      <formula>0</formula>
    </cfRule>
  </conditionalFormatting>
  <conditionalFormatting sqref="E26:E40">
    <cfRule type="cellIs" priority="35" dxfId="0" operator="equal" stopIfTrue="1">
      <formula>0</formula>
    </cfRule>
  </conditionalFormatting>
  <conditionalFormatting sqref="E26:E40">
    <cfRule type="cellIs" priority="34" dxfId="0" operator="equal" stopIfTrue="1">
      <formula>0</formula>
    </cfRule>
  </conditionalFormatting>
  <conditionalFormatting sqref="E26:E32">
    <cfRule type="cellIs" priority="33" dxfId="0" operator="equal" stopIfTrue="1">
      <formula>0</formula>
    </cfRule>
  </conditionalFormatting>
  <conditionalFormatting sqref="E26:E32">
    <cfRule type="cellIs" priority="32" dxfId="0" operator="equal" stopIfTrue="1">
      <formula>0</formula>
    </cfRule>
  </conditionalFormatting>
  <conditionalFormatting sqref="E26:E32">
    <cfRule type="cellIs" priority="31" dxfId="0" operator="equal" stopIfTrue="1">
      <formula>0</formula>
    </cfRule>
  </conditionalFormatting>
  <conditionalFormatting sqref="E35:E39">
    <cfRule type="cellIs" priority="30" dxfId="0" operator="equal" stopIfTrue="1">
      <formula>0</formula>
    </cfRule>
  </conditionalFormatting>
  <conditionalFormatting sqref="E35:E39">
    <cfRule type="cellIs" priority="29" dxfId="0" operator="equal" stopIfTrue="1">
      <formula>0</formula>
    </cfRule>
  </conditionalFormatting>
  <conditionalFormatting sqref="E35:E39">
    <cfRule type="cellIs" priority="28" dxfId="0" operator="equal" stopIfTrue="1">
      <formula>0</formula>
    </cfRule>
  </conditionalFormatting>
  <conditionalFormatting sqref="F15">
    <cfRule type="cellIs" priority="27" dxfId="0" operator="equal" stopIfTrue="1">
      <formula>0</formula>
    </cfRule>
  </conditionalFormatting>
  <conditionalFormatting sqref="E14:E48 F23:F48 F14:F15 F17:F18">
    <cfRule type="cellIs" priority="26" dxfId="0" operator="equal" stopIfTrue="1">
      <formula>0</formula>
    </cfRule>
  </conditionalFormatting>
  <conditionalFormatting sqref="E20:E54 F23:F54">
    <cfRule type="cellIs" priority="25" dxfId="0" operator="equal" stopIfTrue="1">
      <formula>0</formula>
    </cfRule>
  </conditionalFormatting>
  <conditionalFormatting sqref="E20:E54 F23:F54">
    <cfRule type="cellIs" priority="24" dxfId="0" operator="equal" stopIfTrue="1">
      <formula>0</formula>
    </cfRule>
  </conditionalFormatting>
  <conditionalFormatting sqref="E15:E49 F15 F23:F49 F17:F18">
    <cfRule type="cellIs" priority="23" dxfId="0" operator="equal" stopIfTrue="1">
      <formula>0</formula>
    </cfRule>
  </conditionalFormatting>
  <conditionalFormatting sqref="E20:E54 F23:F54">
    <cfRule type="cellIs" priority="22" dxfId="0" operator="equal" stopIfTrue="1">
      <formula>0</formula>
    </cfRule>
  </conditionalFormatting>
  <conditionalFormatting sqref="E20:E54 F23:F54">
    <cfRule type="cellIs" priority="21" dxfId="0" operator="equal" stopIfTrue="1">
      <formula>0</formula>
    </cfRule>
  </conditionalFormatting>
  <conditionalFormatting sqref="E27:E33">
    <cfRule type="cellIs" priority="20" dxfId="0" operator="equal" stopIfTrue="1">
      <formula>0</formula>
    </cfRule>
  </conditionalFormatting>
  <conditionalFormatting sqref="E27:E33">
    <cfRule type="cellIs" priority="19" dxfId="0" operator="equal" stopIfTrue="1">
      <formula>0</formula>
    </cfRule>
  </conditionalFormatting>
  <conditionalFormatting sqref="E27:E33">
    <cfRule type="cellIs" priority="18" dxfId="0" operator="equal" stopIfTrue="1">
      <formula>0</formula>
    </cfRule>
  </conditionalFormatting>
  <conditionalFormatting sqref="E36:E40">
    <cfRule type="cellIs" priority="17" dxfId="0" operator="equal" stopIfTrue="1">
      <formula>0</formula>
    </cfRule>
  </conditionalFormatting>
  <conditionalFormatting sqref="E36:E40">
    <cfRule type="cellIs" priority="16" dxfId="0" operator="equal" stopIfTrue="1">
      <formula>0</formula>
    </cfRule>
  </conditionalFormatting>
  <conditionalFormatting sqref="E36:E40">
    <cfRule type="cellIs" priority="15" dxfId="0" operator="equal" stopIfTrue="1">
      <formula>0</formula>
    </cfRule>
  </conditionalFormatting>
  <conditionalFormatting sqref="E27:E55 E58">
    <cfRule type="cellIs" priority="14" dxfId="0" operator="equal" stopIfTrue="1">
      <formula>0</formula>
    </cfRule>
  </conditionalFormatting>
  <conditionalFormatting sqref="E20:E54 F23:F54">
    <cfRule type="cellIs" priority="13" dxfId="0" operator="equal" stopIfTrue="1">
      <formula>0</formula>
    </cfRule>
  </conditionalFormatting>
  <conditionalFormatting sqref="E14:E48 F14:F18 F23:F48">
    <cfRule type="cellIs" priority="12" dxfId="0" operator="equal" stopIfTrue="1">
      <formula>0</formula>
    </cfRule>
  </conditionalFormatting>
  <conditionalFormatting sqref="E20:E54 F23:F54">
    <cfRule type="cellIs" priority="11" dxfId="0" operator="equal" stopIfTrue="1">
      <formula>0</formula>
    </cfRule>
  </conditionalFormatting>
  <conditionalFormatting sqref="E20:E54 F23:F54">
    <cfRule type="cellIs" priority="10" dxfId="0" operator="equal" stopIfTrue="1">
      <formula>0</formula>
    </cfRule>
  </conditionalFormatting>
  <conditionalFormatting sqref="E15:F49">
    <cfRule type="cellIs" priority="9" dxfId="0" operator="equal" stopIfTrue="1">
      <formula>0</formula>
    </cfRule>
  </conditionalFormatting>
  <conditionalFormatting sqref="E20:F54">
    <cfRule type="cellIs" priority="8" dxfId="0" operator="equal" stopIfTrue="1">
      <formula>0</formula>
    </cfRule>
  </conditionalFormatting>
  <conditionalFormatting sqref="E20:F54">
    <cfRule type="cellIs" priority="7" dxfId="0" operator="equal" stopIfTrue="1">
      <formula>0</formula>
    </cfRule>
  </conditionalFormatting>
  <conditionalFormatting sqref="E27:E33">
    <cfRule type="cellIs" priority="6" dxfId="0" operator="equal" stopIfTrue="1">
      <formula>0</formula>
    </cfRule>
  </conditionalFormatting>
  <conditionalFormatting sqref="E27:E33">
    <cfRule type="cellIs" priority="5" dxfId="0" operator="equal" stopIfTrue="1">
      <formula>0</formula>
    </cfRule>
  </conditionalFormatting>
  <conditionalFormatting sqref="E27:E33">
    <cfRule type="cellIs" priority="4" dxfId="0" operator="equal" stopIfTrue="1">
      <formula>0</formula>
    </cfRule>
  </conditionalFormatting>
  <conditionalFormatting sqref="E36:E40">
    <cfRule type="cellIs" priority="3" dxfId="0" operator="equal" stopIfTrue="1">
      <formula>0</formula>
    </cfRule>
  </conditionalFormatting>
  <conditionalFormatting sqref="E36:E40">
    <cfRule type="cellIs" priority="2" dxfId="0" operator="equal" stopIfTrue="1">
      <formula>0</formula>
    </cfRule>
  </conditionalFormatting>
  <conditionalFormatting sqref="E36:E40">
    <cfRule type="cellIs" priority="1" dxfId="0" operator="equal" stopIfTrue="1">
      <formula>0</formula>
    </cfRule>
  </conditionalFormatting>
  <hyperlinks>
    <hyperlink ref="C17" r:id="rId1" display="vrosca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W21" sqref="W21"/>
    </sheetView>
  </sheetViews>
  <sheetFormatPr defaultColWidth="9.140625" defaultRowHeight="12.75"/>
  <cols>
    <col min="6" max="6" width="0.42578125" style="0" customWidth="1"/>
    <col min="7" max="10" width="9.140625" style="0" hidden="1" customWidth="1"/>
    <col min="12" max="14" width="6.00390625" style="0" customWidth="1"/>
    <col min="15" max="18" width="3.57421875" style="0" customWidth="1"/>
    <col min="19" max="22" width="7.28125" style="0" customWidth="1"/>
  </cols>
  <sheetData>
    <row r="1" spans="1:22" ht="12.75">
      <c r="A1" s="156"/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9" t="s">
        <v>0</v>
      </c>
    </row>
    <row r="2" spans="1:22" ht="12.75">
      <c r="A2" s="160" t="s">
        <v>1</v>
      </c>
      <c r="B2" s="161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12.75">
      <c r="A3" s="160" t="s">
        <v>2</v>
      </c>
      <c r="B3" s="161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2.75">
      <c r="A4" s="160" t="s">
        <v>3</v>
      </c>
      <c r="B4" s="161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2" ht="12.75">
      <c r="A5" s="156"/>
      <c r="B5" s="156"/>
      <c r="C5" s="156"/>
      <c r="D5" s="156"/>
      <c r="E5" s="156"/>
      <c r="F5" s="156"/>
      <c r="G5" s="156"/>
      <c r="H5" s="156"/>
      <c r="I5" s="156"/>
      <c r="J5" s="159"/>
      <c r="K5" s="158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12.75">
      <c r="A6" s="156"/>
      <c r="B6" s="156"/>
      <c r="C6" s="156"/>
      <c r="D6" s="156"/>
      <c r="E6" s="156"/>
      <c r="F6" s="156"/>
      <c r="G6" s="156"/>
      <c r="H6" s="156"/>
      <c r="I6" s="156"/>
      <c r="J6" s="159"/>
      <c r="K6" s="158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</row>
    <row r="7" spans="1:22" ht="12.75">
      <c r="A7" s="156"/>
      <c r="B7" s="156"/>
      <c r="C7" s="156"/>
      <c r="D7" s="156"/>
      <c r="E7" s="156"/>
      <c r="F7" s="156"/>
      <c r="G7" s="156"/>
      <c r="H7" s="156"/>
      <c r="I7" s="156"/>
      <c r="J7" s="159"/>
      <c r="K7" s="158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12.75">
      <c r="A8" s="156"/>
      <c r="B8" s="156"/>
      <c r="C8" s="156"/>
      <c r="D8" s="156"/>
      <c r="E8" s="156"/>
      <c r="F8" s="156"/>
      <c r="G8" s="156"/>
      <c r="H8" s="156"/>
      <c r="I8" s="156"/>
      <c r="J8" s="159"/>
      <c r="K8" s="158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</row>
    <row r="9" spans="1:22" ht="12.75">
      <c r="A9" s="162" t="s">
        <v>4</v>
      </c>
      <c r="B9" s="163" t="s">
        <v>108</v>
      </c>
      <c r="C9" s="164"/>
      <c r="D9" s="164"/>
      <c r="E9" s="164"/>
      <c r="F9" s="165"/>
      <c r="G9" s="164"/>
      <c r="H9" s="164"/>
      <c r="I9" s="165"/>
      <c r="J9" s="165"/>
      <c r="K9" s="158"/>
      <c r="L9" s="156"/>
      <c r="M9" s="156"/>
      <c r="N9" s="162" t="s">
        <v>5</v>
      </c>
      <c r="O9" s="164" t="s">
        <v>6</v>
      </c>
      <c r="P9" s="164"/>
      <c r="Q9" s="164"/>
      <c r="R9" s="164"/>
      <c r="S9" s="164"/>
      <c r="T9" s="164"/>
      <c r="U9" s="156"/>
      <c r="V9" s="156"/>
    </row>
    <row r="10" spans="1:22" ht="12.75">
      <c r="A10" s="162" t="s">
        <v>7</v>
      </c>
      <c r="B10" s="166" t="s">
        <v>8</v>
      </c>
      <c r="C10" s="167"/>
      <c r="D10" s="167"/>
      <c r="E10" s="167"/>
      <c r="F10" s="168"/>
      <c r="G10" s="167"/>
      <c r="H10" s="167"/>
      <c r="I10" s="168"/>
      <c r="J10" s="168"/>
      <c r="K10" s="158"/>
      <c r="L10" s="156"/>
      <c r="M10" s="156"/>
      <c r="N10" s="162" t="s">
        <v>9</v>
      </c>
      <c r="O10" s="166" t="s">
        <v>8</v>
      </c>
      <c r="P10" s="167"/>
      <c r="Q10" s="167"/>
      <c r="R10" s="167"/>
      <c r="S10" s="167"/>
      <c r="T10" s="167"/>
      <c r="U10" s="156"/>
      <c r="V10" s="156"/>
    </row>
    <row r="11" spans="1:22" ht="12.75">
      <c r="A11" s="162" t="s">
        <v>10</v>
      </c>
      <c r="B11" s="167" t="s">
        <v>109</v>
      </c>
      <c r="C11" s="167"/>
      <c r="D11" s="167"/>
      <c r="E11" s="167"/>
      <c r="F11" s="168"/>
      <c r="G11" s="167"/>
      <c r="H11" s="167"/>
      <c r="I11" s="168"/>
      <c r="J11" s="168"/>
      <c r="K11" s="158"/>
      <c r="L11" s="156"/>
      <c r="M11" s="156"/>
      <c r="N11" s="162"/>
      <c r="O11" s="167"/>
      <c r="P11" s="167"/>
      <c r="Q11" s="167"/>
      <c r="R11" s="167"/>
      <c r="S11" s="167"/>
      <c r="T11" s="167"/>
      <c r="U11" s="156"/>
      <c r="V11" s="156"/>
    </row>
    <row r="12" spans="1:22" ht="12.75">
      <c r="A12" s="162" t="s">
        <v>11</v>
      </c>
      <c r="B12" s="167" t="s">
        <v>110</v>
      </c>
      <c r="C12" s="167"/>
      <c r="D12" s="167"/>
      <c r="E12" s="167"/>
      <c r="F12" s="168"/>
      <c r="G12" s="167"/>
      <c r="H12" s="167"/>
      <c r="I12" s="168"/>
      <c r="J12" s="168"/>
      <c r="K12" s="158"/>
      <c r="L12" s="156"/>
      <c r="M12" s="156"/>
      <c r="N12" s="162" t="s">
        <v>111</v>
      </c>
      <c r="O12" s="160" t="s">
        <v>112</v>
      </c>
      <c r="P12" s="164"/>
      <c r="Q12" s="164"/>
      <c r="R12" s="164"/>
      <c r="S12" s="164"/>
      <c r="T12" s="164"/>
      <c r="U12" s="156"/>
      <c r="V12" s="156"/>
    </row>
    <row r="13" spans="1:22" ht="12.75">
      <c r="A13" s="162" t="s">
        <v>113</v>
      </c>
      <c r="B13" s="167" t="s">
        <v>101</v>
      </c>
      <c r="C13" s="167"/>
      <c r="D13" s="167"/>
      <c r="E13" s="167"/>
      <c r="F13" s="168"/>
      <c r="G13" s="167"/>
      <c r="H13" s="167"/>
      <c r="I13" s="168"/>
      <c r="J13" s="168"/>
      <c r="K13" s="158"/>
      <c r="L13" s="156"/>
      <c r="M13" s="156"/>
      <c r="N13" s="162" t="s">
        <v>15</v>
      </c>
      <c r="O13" s="166">
        <v>2015</v>
      </c>
      <c r="P13" s="167"/>
      <c r="Q13" s="167"/>
      <c r="R13" s="167"/>
      <c r="S13" s="167"/>
      <c r="T13" s="167"/>
      <c r="U13" s="156"/>
      <c r="V13" s="156"/>
    </row>
    <row r="14" spans="1:22" ht="12.75">
      <c r="A14" s="156"/>
      <c r="B14" s="169"/>
      <c r="C14" s="169"/>
      <c r="D14" s="169"/>
      <c r="E14" s="169"/>
      <c r="F14" s="169"/>
      <c r="G14" s="169"/>
      <c r="H14" s="169"/>
      <c r="I14" s="169"/>
      <c r="J14" s="170"/>
      <c r="K14" s="158"/>
      <c r="L14" s="156"/>
      <c r="M14" s="156"/>
      <c r="N14" s="156"/>
      <c r="O14" s="169"/>
      <c r="P14" s="169"/>
      <c r="Q14" s="169"/>
      <c r="R14" s="169"/>
      <c r="S14" s="169"/>
      <c r="T14" s="169"/>
      <c r="U14" s="156"/>
      <c r="V14" s="156"/>
    </row>
    <row r="15" spans="1:22" ht="13.5" thickBot="1">
      <c r="A15" s="156"/>
      <c r="B15" s="156"/>
      <c r="C15" s="156"/>
      <c r="D15" s="156"/>
      <c r="E15" s="156"/>
      <c r="F15" s="156"/>
      <c r="G15" s="156"/>
      <c r="H15" s="156"/>
      <c r="I15" s="156"/>
      <c r="J15" s="159"/>
      <c r="K15" s="158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</row>
    <row r="16" spans="1:22" ht="12.75">
      <c r="A16" s="171"/>
      <c r="B16" s="172"/>
      <c r="C16" s="173"/>
      <c r="D16" s="173"/>
      <c r="E16" s="173"/>
      <c r="F16" s="173"/>
      <c r="G16" s="173"/>
      <c r="H16" s="173"/>
      <c r="I16" s="173"/>
      <c r="J16" s="173"/>
      <c r="K16" s="174"/>
      <c r="L16" s="175" t="s">
        <v>16</v>
      </c>
      <c r="M16" s="176"/>
      <c r="N16" s="177"/>
      <c r="O16" s="177"/>
      <c r="P16" s="177"/>
      <c r="Q16" s="177"/>
      <c r="R16" s="177"/>
      <c r="S16" s="175" t="s">
        <v>18</v>
      </c>
      <c r="T16" s="177"/>
      <c r="U16" s="177"/>
      <c r="V16" s="178"/>
    </row>
    <row r="17" spans="1:23" ht="12.75">
      <c r="A17" s="179"/>
      <c r="B17" s="180"/>
      <c r="C17" s="181"/>
      <c r="D17" s="181"/>
      <c r="E17" s="181"/>
      <c r="F17" s="181"/>
      <c r="G17" s="181"/>
      <c r="H17" s="181"/>
      <c r="I17" s="181"/>
      <c r="J17" s="181"/>
      <c r="K17" s="182"/>
      <c r="L17" s="183" t="s">
        <v>17</v>
      </c>
      <c r="M17" s="184"/>
      <c r="N17" s="184"/>
      <c r="O17" s="185"/>
      <c r="P17" s="185"/>
      <c r="Q17" s="184"/>
      <c r="R17" s="184"/>
      <c r="S17" s="183" t="s">
        <v>23</v>
      </c>
      <c r="T17" s="184"/>
      <c r="U17" s="184"/>
      <c r="V17" s="186"/>
      <c r="W17" s="155"/>
    </row>
    <row r="18" spans="1:23" ht="12.75">
      <c r="A18" s="179" t="s">
        <v>19</v>
      </c>
      <c r="B18" s="180" t="s">
        <v>20</v>
      </c>
      <c r="C18" s="181"/>
      <c r="D18" s="181"/>
      <c r="E18" s="181"/>
      <c r="F18" s="181"/>
      <c r="G18" s="181"/>
      <c r="H18" s="181"/>
      <c r="I18" s="181"/>
      <c r="J18" s="181"/>
      <c r="K18" s="182" t="s">
        <v>21</v>
      </c>
      <c r="L18" s="189" t="s">
        <v>22</v>
      </c>
      <c r="M18" s="190"/>
      <c r="N18" s="190"/>
      <c r="O18" s="191"/>
      <c r="P18" s="191"/>
      <c r="Q18" s="190"/>
      <c r="R18" s="190"/>
      <c r="S18" s="189" t="s">
        <v>114</v>
      </c>
      <c r="T18" s="190"/>
      <c r="U18" s="190"/>
      <c r="V18" s="192"/>
      <c r="W18" s="155"/>
    </row>
    <row r="19" spans="1:23" ht="12.75">
      <c r="A19" s="179" t="s">
        <v>24</v>
      </c>
      <c r="B19" s="187"/>
      <c r="C19" s="188"/>
      <c r="D19" s="188"/>
      <c r="E19" s="188"/>
      <c r="F19" s="188"/>
      <c r="G19" s="188"/>
      <c r="H19" s="188"/>
      <c r="I19" s="188"/>
      <c r="J19" s="188"/>
      <c r="K19" s="182"/>
      <c r="L19" s="193" t="s">
        <v>115</v>
      </c>
      <c r="M19" s="194"/>
      <c r="N19" s="194"/>
      <c r="O19" s="195"/>
      <c r="P19" s="194"/>
      <c r="Q19" s="194"/>
      <c r="R19" s="194"/>
      <c r="S19" s="193" t="s">
        <v>115</v>
      </c>
      <c r="T19" s="194"/>
      <c r="U19" s="194"/>
      <c r="V19" s="196"/>
      <c r="W19" s="155"/>
    </row>
    <row r="20" spans="1:23" ht="12.75">
      <c r="A20" s="197"/>
      <c r="B20" s="187"/>
      <c r="C20" s="188"/>
      <c r="D20" s="188"/>
      <c r="E20" s="188"/>
      <c r="F20" s="188"/>
      <c r="G20" s="188"/>
      <c r="H20" s="188"/>
      <c r="I20" s="188"/>
      <c r="J20" s="188"/>
      <c r="K20" s="198"/>
      <c r="L20" s="193" t="s">
        <v>26</v>
      </c>
      <c r="M20" s="193"/>
      <c r="N20" s="193"/>
      <c r="O20" s="193" t="s">
        <v>27</v>
      </c>
      <c r="P20" s="193"/>
      <c r="Q20" s="193"/>
      <c r="R20" s="193"/>
      <c r="S20" s="193" t="s">
        <v>26</v>
      </c>
      <c r="T20" s="195"/>
      <c r="U20" s="193" t="s">
        <v>27</v>
      </c>
      <c r="V20" s="199"/>
      <c r="W20" s="155"/>
    </row>
    <row r="21" spans="1:23" ht="12.75">
      <c r="A21" s="200"/>
      <c r="B21" s="193" t="s">
        <v>28</v>
      </c>
      <c r="C21" s="203"/>
      <c r="D21" s="203"/>
      <c r="E21" s="203"/>
      <c r="F21" s="203"/>
      <c r="G21" s="203"/>
      <c r="H21" s="203"/>
      <c r="I21" s="203"/>
      <c r="J21" s="203"/>
      <c r="K21" s="205" t="s">
        <v>29</v>
      </c>
      <c r="L21" s="193" t="s">
        <v>30</v>
      </c>
      <c r="M21" s="203"/>
      <c r="N21" s="203"/>
      <c r="O21" s="193" t="s">
        <v>31</v>
      </c>
      <c r="P21" s="203"/>
      <c r="Q21" s="203"/>
      <c r="R21" s="203"/>
      <c r="S21" s="193" t="s">
        <v>32</v>
      </c>
      <c r="T21" s="203"/>
      <c r="U21" s="193" t="s">
        <v>33</v>
      </c>
      <c r="V21" s="196"/>
      <c r="W21" s="155"/>
    </row>
    <row r="22" spans="1:23" ht="12.75">
      <c r="A22" s="201"/>
      <c r="B22" s="202" t="s">
        <v>34</v>
      </c>
      <c r="C22" s="204"/>
      <c r="D22" s="204"/>
      <c r="E22" s="169"/>
      <c r="F22" s="169"/>
      <c r="G22" s="169"/>
      <c r="H22" s="169"/>
      <c r="I22" s="169"/>
      <c r="J22" s="204"/>
      <c r="K22" s="206"/>
      <c r="L22" s="207"/>
      <c r="M22" s="208"/>
      <c r="N22" s="208"/>
      <c r="O22" s="207"/>
      <c r="P22" s="209"/>
      <c r="Q22" s="208"/>
      <c r="R22" s="208"/>
      <c r="S22" s="207"/>
      <c r="T22" s="208"/>
      <c r="U22" s="207"/>
      <c r="V22" s="209"/>
      <c r="W22" s="210"/>
    </row>
    <row r="23" spans="1:23" ht="12.75">
      <c r="A23" s="211">
        <v>1010</v>
      </c>
      <c r="B23" s="212" t="s">
        <v>116</v>
      </c>
      <c r="C23" s="156"/>
      <c r="D23" s="156"/>
      <c r="E23" s="156"/>
      <c r="F23" s="156"/>
      <c r="G23" s="156"/>
      <c r="H23" s="156"/>
      <c r="I23" s="156"/>
      <c r="J23" s="156"/>
      <c r="K23" s="213" t="s">
        <v>37</v>
      </c>
      <c r="L23" s="359">
        <v>957.4</v>
      </c>
      <c r="M23" s="359"/>
      <c r="N23" s="215"/>
      <c r="O23" s="360"/>
      <c r="P23" s="360"/>
      <c r="Q23" s="360"/>
      <c r="R23" s="359"/>
      <c r="S23" s="360"/>
      <c r="T23" s="359"/>
      <c r="U23" s="361"/>
      <c r="V23" s="359"/>
      <c r="W23" s="210"/>
    </row>
    <row r="24" spans="1:23" ht="12.75">
      <c r="A24" s="211">
        <v>1020</v>
      </c>
      <c r="B24" s="212" t="s">
        <v>117</v>
      </c>
      <c r="C24" s="156"/>
      <c r="D24" s="156"/>
      <c r="E24" s="156"/>
      <c r="F24" s="156"/>
      <c r="G24" s="156"/>
      <c r="H24" s="156"/>
      <c r="I24" s="156"/>
      <c r="J24" s="156"/>
      <c r="K24" s="213" t="s">
        <v>40</v>
      </c>
      <c r="L24" s="362">
        <v>681</v>
      </c>
      <c r="M24" s="362"/>
      <c r="N24" s="216"/>
      <c r="O24" s="364"/>
      <c r="P24" s="364"/>
      <c r="Q24" s="364"/>
      <c r="R24" s="362"/>
      <c r="S24" s="364"/>
      <c r="T24" s="362"/>
      <c r="U24" s="365"/>
      <c r="V24" s="362"/>
      <c r="W24" s="210"/>
    </row>
    <row r="25" spans="1:23" ht="12.75">
      <c r="A25" s="211">
        <v>1030</v>
      </c>
      <c r="B25" s="212" t="s">
        <v>118</v>
      </c>
      <c r="C25" s="156"/>
      <c r="D25" s="156"/>
      <c r="E25" s="156"/>
      <c r="F25" s="156"/>
      <c r="G25" s="156"/>
      <c r="H25" s="156"/>
      <c r="I25" s="156"/>
      <c r="J25" s="156"/>
      <c r="K25" s="213" t="s">
        <v>40</v>
      </c>
      <c r="L25" s="359">
        <v>1337</v>
      </c>
      <c r="M25" s="359"/>
      <c r="N25" s="215"/>
      <c r="O25" s="360"/>
      <c r="P25" s="360"/>
      <c r="Q25" s="360"/>
      <c r="R25" s="359"/>
      <c r="S25" s="360"/>
      <c r="T25" s="359"/>
      <c r="U25" s="361"/>
      <c r="V25" s="359"/>
      <c r="W25" s="210"/>
    </row>
    <row r="26" spans="1:23" ht="12.75">
      <c r="A26" s="211">
        <v>1040</v>
      </c>
      <c r="B26" s="212" t="s">
        <v>119</v>
      </c>
      <c r="C26" s="156"/>
      <c r="D26" s="156"/>
      <c r="E26" s="156"/>
      <c r="F26" s="156"/>
      <c r="G26" s="156"/>
      <c r="H26" s="156"/>
      <c r="I26" s="156"/>
      <c r="J26" s="156"/>
      <c r="K26" s="213" t="s">
        <v>40</v>
      </c>
      <c r="L26" s="362">
        <v>71854</v>
      </c>
      <c r="M26" s="362"/>
      <c r="N26" s="216"/>
      <c r="O26" s="360"/>
      <c r="P26" s="360"/>
      <c r="Q26" s="360"/>
      <c r="R26" s="359"/>
      <c r="S26" s="360"/>
      <c r="T26" s="359"/>
      <c r="U26" s="361"/>
      <c r="V26" s="359"/>
      <c r="W26" s="210"/>
    </row>
    <row r="27" spans="1:23" ht="12.75">
      <c r="A27" s="211">
        <v>1050</v>
      </c>
      <c r="B27" s="212" t="s">
        <v>120</v>
      </c>
      <c r="C27" s="156"/>
      <c r="D27" s="156"/>
      <c r="E27" s="156"/>
      <c r="F27" s="156"/>
      <c r="G27" s="156"/>
      <c r="H27" s="156"/>
      <c r="I27" s="156"/>
      <c r="J27" s="156"/>
      <c r="K27" s="213" t="s">
        <v>40</v>
      </c>
      <c r="L27" s="359">
        <v>41.9</v>
      </c>
      <c r="M27" s="359"/>
      <c r="N27" s="215"/>
      <c r="O27" s="360"/>
      <c r="P27" s="360"/>
      <c r="Q27" s="360"/>
      <c r="R27" s="359"/>
      <c r="S27" s="360"/>
      <c r="T27" s="359"/>
      <c r="U27" s="361"/>
      <c r="V27" s="359"/>
      <c r="W27" s="210"/>
    </row>
    <row r="28" spans="1:23" ht="12.75">
      <c r="A28" s="211">
        <v>1060</v>
      </c>
      <c r="B28" s="212" t="s">
        <v>121</v>
      </c>
      <c r="C28" s="156"/>
      <c r="D28" s="156"/>
      <c r="E28" s="156"/>
      <c r="F28" s="156"/>
      <c r="G28" s="156"/>
      <c r="H28" s="156"/>
      <c r="I28" s="156"/>
      <c r="J28" s="156"/>
      <c r="K28" s="213" t="s">
        <v>37</v>
      </c>
      <c r="L28" s="359">
        <v>103015.79999999999</v>
      </c>
      <c r="M28" s="359"/>
      <c r="N28" s="215"/>
      <c r="O28" s="360"/>
      <c r="P28" s="360"/>
      <c r="Q28" s="360"/>
      <c r="R28" s="359"/>
      <c r="S28" s="360"/>
      <c r="T28" s="359"/>
      <c r="U28" s="361"/>
      <c r="V28" s="359"/>
      <c r="W28" s="210"/>
    </row>
    <row r="29" spans="1:23" ht="12.75">
      <c r="A29" s="211">
        <v>1070</v>
      </c>
      <c r="B29" s="212" t="s">
        <v>122</v>
      </c>
      <c r="C29" s="156"/>
      <c r="D29" s="156"/>
      <c r="E29" s="156"/>
      <c r="F29" s="156"/>
      <c r="G29" s="156"/>
      <c r="H29" s="156"/>
      <c r="I29" s="156"/>
      <c r="J29" s="156"/>
      <c r="K29" s="213" t="s">
        <v>37</v>
      </c>
      <c r="L29" s="359">
        <v>144436.5</v>
      </c>
      <c r="M29" s="359"/>
      <c r="N29" s="215"/>
      <c r="O29" s="360"/>
      <c r="P29" s="360"/>
      <c r="Q29" s="360"/>
      <c r="R29" s="359"/>
      <c r="S29" s="360"/>
      <c r="T29" s="359"/>
      <c r="U29" s="361"/>
      <c r="V29" s="359"/>
      <c r="W29" s="210"/>
    </row>
    <row r="30" spans="1:23" ht="12.75">
      <c r="A30" s="211">
        <v>1080</v>
      </c>
      <c r="B30" s="212" t="s">
        <v>123</v>
      </c>
      <c r="C30" s="156"/>
      <c r="D30" s="156"/>
      <c r="E30" s="156"/>
      <c r="F30" s="156"/>
      <c r="G30" s="156"/>
      <c r="H30" s="156"/>
      <c r="I30" s="156"/>
      <c r="J30" s="156"/>
      <c r="K30" s="213" t="s">
        <v>54</v>
      </c>
      <c r="L30" s="363">
        <v>0.7132255350967379</v>
      </c>
      <c r="M30" s="363"/>
      <c r="N30" s="217"/>
      <c r="O30" s="360"/>
      <c r="P30" s="360"/>
      <c r="Q30" s="360"/>
      <c r="R30" s="359"/>
      <c r="S30" s="360"/>
      <c r="T30" s="359"/>
      <c r="U30" s="361"/>
      <c r="V30" s="359"/>
      <c r="W30" s="210"/>
    </row>
    <row r="31" spans="1:23" ht="12.75">
      <c r="A31" s="211"/>
      <c r="B31" s="212" t="s">
        <v>124</v>
      </c>
      <c r="C31" s="156"/>
      <c r="D31" s="156"/>
      <c r="E31" s="156"/>
      <c r="F31" s="156"/>
      <c r="G31" s="156"/>
      <c r="H31" s="156"/>
      <c r="I31" s="156"/>
      <c r="J31" s="156"/>
      <c r="K31" s="213"/>
      <c r="L31" s="214"/>
      <c r="M31" s="215"/>
      <c r="N31" s="215"/>
      <c r="O31" s="360"/>
      <c r="P31" s="360"/>
      <c r="Q31" s="360"/>
      <c r="R31" s="359"/>
      <c r="S31" s="360"/>
      <c r="T31" s="359"/>
      <c r="U31" s="361"/>
      <c r="V31" s="359"/>
      <c r="W31" s="210"/>
    </row>
    <row r="32" spans="1:23" ht="12.75">
      <c r="A32" s="211">
        <v>1091</v>
      </c>
      <c r="B32" s="212"/>
      <c r="C32" s="156" t="s">
        <v>125</v>
      </c>
      <c r="D32" s="156"/>
      <c r="E32" s="156"/>
      <c r="F32" s="156"/>
      <c r="G32" s="156"/>
      <c r="H32" s="156"/>
      <c r="I32" s="156"/>
      <c r="J32" s="156"/>
      <c r="K32" s="213" t="s">
        <v>37</v>
      </c>
      <c r="L32" s="359">
        <v>9005.3</v>
      </c>
      <c r="M32" s="359"/>
      <c r="N32" s="215"/>
      <c r="O32" s="360"/>
      <c r="P32" s="360"/>
      <c r="Q32" s="360"/>
      <c r="R32" s="359"/>
      <c r="S32" s="360"/>
      <c r="T32" s="359"/>
      <c r="U32" s="361"/>
      <c r="V32" s="359"/>
      <c r="W32" s="210"/>
    </row>
    <row r="33" spans="1:23" ht="12.75">
      <c r="A33" s="211">
        <v>1092</v>
      </c>
      <c r="B33" s="212"/>
      <c r="C33" s="156" t="s">
        <v>126</v>
      </c>
      <c r="D33" s="156"/>
      <c r="E33" s="156"/>
      <c r="F33" s="156"/>
      <c r="G33" s="156"/>
      <c r="H33" s="156"/>
      <c r="I33" s="156"/>
      <c r="J33" s="156"/>
      <c r="K33" s="213" t="s">
        <v>37</v>
      </c>
      <c r="L33" s="359">
        <v>48.199999999999996</v>
      </c>
      <c r="M33" s="359"/>
      <c r="N33" s="215"/>
      <c r="O33" s="360"/>
      <c r="P33" s="360"/>
      <c r="Q33" s="360"/>
      <c r="R33" s="359"/>
      <c r="S33" s="360"/>
      <c r="T33" s="359"/>
      <c r="U33" s="361"/>
      <c r="V33" s="359"/>
      <c r="W33" s="210"/>
    </row>
    <row r="34" spans="1:23" ht="12.75">
      <c r="A34" s="211">
        <v>1093</v>
      </c>
      <c r="B34" s="212"/>
      <c r="C34" s="156" t="s">
        <v>127</v>
      </c>
      <c r="D34" s="156"/>
      <c r="E34" s="156"/>
      <c r="F34" s="156"/>
      <c r="G34" s="156"/>
      <c r="H34" s="156"/>
      <c r="I34" s="156"/>
      <c r="J34" s="156"/>
      <c r="K34" s="213" t="s">
        <v>37</v>
      </c>
      <c r="L34" s="359">
        <v>9.8</v>
      </c>
      <c r="M34" s="359"/>
      <c r="N34" s="215"/>
      <c r="O34" s="360"/>
      <c r="P34" s="360"/>
      <c r="Q34" s="360"/>
      <c r="R34" s="359"/>
      <c r="S34" s="360"/>
      <c r="T34" s="359"/>
      <c r="U34" s="361"/>
      <c r="V34" s="359"/>
      <c r="W34" s="210"/>
    </row>
    <row r="35" spans="1:23" ht="12.75">
      <c r="A35" s="211">
        <v>1094</v>
      </c>
      <c r="B35" s="212"/>
      <c r="C35" s="156" t="s">
        <v>128</v>
      </c>
      <c r="D35" s="156"/>
      <c r="E35" s="156"/>
      <c r="F35" s="156"/>
      <c r="G35" s="156"/>
      <c r="H35" s="156"/>
      <c r="I35" s="156"/>
      <c r="J35" s="156"/>
      <c r="K35" s="213" t="s">
        <v>37</v>
      </c>
      <c r="L35" s="359">
        <v>9063.3</v>
      </c>
      <c r="M35" s="359"/>
      <c r="N35" s="215"/>
      <c r="O35" s="360"/>
      <c r="P35" s="360"/>
      <c r="Q35" s="360"/>
      <c r="R35" s="359"/>
      <c r="S35" s="360"/>
      <c r="T35" s="359"/>
      <c r="U35" s="361"/>
      <c r="V35" s="359"/>
      <c r="W35" s="210"/>
    </row>
    <row r="36" spans="1:23" ht="12.75">
      <c r="A36" s="211">
        <v>1100</v>
      </c>
      <c r="B36" s="212" t="s">
        <v>129</v>
      </c>
      <c r="C36" s="156"/>
      <c r="D36" s="156"/>
      <c r="E36" s="156"/>
      <c r="F36" s="156"/>
      <c r="G36" s="156"/>
      <c r="H36" s="156"/>
      <c r="I36" s="156"/>
      <c r="J36" s="156"/>
      <c r="K36" s="213" t="s">
        <v>37</v>
      </c>
      <c r="L36" s="359">
        <v>14948.6</v>
      </c>
      <c r="M36" s="359"/>
      <c r="N36" s="215"/>
      <c r="O36" s="360"/>
      <c r="P36" s="360"/>
      <c r="Q36" s="360"/>
      <c r="R36" s="359"/>
      <c r="S36" s="360"/>
      <c r="T36" s="359"/>
      <c r="U36" s="361"/>
      <c r="V36" s="359"/>
      <c r="W36" s="210"/>
    </row>
    <row r="37" spans="1:23" ht="12.75">
      <c r="A37" s="211">
        <v>1110</v>
      </c>
      <c r="B37" s="212" t="s">
        <v>130</v>
      </c>
      <c r="C37" s="156"/>
      <c r="D37" s="156"/>
      <c r="E37" s="156"/>
      <c r="F37" s="156"/>
      <c r="G37" s="156"/>
      <c r="H37" s="156"/>
      <c r="I37" s="156"/>
      <c r="J37" s="156"/>
      <c r="K37" s="213" t="s">
        <v>54</v>
      </c>
      <c r="L37" s="363">
        <v>0.6062975797064607</v>
      </c>
      <c r="M37" s="363"/>
      <c r="N37" s="217"/>
      <c r="O37" s="360"/>
      <c r="P37" s="360"/>
      <c r="Q37" s="360"/>
      <c r="R37" s="359"/>
      <c r="S37" s="360"/>
      <c r="T37" s="359"/>
      <c r="U37" s="361"/>
      <c r="V37" s="359"/>
      <c r="W37" s="210"/>
    </row>
    <row r="38" spans="1:23" ht="12.75">
      <c r="A38" s="211"/>
      <c r="B38" s="212"/>
      <c r="C38" s="156"/>
      <c r="D38" s="156"/>
      <c r="E38" s="156"/>
      <c r="F38" s="156"/>
      <c r="G38" s="156"/>
      <c r="H38" s="156"/>
      <c r="I38" s="156"/>
      <c r="J38" s="156"/>
      <c r="K38" s="213"/>
      <c r="L38" s="214"/>
      <c r="M38" s="215"/>
      <c r="N38" s="215"/>
      <c r="O38" s="360"/>
      <c r="P38" s="360"/>
      <c r="Q38" s="360"/>
      <c r="R38" s="359"/>
      <c r="S38" s="360"/>
      <c r="T38" s="359"/>
      <c r="U38" s="361"/>
      <c r="V38" s="359"/>
      <c r="W38" s="210"/>
    </row>
    <row r="39" spans="1:23" ht="12.75">
      <c r="A39" s="211"/>
      <c r="B39" s="218" t="s">
        <v>69</v>
      </c>
      <c r="C39" s="156"/>
      <c r="D39" s="156"/>
      <c r="E39" s="156"/>
      <c r="F39" s="156"/>
      <c r="G39" s="156"/>
      <c r="H39" s="156"/>
      <c r="I39" s="156"/>
      <c r="J39" s="156"/>
      <c r="K39" s="213"/>
      <c r="L39" s="219"/>
      <c r="M39" s="220"/>
      <c r="N39" s="220"/>
      <c r="O39" s="219"/>
      <c r="P39" s="220"/>
      <c r="Q39" s="220"/>
      <c r="R39" s="220"/>
      <c r="S39" s="219"/>
      <c r="T39" s="220"/>
      <c r="U39" s="219"/>
      <c r="V39" s="220"/>
      <c r="W39" s="210"/>
    </row>
    <row r="40" spans="1:23" ht="12.75">
      <c r="A40" s="211">
        <v>2010</v>
      </c>
      <c r="B40" s="212" t="s">
        <v>131</v>
      </c>
      <c r="C40" s="156"/>
      <c r="D40" s="156"/>
      <c r="E40" s="156"/>
      <c r="F40" s="156"/>
      <c r="G40" s="156"/>
      <c r="H40" s="156"/>
      <c r="I40" s="156"/>
      <c r="J40" s="156"/>
      <c r="K40" s="213" t="s">
        <v>37</v>
      </c>
      <c r="L40" s="359">
        <v>30.6</v>
      </c>
      <c r="M40" s="359"/>
      <c r="N40" s="215"/>
      <c r="O40" s="360"/>
      <c r="P40" s="360"/>
      <c r="Q40" s="360"/>
      <c r="R40" s="359"/>
      <c r="S40" s="360"/>
      <c r="T40" s="359"/>
      <c r="U40" s="361"/>
      <c r="V40" s="359"/>
      <c r="W40" s="210"/>
    </row>
    <row r="41" spans="1:23" ht="12.75">
      <c r="A41" s="211">
        <v>2020</v>
      </c>
      <c r="B41" s="212" t="s">
        <v>132</v>
      </c>
      <c r="C41" s="156"/>
      <c r="D41" s="221"/>
      <c r="E41" s="156"/>
      <c r="F41" s="156"/>
      <c r="G41" s="156"/>
      <c r="H41" s="156"/>
      <c r="I41" s="156"/>
      <c r="J41" s="156"/>
      <c r="K41" s="213" t="s">
        <v>40</v>
      </c>
      <c r="L41" s="362">
        <v>28</v>
      </c>
      <c r="M41" s="362"/>
      <c r="N41" s="215"/>
      <c r="O41" s="360"/>
      <c r="P41" s="360"/>
      <c r="Q41" s="360"/>
      <c r="R41" s="359"/>
      <c r="S41" s="360"/>
      <c r="T41" s="359"/>
      <c r="U41" s="361"/>
      <c r="V41" s="359"/>
      <c r="W41" s="210"/>
    </row>
    <row r="42" spans="1:23" ht="12.75">
      <c r="A42" s="211">
        <v>2030</v>
      </c>
      <c r="B42" s="212" t="s">
        <v>133</v>
      </c>
      <c r="C42" s="156"/>
      <c r="D42" s="156"/>
      <c r="E42" s="156"/>
      <c r="F42" s="156"/>
      <c r="G42" s="156"/>
      <c r="H42" s="156"/>
      <c r="I42" s="156"/>
      <c r="J42" s="156"/>
      <c r="K42" s="213" t="s">
        <v>40</v>
      </c>
      <c r="L42" s="359">
        <v>47</v>
      </c>
      <c r="M42" s="359"/>
      <c r="N42" s="215"/>
      <c r="O42" s="360"/>
      <c r="P42" s="360"/>
      <c r="Q42" s="360"/>
      <c r="R42" s="359"/>
      <c r="S42" s="360"/>
      <c r="T42" s="359"/>
      <c r="U42" s="361"/>
      <c r="V42" s="359"/>
      <c r="W42" s="210"/>
    </row>
    <row r="43" spans="1:23" ht="12.75">
      <c r="A43" s="211">
        <v>2040</v>
      </c>
      <c r="B43" s="212" t="s">
        <v>134</v>
      </c>
      <c r="C43" s="156"/>
      <c r="D43" s="156"/>
      <c r="E43" s="156"/>
      <c r="F43" s="156"/>
      <c r="G43" s="156"/>
      <c r="H43" s="156"/>
      <c r="I43" s="156"/>
      <c r="J43" s="156"/>
      <c r="K43" s="213" t="s">
        <v>40</v>
      </c>
      <c r="L43" s="362">
        <v>3139</v>
      </c>
      <c r="M43" s="362"/>
      <c r="N43" s="216"/>
      <c r="O43" s="360"/>
      <c r="P43" s="360"/>
      <c r="Q43" s="360"/>
      <c r="R43" s="359"/>
      <c r="S43" s="360"/>
      <c r="T43" s="359"/>
      <c r="U43" s="361"/>
      <c r="V43" s="359"/>
      <c r="W43" s="210"/>
    </row>
    <row r="44" spans="1:23" ht="12.75">
      <c r="A44" s="211">
        <v>2050</v>
      </c>
      <c r="B44" s="212" t="s">
        <v>135</v>
      </c>
      <c r="C44" s="156"/>
      <c r="D44" s="221"/>
      <c r="E44" s="156"/>
      <c r="F44" s="156"/>
      <c r="G44" s="156"/>
      <c r="H44" s="156"/>
      <c r="I44" s="156"/>
      <c r="J44" s="156"/>
      <c r="K44" s="213" t="s">
        <v>40</v>
      </c>
      <c r="L44" s="359">
        <v>0</v>
      </c>
      <c r="M44" s="359"/>
      <c r="N44" s="215"/>
      <c r="O44" s="360"/>
      <c r="P44" s="360"/>
      <c r="Q44" s="360"/>
      <c r="R44" s="359"/>
      <c r="S44" s="360"/>
      <c r="T44" s="359"/>
      <c r="U44" s="361"/>
      <c r="V44" s="359"/>
      <c r="W44" s="210"/>
    </row>
    <row r="45" spans="1:23" ht="12.75">
      <c r="A45" s="211">
        <v>2060</v>
      </c>
      <c r="B45" s="212" t="s">
        <v>136</v>
      </c>
      <c r="C45" s="156"/>
      <c r="D45" s="156"/>
      <c r="E45" s="156"/>
      <c r="F45" s="156"/>
      <c r="G45" s="156"/>
      <c r="H45" s="156"/>
      <c r="I45" s="156"/>
      <c r="J45" s="156"/>
      <c r="K45" s="213" t="s">
        <v>37</v>
      </c>
      <c r="L45" s="359">
        <v>3617.7999999999997</v>
      </c>
      <c r="M45" s="359"/>
      <c r="N45" s="215"/>
      <c r="O45" s="360"/>
      <c r="P45" s="360"/>
      <c r="Q45" s="360"/>
      <c r="R45" s="359"/>
      <c r="S45" s="360"/>
      <c r="T45" s="359"/>
      <c r="U45" s="361"/>
      <c r="V45" s="359"/>
      <c r="W45" s="210"/>
    </row>
    <row r="46" spans="1:23" ht="12.75">
      <c r="A46" s="211">
        <v>2070</v>
      </c>
      <c r="B46" s="212" t="s">
        <v>137</v>
      </c>
      <c r="C46" s="156"/>
      <c r="D46" s="156"/>
      <c r="E46" s="156"/>
      <c r="F46" s="156"/>
      <c r="G46" s="156"/>
      <c r="H46" s="156"/>
      <c r="I46" s="156"/>
      <c r="J46" s="156"/>
      <c r="K46" s="213" t="s">
        <v>37</v>
      </c>
      <c r="L46" s="359">
        <v>5375.4</v>
      </c>
      <c r="M46" s="359"/>
      <c r="N46" s="215"/>
      <c r="O46" s="360"/>
      <c r="P46" s="360"/>
      <c r="Q46" s="360"/>
      <c r="R46" s="359"/>
      <c r="S46" s="360"/>
      <c r="T46" s="359"/>
      <c r="U46" s="361"/>
      <c r="V46" s="359"/>
      <c r="W46" s="210"/>
    </row>
    <row r="47" spans="1:23" ht="12.75">
      <c r="A47" s="211"/>
      <c r="B47" s="212" t="s">
        <v>138</v>
      </c>
      <c r="C47" s="156" t="s">
        <v>139</v>
      </c>
      <c r="D47" s="156"/>
      <c r="E47" s="156"/>
      <c r="F47" s="156"/>
      <c r="G47" s="156"/>
      <c r="H47" s="156"/>
      <c r="I47" s="156"/>
      <c r="J47" s="156"/>
      <c r="K47" s="213"/>
      <c r="L47" s="214"/>
      <c r="M47" s="215"/>
      <c r="N47" s="215"/>
      <c r="O47" s="360"/>
      <c r="P47" s="360"/>
      <c r="Q47" s="360"/>
      <c r="R47" s="359"/>
      <c r="S47" s="360"/>
      <c r="T47" s="359"/>
      <c r="U47" s="361"/>
      <c r="V47" s="359"/>
      <c r="W47" s="210"/>
    </row>
    <row r="48" spans="1:23" ht="12.75">
      <c r="A48" s="211">
        <v>2091</v>
      </c>
      <c r="B48" s="212"/>
      <c r="C48" s="156" t="s">
        <v>125</v>
      </c>
      <c r="D48" s="156"/>
      <c r="E48" s="156"/>
      <c r="F48" s="156"/>
      <c r="G48" s="156"/>
      <c r="H48" s="156"/>
      <c r="I48" s="156"/>
      <c r="J48" s="156"/>
      <c r="K48" s="213" t="s">
        <v>37</v>
      </c>
      <c r="L48" s="359">
        <v>304.09999999999997</v>
      </c>
      <c r="M48" s="359"/>
      <c r="N48" s="215"/>
      <c r="O48" s="360"/>
      <c r="P48" s="360"/>
      <c r="Q48" s="360"/>
      <c r="R48" s="359"/>
      <c r="S48" s="360"/>
      <c r="T48" s="359"/>
      <c r="U48" s="361"/>
      <c r="V48" s="359"/>
      <c r="W48" s="210"/>
    </row>
    <row r="49" spans="1:23" ht="12.75">
      <c r="A49" s="211">
        <v>2092</v>
      </c>
      <c r="B49" s="212"/>
      <c r="C49" s="156" t="s">
        <v>140</v>
      </c>
      <c r="D49" s="156"/>
      <c r="E49" s="156"/>
      <c r="F49" s="156"/>
      <c r="G49" s="156"/>
      <c r="H49" s="156"/>
      <c r="I49" s="156"/>
      <c r="J49" s="156"/>
      <c r="K49" s="213" t="s">
        <v>37</v>
      </c>
      <c r="L49" s="359">
        <v>0</v>
      </c>
      <c r="M49" s="359"/>
      <c r="N49" s="215"/>
      <c r="O49" s="360"/>
      <c r="P49" s="360"/>
      <c r="Q49" s="360"/>
      <c r="R49" s="359"/>
      <c r="S49" s="360"/>
      <c r="T49" s="359"/>
      <c r="U49" s="361"/>
      <c r="V49" s="359"/>
      <c r="W49" s="210"/>
    </row>
    <row r="50" spans="1:23" ht="12.75">
      <c r="A50" s="211">
        <v>2094</v>
      </c>
      <c r="B50" s="212"/>
      <c r="C50" s="156" t="s">
        <v>141</v>
      </c>
      <c r="D50" s="156"/>
      <c r="E50" s="156"/>
      <c r="F50" s="156"/>
      <c r="G50" s="156"/>
      <c r="H50" s="156"/>
      <c r="I50" s="156"/>
      <c r="J50" s="156"/>
      <c r="K50" s="213" t="s">
        <v>37</v>
      </c>
      <c r="L50" s="359">
        <v>304.09999999999997</v>
      </c>
      <c r="M50" s="359"/>
      <c r="N50" s="215"/>
      <c r="O50" s="360"/>
      <c r="P50" s="360"/>
      <c r="Q50" s="360"/>
      <c r="R50" s="359"/>
      <c r="S50" s="360"/>
      <c r="T50" s="359"/>
      <c r="U50" s="361"/>
      <c r="V50" s="359"/>
      <c r="W50" s="210"/>
    </row>
    <row r="51" spans="1:23" ht="12.75">
      <c r="A51" s="211">
        <v>2100</v>
      </c>
      <c r="B51" s="212" t="s">
        <v>142</v>
      </c>
      <c r="C51" s="156"/>
      <c r="D51" s="156"/>
      <c r="E51" s="156"/>
      <c r="F51" s="156"/>
      <c r="G51" s="156"/>
      <c r="H51" s="156"/>
      <c r="I51" s="156"/>
      <c r="J51" s="156"/>
      <c r="K51" s="213" t="s">
        <v>37</v>
      </c>
      <c r="L51" s="359">
        <v>520.3</v>
      </c>
      <c r="M51" s="359"/>
      <c r="N51" s="215"/>
      <c r="O51" s="360"/>
      <c r="P51" s="360"/>
      <c r="Q51" s="360"/>
      <c r="R51" s="359"/>
      <c r="S51" s="360"/>
      <c r="T51" s="359"/>
      <c r="U51" s="361"/>
      <c r="V51" s="359"/>
      <c r="W51" s="210"/>
    </row>
    <row r="52" spans="1:23" ht="12.75">
      <c r="A52" s="211"/>
      <c r="B52" s="212"/>
      <c r="C52" s="156"/>
      <c r="D52" s="156"/>
      <c r="E52" s="156"/>
      <c r="F52" s="156"/>
      <c r="G52" s="156"/>
      <c r="H52" s="156"/>
      <c r="I52" s="156"/>
      <c r="J52" s="156"/>
      <c r="K52" s="213"/>
      <c r="L52" s="214"/>
      <c r="M52" s="215"/>
      <c r="N52" s="215"/>
      <c r="O52" s="360"/>
      <c r="P52" s="360"/>
      <c r="Q52" s="360"/>
      <c r="R52" s="359"/>
      <c r="S52" s="360"/>
      <c r="T52" s="359"/>
      <c r="U52" s="361"/>
      <c r="V52" s="359"/>
      <c r="W52" s="210"/>
    </row>
    <row r="53" spans="1:23" ht="12.75">
      <c r="A53" s="211"/>
      <c r="B53" s="218" t="s">
        <v>91</v>
      </c>
      <c r="C53" s="156"/>
      <c r="D53" s="156"/>
      <c r="E53" s="156"/>
      <c r="F53" s="156"/>
      <c r="G53" s="156"/>
      <c r="H53" s="156"/>
      <c r="I53" s="156"/>
      <c r="J53" s="156"/>
      <c r="K53" s="213"/>
      <c r="L53" s="219"/>
      <c r="M53" s="220"/>
      <c r="N53" s="220"/>
      <c r="O53" s="219"/>
      <c r="P53" s="220"/>
      <c r="Q53" s="220"/>
      <c r="R53" s="220"/>
      <c r="S53" s="219"/>
      <c r="T53" s="220"/>
      <c r="U53" s="219"/>
      <c r="V53" s="220"/>
      <c r="W53" s="210"/>
    </row>
    <row r="54" spans="1:23" ht="12.75">
      <c r="A54" s="211">
        <v>2330</v>
      </c>
      <c r="B54" s="212" t="s">
        <v>143</v>
      </c>
      <c r="C54" s="156"/>
      <c r="D54" s="156"/>
      <c r="E54" s="156"/>
      <c r="F54" s="156"/>
      <c r="G54" s="156"/>
      <c r="H54" s="156"/>
      <c r="I54" s="156"/>
      <c r="J54" s="156"/>
      <c r="K54" s="213" t="s">
        <v>40</v>
      </c>
      <c r="L54" s="359">
        <v>2.6</v>
      </c>
      <c r="M54" s="359"/>
      <c r="N54" s="215"/>
      <c r="O54" s="360"/>
      <c r="P54" s="360"/>
      <c r="Q54" s="360"/>
      <c r="R54" s="359"/>
      <c r="S54" s="360"/>
      <c r="T54" s="359"/>
      <c r="U54" s="361"/>
      <c r="V54" s="359"/>
      <c r="W54" s="210"/>
    </row>
    <row r="55" spans="1:23" ht="12.75">
      <c r="A55" s="222"/>
      <c r="B55" s="223"/>
      <c r="C55" s="224"/>
      <c r="D55" s="224"/>
      <c r="E55" s="224"/>
      <c r="F55" s="224"/>
      <c r="G55" s="224"/>
      <c r="H55" s="224"/>
      <c r="I55" s="224"/>
      <c r="J55" s="224"/>
      <c r="K55" s="225"/>
      <c r="L55" s="227"/>
      <c r="M55" s="157"/>
      <c r="N55" s="224"/>
      <c r="O55" s="223"/>
      <c r="P55" s="157"/>
      <c r="Q55" s="157"/>
      <c r="R55" s="157"/>
      <c r="S55" s="227"/>
      <c r="T55" s="157"/>
      <c r="U55" s="227"/>
      <c r="V55" s="157"/>
      <c r="W55" s="210"/>
    </row>
    <row r="56" spans="1:23" ht="13.5" thickBot="1">
      <c r="A56" s="228" t="s">
        <v>144</v>
      </c>
      <c r="B56" s="230"/>
      <c r="C56" s="232"/>
      <c r="D56" s="232"/>
      <c r="E56" s="233"/>
      <c r="F56" s="233"/>
      <c r="G56" s="233"/>
      <c r="H56" s="233"/>
      <c r="I56" s="233"/>
      <c r="J56" s="233"/>
      <c r="K56" s="234"/>
      <c r="L56" s="234"/>
      <c r="M56" s="234"/>
      <c r="N56" s="233"/>
      <c r="O56" s="233"/>
      <c r="P56" s="226"/>
      <c r="Q56" s="226"/>
      <c r="R56" s="226"/>
      <c r="S56" s="226"/>
      <c r="T56" s="226"/>
      <c r="U56" s="226"/>
      <c r="V56" s="226"/>
      <c r="W56" s="210"/>
    </row>
    <row r="57" spans="1:23" ht="12.75">
      <c r="A57" s="229"/>
      <c r="B57" s="231"/>
      <c r="C57" s="229"/>
      <c r="D57" s="231"/>
      <c r="E57" s="229"/>
      <c r="F57" s="229"/>
      <c r="G57" s="229"/>
      <c r="H57" s="229"/>
      <c r="I57" s="229"/>
      <c r="J57" s="229"/>
      <c r="K57" s="235"/>
      <c r="L57" s="236"/>
      <c r="M57" s="236"/>
      <c r="N57" s="229"/>
      <c r="O57" s="229"/>
      <c r="P57" s="155"/>
      <c r="Q57" s="155"/>
      <c r="R57" s="155"/>
      <c r="S57" s="155"/>
      <c r="T57" s="155"/>
      <c r="U57" s="155"/>
      <c r="V57" s="155"/>
      <c r="W57" s="155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7:M27"/>
    <mergeCell ref="O27:R27"/>
    <mergeCell ref="S27:T27"/>
    <mergeCell ref="U27:V27"/>
    <mergeCell ref="L28:M28"/>
    <mergeCell ref="O28:R28"/>
    <mergeCell ref="S28:T28"/>
    <mergeCell ref="U28:V28"/>
    <mergeCell ref="L25:M25"/>
    <mergeCell ref="O25:R25"/>
    <mergeCell ref="S25:T25"/>
    <mergeCell ref="U25:V25"/>
    <mergeCell ref="L26:M26"/>
    <mergeCell ref="O26:R26"/>
    <mergeCell ref="S26:T26"/>
    <mergeCell ref="U26:V26"/>
    <mergeCell ref="O31:R31"/>
    <mergeCell ref="S31:T31"/>
    <mergeCell ref="U31:V31"/>
    <mergeCell ref="L32:M32"/>
    <mergeCell ref="O32:R32"/>
    <mergeCell ref="S32:T32"/>
    <mergeCell ref="U32:V32"/>
    <mergeCell ref="L29:M29"/>
    <mergeCell ref="O29:R29"/>
    <mergeCell ref="S29:T29"/>
    <mergeCell ref="U29:V29"/>
    <mergeCell ref="L30:M30"/>
    <mergeCell ref="O30:R30"/>
    <mergeCell ref="S30:T30"/>
    <mergeCell ref="U30:V30"/>
    <mergeCell ref="L35:M35"/>
    <mergeCell ref="O35:R35"/>
    <mergeCell ref="S35:T35"/>
    <mergeCell ref="U35:V35"/>
    <mergeCell ref="L36:M36"/>
    <mergeCell ref="O36:R36"/>
    <mergeCell ref="S36:T36"/>
    <mergeCell ref="U36:V36"/>
    <mergeCell ref="L33:M33"/>
    <mergeCell ref="O33:R33"/>
    <mergeCell ref="S33:T33"/>
    <mergeCell ref="U33:V33"/>
    <mergeCell ref="L34:M34"/>
    <mergeCell ref="O34:R34"/>
    <mergeCell ref="S34:T34"/>
    <mergeCell ref="U34:V34"/>
    <mergeCell ref="L40:M40"/>
    <mergeCell ref="O40:R40"/>
    <mergeCell ref="S40:T40"/>
    <mergeCell ref="U40:V40"/>
    <mergeCell ref="L41:M41"/>
    <mergeCell ref="O41:R41"/>
    <mergeCell ref="S41:T41"/>
    <mergeCell ref="U41:V41"/>
    <mergeCell ref="L37:M37"/>
    <mergeCell ref="O37:R37"/>
    <mergeCell ref="S37:T37"/>
    <mergeCell ref="U37:V37"/>
    <mergeCell ref="O38:R38"/>
    <mergeCell ref="S38:T38"/>
    <mergeCell ref="U38:V38"/>
    <mergeCell ref="L44:M44"/>
    <mergeCell ref="O44:R44"/>
    <mergeCell ref="S44:T44"/>
    <mergeCell ref="U44:V44"/>
    <mergeCell ref="L45:M45"/>
    <mergeCell ref="O45:R45"/>
    <mergeCell ref="S45:T45"/>
    <mergeCell ref="U45:V45"/>
    <mergeCell ref="L42:M42"/>
    <mergeCell ref="O42:R42"/>
    <mergeCell ref="S42:T42"/>
    <mergeCell ref="U42:V42"/>
    <mergeCell ref="L43:M43"/>
    <mergeCell ref="O43:R43"/>
    <mergeCell ref="S43:T43"/>
    <mergeCell ref="U43:V43"/>
    <mergeCell ref="L48:M48"/>
    <mergeCell ref="O48:R48"/>
    <mergeCell ref="S48:T48"/>
    <mergeCell ref="U48:V48"/>
    <mergeCell ref="L49:M49"/>
    <mergeCell ref="O49:R49"/>
    <mergeCell ref="S49:T49"/>
    <mergeCell ref="U49:V49"/>
    <mergeCell ref="L46:M46"/>
    <mergeCell ref="O46:R46"/>
    <mergeCell ref="S46:T46"/>
    <mergeCell ref="U46:V46"/>
    <mergeCell ref="O47:R47"/>
    <mergeCell ref="S47:T47"/>
    <mergeCell ref="U47:V47"/>
    <mergeCell ref="O52:R52"/>
    <mergeCell ref="S52:T52"/>
    <mergeCell ref="U52:V52"/>
    <mergeCell ref="L54:M54"/>
    <mergeCell ref="O54:R54"/>
    <mergeCell ref="S54:T54"/>
    <mergeCell ref="U54:V54"/>
    <mergeCell ref="L50:M50"/>
    <mergeCell ref="O50:R50"/>
    <mergeCell ref="S50:T50"/>
    <mergeCell ref="U50:V50"/>
    <mergeCell ref="L51:M51"/>
    <mergeCell ref="O51:R51"/>
    <mergeCell ref="S51:T51"/>
    <mergeCell ref="U51:V5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90" zoomScaleNormal="90" zoomScalePageLayoutView="0" workbookViewId="0" topLeftCell="A1">
      <selection activeCell="M62" sqref="M62"/>
    </sheetView>
  </sheetViews>
  <sheetFormatPr defaultColWidth="9.140625" defaultRowHeight="12.75"/>
  <cols>
    <col min="1" max="1" width="12.8515625" style="266" customWidth="1"/>
    <col min="2" max="2" width="2.57421875" style="266" customWidth="1"/>
    <col min="3" max="3" width="2.7109375" style="266" customWidth="1"/>
    <col min="4" max="5" width="4.140625" style="266" customWidth="1"/>
    <col min="6" max="6" width="6.57421875" style="266" customWidth="1"/>
    <col min="7" max="7" width="7.140625" style="266" customWidth="1"/>
    <col min="8" max="8" width="6.8515625" style="266" customWidth="1"/>
    <col min="9" max="9" width="3.421875" style="266" customWidth="1"/>
    <col min="10" max="10" width="2.8515625" style="266" customWidth="1"/>
    <col min="11" max="11" width="8.421875" style="266" customWidth="1"/>
    <col min="12" max="12" width="7.28125" style="266" customWidth="1"/>
    <col min="13" max="13" width="4.7109375" style="266" customWidth="1"/>
    <col min="14" max="14" width="1.28515625" style="266" customWidth="1"/>
    <col min="15" max="18" width="3.28125" style="266" customWidth="1"/>
    <col min="19" max="21" width="6.57421875" style="266" customWidth="1"/>
    <col min="22" max="22" width="8.140625" style="266" customWidth="1"/>
    <col min="23" max="23" width="0.71875" style="266" customWidth="1"/>
    <col min="24" max="16384" width="9.140625" style="266" customWidth="1"/>
  </cols>
  <sheetData>
    <row r="1" spans="1:22" ht="12.75" customHeight="1">
      <c r="A1" s="262"/>
      <c r="B1" s="262"/>
      <c r="C1" s="262"/>
      <c r="D1" s="262"/>
      <c r="E1" s="262"/>
      <c r="F1" s="262"/>
      <c r="G1" s="262"/>
      <c r="H1" s="262"/>
      <c r="I1" s="262"/>
      <c r="J1" s="263"/>
      <c r="K1" s="264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5" t="s">
        <v>0</v>
      </c>
    </row>
    <row r="2" spans="1:22" ht="14.25" customHeight="1">
      <c r="A2" s="267" t="s">
        <v>1</v>
      </c>
      <c r="B2" s="268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</row>
    <row r="3" spans="1:22" ht="14.25" customHeight="1">
      <c r="A3" s="267" t="s">
        <v>2</v>
      </c>
      <c r="B3" s="268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4.25" customHeight="1">
      <c r="A4" s="267" t="s">
        <v>3</v>
      </c>
      <c r="B4" s="268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</row>
    <row r="5" spans="1:22" ht="12.75" customHeight="1">
      <c r="A5" s="262"/>
      <c r="B5" s="262"/>
      <c r="C5" s="262"/>
      <c r="D5" s="262"/>
      <c r="E5" s="262"/>
      <c r="F5" s="262"/>
      <c r="G5" s="262"/>
      <c r="H5" s="262"/>
      <c r="I5" s="262"/>
      <c r="J5" s="265"/>
      <c r="K5" s="264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</row>
    <row r="6" spans="1:22" ht="12.75" customHeight="1">
      <c r="A6" s="262"/>
      <c r="B6" s="262"/>
      <c r="C6" s="262"/>
      <c r="D6" s="262"/>
      <c r="E6" s="262"/>
      <c r="F6" s="262"/>
      <c r="G6" s="262"/>
      <c r="H6" s="262"/>
      <c r="I6" s="262"/>
      <c r="J6" s="265"/>
      <c r="K6" s="264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</row>
    <row r="7" spans="1:22" ht="12.75" customHeight="1">
      <c r="A7" s="262"/>
      <c r="B7" s="262"/>
      <c r="C7" s="262"/>
      <c r="D7" s="262"/>
      <c r="E7" s="262"/>
      <c r="F7" s="262"/>
      <c r="G7" s="262"/>
      <c r="H7" s="262"/>
      <c r="I7" s="262"/>
      <c r="J7" s="265"/>
      <c r="K7" s="264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</row>
    <row r="8" spans="1:22" ht="12.75" customHeight="1">
      <c r="A8" s="262"/>
      <c r="B8" s="262"/>
      <c r="C8" s="262"/>
      <c r="D8" s="262"/>
      <c r="E8" s="262"/>
      <c r="F8" s="262"/>
      <c r="G8" s="262"/>
      <c r="H8" s="262"/>
      <c r="I8" s="262"/>
      <c r="J8" s="265"/>
      <c r="K8" s="264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</row>
    <row r="9" spans="1:22" ht="14.25" customHeight="1">
      <c r="A9" s="269" t="s">
        <v>4</v>
      </c>
      <c r="B9" s="270" t="s">
        <v>108</v>
      </c>
      <c r="C9" s="271"/>
      <c r="D9" s="271"/>
      <c r="E9" s="271"/>
      <c r="F9" s="272"/>
      <c r="G9" s="271"/>
      <c r="H9" s="271"/>
      <c r="I9" s="272"/>
      <c r="J9" s="272"/>
      <c r="K9" s="264"/>
      <c r="L9" s="262"/>
      <c r="M9" s="262"/>
      <c r="N9" s="269" t="s">
        <v>5</v>
      </c>
      <c r="O9" s="271" t="s">
        <v>6</v>
      </c>
      <c r="P9" s="271"/>
      <c r="Q9" s="271"/>
      <c r="R9" s="271"/>
      <c r="S9" s="271"/>
      <c r="T9" s="271"/>
      <c r="U9" s="262"/>
      <c r="V9" s="262"/>
    </row>
    <row r="10" spans="1:22" ht="14.25" customHeight="1">
      <c r="A10" s="269" t="s">
        <v>7</v>
      </c>
      <c r="B10" s="237" t="s">
        <v>8</v>
      </c>
      <c r="C10" s="238"/>
      <c r="D10" s="238"/>
      <c r="E10" s="238"/>
      <c r="F10" s="273"/>
      <c r="G10" s="238"/>
      <c r="H10" s="238"/>
      <c r="I10" s="273"/>
      <c r="J10" s="273"/>
      <c r="K10" s="264"/>
      <c r="L10" s="262"/>
      <c r="M10" s="262"/>
      <c r="N10" s="269" t="s">
        <v>9</v>
      </c>
      <c r="O10" s="237" t="s">
        <v>8</v>
      </c>
      <c r="P10" s="238"/>
      <c r="Q10" s="238"/>
      <c r="R10" s="238"/>
      <c r="S10" s="238"/>
      <c r="T10" s="238"/>
      <c r="U10" s="262"/>
      <c r="V10" s="262"/>
    </row>
    <row r="11" spans="1:22" ht="14.25" customHeight="1">
      <c r="A11" s="269" t="s">
        <v>10</v>
      </c>
      <c r="B11" s="238" t="s">
        <v>109</v>
      </c>
      <c r="C11" s="238"/>
      <c r="D11" s="238"/>
      <c r="E11" s="238"/>
      <c r="F11" s="273"/>
      <c r="G11" s="238"/>
      <c r="H11" s="238"/>
      <c r="I11" s="273"/>
      <c r="J11" s="273"/>
      <c r="K11" s="264"/>
      <c r="L11" s="262"/>
      <c r="M11" s="262"/>
      <c r="N11" s="269"/>
      <c r="O11" s="238"/>
      <c r="P11" s="238"/>
      <c r="Q11" s="238"/>
      <c r="R11" s="238"/>
      <c r="S11" s="238"/>
      <c r="T11" s="238"/>
      <c r="U11" s="262"/>
      <c r="V11" s="262"/>
    </row>
    <row r="12" spans="1:22" ht="14.25" customHeight="1">
      <c r="A12" s="269" t="s">
        <v>11</v>
      </c>
      <c r="B12" s="238" t="s">
        <v>110</v>
      </c>
      <c r="C12" s="238"/>
      <c r="D12" s="238"/>
      <c r="E12" s="238"/>
      <c r="F12" s="273"/>
      <c r="G12" s="238"/>
      <c r="H12" s="238"/>
      <c r="I12" s="273"/>
      <c r="J12" s="273"/>
      <c r="K12" s="264"/>
      <c r="L12" s="262"/>
      <c r="M12" s="262"/>
      <c r="N12" s="269" t="s">
        <v>111</v>
      </c>
      <c r="O12" s="267" t="s">
        <v>145</v>
      </c>
      <c r="P12" s="271"/>
      <c r="Q12" s="271"/>
      <c r="R12" s="271"/>
      <c r="S12" s="271"/>
      <c r="T12" s="271"/>
      <c r="U12" s="262"/>
      <c r="V12" s="262"/>
    </row>
    <row r="13" spans="1:22" ht="14.25" customHeight="1">
      <c r="A13" s="269" t="s">
        <v>113</v>
      </c>
      <c r="B13" s="238" t="s">
        <v>101</v>
      </c>
      <c r="C13" s="238"/>
      <c r="D13" s="238"/>
      <c r="E13" s="238"/>
      <c r="F13" s="273"/>
      <c r="G13" s="238"/>
      <c r="H13" s="238"/>
      <c r="I13" s="273"/>
      <c r="J13" s="273"/>
      <c r="K13" s="264"/>
      <c r="L13" s="262"/>
      <c r="M13" s="262"/>
      <c r="N13" s="269" t="s">
        <v>15</v>
      </c>
      <c r="O13" s="237">
        <v>2015</v>
      </c>
      <c r="P13" s="238"/>
      <c r="Q13" s="238"/>
      <c r="R13" s="238"/>
      <c r="S13" s="238"/>
      <c r="T13" s="238"/>
      <c r="U13" s="262"/>
      <c r="V13" s="262"/>
    </row>
    <row r="14" spans="1:22" ht="18" customHeight="1">
      <c r="A14" s="262"/>
      <c r="B14" s="239"/>
      <c r="C14" s="239"/>
      <c r="D14" s="239"/>
      <c r="E14" s="239"/>
      <c r="F14" s="239"/>
      <c r="G14" s="239"/>
      <c r="H14" s="239"/>
      <c r="I14" s="239"/>
      <c r="J14" s="240"/>
      <c r="K14" s="264"/>
      <c r="L14" s="262"/>
      <c r="M14" s="262"/>
      <c r="N14" s="262"/>
      <c r="O14" s="239"/>
      <c r="P14" s="239"/>
      <c r="Q14" s="239"/>
      <c r="R14" s="239"/>
      <c r="S14" s="239"/>
      <c r="T14" s="239"/>
      <c r="U14" s="262"/>
      <c r="V14" s="262"/>
    </row>
    <row r="15" spans="1:22" ht="12.75" customHeight="1" thickBot="1">
      <c r="A15" s="262"/>
      <c r="B15" s="262"/>
      <c r="C15" s="262"/>
      <c r="D15" s="262"/>
      <c r="E15" s="262"/>
      <c r="F15" s="262"/>
      <c r="G15" s="262"/>
      <c r="H15" s="262"/>
      <c r="I15" s="262"/>
      <c r="J15" s="265"/>
      <c r="K15" s="264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</row>
    <row r="16" spans="1:22" ht="15" customHeight="1">
      <c r="A16" s="274"/>
      <c r="B16" s="275"/>
      <c r="C16" s="276"/>
      <c r="D16" s="276"/>
      <c r="E16" s="276"/>
      <c r="F16" s="276"/>
      <c r="G16" s="276"/>
      <c r="H16" s="276"/>
      <c r="I16" s="276"/>
      <c r="J16" s="276"/>
      <c r="K16" s="277"/>
      <c r="L16" s="278" t="s">
        <v>16</v>
      </c>
      <c r="M16" s="279"/>
      <c r="N16" s="280"/>
      <c r="O16" s="280"/>
      <c r="P16" s="280"/>
      <c r="Q16" s="280"/>
      <c r="R16" s="280"/>
      <c r="S16" s="278" t="s">
        <v>18</v>
      </c>
      <c r="T16" s="280"/>
      <c r="U16" s="280"/>
      <c r="V16" s="281"/>
    </row>
    <row r="17" spans="1:22" ht="15" customHeight="1">
      <c r="A17" s="282"/>
      <c r="B17" s="283"/>
      <c r="C17" s="284"/>
      <c r="D17" s="284"/>
      <c r="E17" s="284"/>
      <c r="F17" s="284"/>
      <c r="G17" s="284"/>
      <c r="H17" s="284"/>
      <c r="I17" s="284"/>
      <c r="J17" s="284"/>
      <c r="K17" s="285"/>
      <c r="L17" s="286" t="s">
        <v>17</v>
      </c>
      <c r="M17" s="287"/>
      <c r="N17" s="287"/>
      <c r="O17" s="288"/>
      <c r="P17" s="288"/>
      <c r="Q17" s="287"/>
      <c r="R17" s="287"/>
      <c r="S17" s="286" t="s">
        <v>23</v>
      </c>
      <c r="T17" s="287"/>
      <c r="U17" s="287"/>
      <c r="V17" s="289"/>
    </row>
    <row r="18" spans="1:22" ht="12.75" customHeight="1">
      <c r="A18" s="282" t="s">
        <v>19</v>
      </c>
      <c r="B18" s="283" t="s">
        <v>20</v>
      </c>
      <c r="C18" s="284"/>
      <c r="D18" s="284"/>
      <c r="E18" s="284"/>
      <c r="F18" s="284"/>
      <c r="G18" s="284"/>
      <c r="H18" s="284"/>
      <c r="I18" s="284"/>
      <c r="J18" s="284"/>
      <c r="K18" s="285" t="s">
        <v>21</v>
      </c>
      <c r="L18" s="290" t="s">
        <v>22</v>
      </c>
      <c r="M18" s="291"/>
      <c r="N18" s="291"/>
      <c r="O18" s="292"/>
      <c r="P18" s="292"/>
      <c r="Q18" s="291"/>
      <c r="R18" s="291"/>
      <c r="S18" s="290" t="s">
        <v>114</v>
      </c>
      <c r="T18" s="291"/>
      <c r="U18" s="291"/>
      <c r="V18" s="293"/>
    </row>
    <row r="19" spans="1:22" ht="15" customHeight="1">
      <c r="A19" s="282" t="s">
        <v>24</v>
      </c>
      <c r="B19" s="294"/>
      <c r="C19" s="295"/>
      <c r="D19" s="295"/>
      <c r="E19" s="295"/>
      <c r="F19" s="295"/>
      <c r="G19" s="295"/>
      <c r="H19" s="295"/>
      <c r="I19" s="295"/>
      <c r="J19" s="295"/>
      <c r="K19" s="285"/>
      <c r="L19" s="296" t="s">
        <v>115</v>
      </c>
      <c r="M19" s="297"/>
      <c r="N19" s="297"/>
      <c r="O19" s="298"/>
      <c r="P19" s="297"/>
      <c r="Q19" s="297"/>
      <c r="R19" s="297"/>
      <c r="S19" s="296" t="s">
        <v>115</v>
      </c>
      <c r="T19" s="297"/>
      <c r="U19" s="297"/>
      <c r="V19" s="299"/>
    </row>
    <row r="20" spans="1:22" ht="15" customHeight="1">
      <c r="A20" s="300"/>
      <c r="B20" s="294"/>
      <c r="C20" s="295"/>
      <c r="D20" s="295"/>
      <c r="E20" s="295"/>
      <c r="F20" s="295"/>
      <c r="G20" s="295"/>
      <c r="H20" s="295"/>
      <c r="I20" s="295"/>
      <c r="J20" s="295"/>
      <c r="K20" s="301"/>
      <c r="L20" s="296" t="s">
        <v>26</v>
      </c>
      <c r="M20" s="296"/>
      <c r="N20" s="296"/>
      <c r="O20" s="296" t="s">
        <v>27</v>
      </c>
      <c r="P20" s="296"/>
      <c r="Q20" s="296"/>
      <c r="R20" s="296"/>
      <c r="S20" s="296" t="s">
        <v>26</v>
      </c>
      <c r="T20" s="298"/>
      <c r="U20" s="296" t="s">
        <v>27</v>
      </c>
      <c r="V20" s="302"/>
    </row>
    <row r="21" spans="1:22" ht="12" customHeight="1">
      <c r="A21" s="303"/>
      <c r="B21" s="296" t="s">
        <v>28</v>
      </c>
      <c r="C21" s="304"/>
      <c r="D21" s="304"/>
      <c r="E21" s="304"/>
      <c r="F21" s="304"/>
      <c r="G21" s="304"/>
      <c r="H21" s="304"/>
      <c r="I21" s="304"/>
      <c r="J21" s="304"/>
      <c r="K21" s="305" t="s">
        <v>29</v>
      </c>
      <c r="L21" s="296" t="s">
        <v>30</v>
      </c>
      <c r="M21" s="304"/>
      <c r="N21" s="304"/>
      <c r="O21" s="296" t="s">
        <v>31</v>
      </c>
      <c r="P21" s="304"/>
      <c r="Q21" s="304"/>
      <c r="R21" s="304"/>
      <c r="S21" s="296" t="s">
        <v>32</v>
      </c>
      <c r="T21" s="304"/>
      <c r="U21" s="296" t="s">
        <v>33</v>
      </c>
      <c r="V21" s="299"/>
    </row>
    <row r="22" spans="1:23" ht="21.75" customHeight="1">
      <c r="A22" s="241"/>
      <c r="B22" s="242" t="s">
        <v>34</v>
      </c>
      <c r="C22" s="243"/>
      <c r="D22" s="243"/>
      <c r="E22" s="239"/>
      <c r="F22" s="239"/>
      <c r="G22" s="239"/>
      <c r="H22" s="239"/>
      <c r="I22" s="239"/>
      <c r="J22" s="243"/>
      <c r="K22" s="244"/>
      <c r="L22" s="245"/>
      <c r="M22" s="246"/>
      <c r="N22" s="246"/>
      <c r="O22" s="245"/>
      <c r="P22" s="247"/>
      <c r="Q22" s="246"/>
      <c r="R22" s="246"/>
      <c r="S22" s="245"/>
      <c r="T22" s="246"/>
      <c r="U22" s="245"/>
      <c r="V22" s="247"/>
      <c r="W22" s="306"/>
    </row>
    <row r="23" spans="1:23" ht="14.25" customHeight="1">
      <c r="A23" s="248">
        <v>1010</v>
      </c>
      <c r="B23" s="249" t="s">
        <v>116</v>
      </c>
      <c r="C23" s="262"/>
      <c r="D23" s="262"/>
      <c r="E23" s="262"/>
      <c r="F23" s="262"/>
      <c r="G23" s="262"/>
      <c r="H23" s="262"/>
      <c r="I23" s="262"/>
      <c r="J23" s="262"/>
      <c r="K23" s="250" t="str">
        <f>"000"</f>
        <v>000</v>
      </c>
      <c r="L23" s="367">
        <f>320.8+586.3</f>
        <v>907.0999999999999</v>
      </c>
      <c r="M23" s="367"/>
      <c r="N23" s="307"/>
      <c r="O23" s="366"/>
      <c r="P23" s="366"/>
      <c r="Q23" s="366"/>
      <c r="R23" s="367"/>
      <c r="S23" s="366"/>
      <c r="T23" s="367"/>
      <c r="U23" s="368"/>
      <c r="V23" s="367"/>
      <c r="W23" s="306"/>
    </row>
    <row r="24" spans="1:23" ht="13.5" customHeight="1">
      <c r="A24" s="248">
        <v>1020</v>
      </c>
      <c r="B24" s="249" t="s">
        <v>117</v>
      </c>
      <c r="C24" s="262"/>
      <c r="D24" s="262"/>
      <c r="E24" s="262"/>
      <c r="F24" s="262"/>
      <c r="G24" s="262"/>
      <c r="H24" s="262"/>
      <c r="I24" s="262"/>
      <c r="J24" s="262"/>
      <c r="K24" s="250" t="s">
        <v>40</v>
      </c>
      <c r="L24" s="369">
        <f>317+387</f>
        <v>704</v>
      </c>
      <c r="M24" s="369"/>
      <c r="N24" s="308"/>
      <c r="O24" s="371"/>
      <c r="P24" s="371"/>
      <c r="Q24" s="371"/>
      <c r="R24" s="369"/>
      <c r="S24" s="371"/>
      <c r="T24" s="369"/>
      <c r="U24" s="372"/>
      <c r="V24" s="369"/>
      <c r="W24" s="306"/>
    </row>
    <row r="25" spans="1:23" ht="13.5" customHeight="1">
      <c r="A25" s="248">
        <v>1030</v>
      </c>
      <c r="B25" s="249" t="s">
        <v>118</v>
      </c>
      <c r="C25" s="262"/>
      <c r="D25" s="262"/>
      <c r="E25" s="262"/>
      <c r="F25" s="262"/>
      <c r="G25" s="262"/>
      <c r="H25" s="262"/>
      <c r="I25" s="262"/>
      <c r="J25" s="262"/>
      <c r="K25" s="250" t="s">
        <v>40</v>
      </c>
      <c r="L25" s="367">
        <f>475.4+818</f>
        <v>1293.4</v>
      </c>
      <c r="M25" s="367"/>
      <c r="N25" s="307"/>
      <c r="O25" s="366"/>
      <c r="P25" s="366"/>
      <c r="Q25" s="366"/>
      <c r="R25" s="367"/>
      <c r="S25" s="366"/>
      <c r="T25" s="367"/>
      <c r="U25" s="368"/>
      <c r="V25" s="367"/>
      <c r="W25" s="306"/>
    </row>
    <row r="26" spans="1:23" ht="13.5" customHeight="1">
      <c r="A26" s="248">
        <v>1040</v>
      </c>
      <c r="B26" s="249" t="s">
        <v>119</v>
      </c>
      <c r="C26" s="262"/>
      <c r="D26" s="262"/>
      <c r="E26" s="262"/>
      <c r="F26" s="262"/>
      <c r="G26" s="262"/>
      <c r="H26" s="262"/>
      <c r="I26" s="262"/>
      <c r="J26" s="262"/>
      <c r="K26" s="250" t="s">
        <v>40</v>
      </c>
      <c r="L26" s="369">
        <f>29293+36615</f>
        <v>65908</v>
      </c>
      <c r="M26" s="369"/>
      <c r="N26" s="308"/>
      <c r="O26" s="366"/>
      <c r="P26" s="366"/>
      <c r="Q26" s="366"/>
      <c r="R26" s="367"/>
      <c r="S26" s="366"/>
      <c r="T26" s="367"/>
      <c r="U26" s="368"/>
      <c r="V26" s="367"/>
      <c r="W26" s="306"/>
    </row>
    <row r="27" spans="1:23" ht="13.5" customHeight="1">
      <c r="A27" s="248">
        <v>1050</v>
      </c>
      <c r="B27" s="249" t="s">
        <v>120</v>
      </c>
      <c r="C27" s="262"/>
      <c r="D27" s="262"/>
      <c r="E27" s="262"/>
      <c r="F27" s="262"/>
      <c r="G27" s="262"/>
      <c r="H27" s="262"/>
      <c r="I27" s="262"/>
      <c r="J27" s="262"/>
      <c r="K27" s="250" t="s">
        <v>40</v>
      </c>
      <c r="L27" s="367">
        <f>17.1+13.9+2.1+12</f>
        <v>45.1</v>
      </c>
      <c r="M27" s="367"/>
      <c r="N27" s="307"/>
      <c r="O27" s="366"/>
      <c r="P27" s="366"/>
      <c r="Q27" s="366"/>
      <c r="R27" s="367"/>
      <c r="S27" s="366"/>
      <c r="T27" s="367"/>
      <c r="U27" s="368"/>
      <c r="V27" s="367"/>
      <c r="W27" s="306"/>
    </row>
    <row r="28" spans="1:23" ht="13.5" customHeight="1">
      <c r="A28" s="248">
        <v>1060</v>
      </c>
      <c r="B28" s="249" t="s">
        <v>121</v>
      </c>
      <c r="C28" s="262"/>
      <c r="D28" s="262"/>
      <c r="E28" s="262"/>
      <c r="F28" s="262"/>
      <c r="G28" s="262"/>
      <c r="H28" s="262"/>
      <c r="I28" s="262"/>
      <c r="J28" s="262"/>
      <c r="K28" s="250" t="str">
        <f>"000"</f>
        <v>000</v>
      </c>
      <c r="L28" s="367">
        <f>32188.3+55702.2</f>
        <v>87890.5</v>
      </c>
      <c r="M28" s="367"/>
      <c r="N28" s="307"/>
      <c r="O28" s="366"/>
      <c r="P28" s="366"/>
      <c r="Q28" s="366"/>
      <c r="R28" s="367"/>
      <c r="S28" s="366"/>
      <c r="T28" s="367"/>
      <c r="U28" s="368"/>
      <c r="V28" s="367"/>
      <c r="W28" s="306"/>
    </row>
    <row r="29" spans="1:23" ht="13.5" customHeight="1">
      <c r="A29" s="248">
        <v>1070</v>
      </c>
      <c r="B29" s="249" t="s">
        <v>122</v>
      </c>
      <c r="C29" s="262"/>
      <c r="D29" s="262"/>
      <c r="E29" s="262"/>
      <c r="F29" s="262"/>
      <c r="G29" s="262"/>
      <c r="H29" s="262"/>
      <c r="I29" s="262"/>
      <c r="J29" s="262"/>
      <c r="K29" s="250" t="str">
        <f>"000"</f>
        <v>000</v>
      </c>
      <c r="L29" s="367">
        <f>52459.3+74130.2</f>
        <v>126589.5</v>
      </c>
      <c r="M29" s="367"/>
      <c r="N29" s="307"/>
      <c r="O29" s="366"/>
      <c r="P29" s="366"/>
      <c r="Q29" s="366"/>
      <c r="R29" s="367"/>
      <c r="S29" s="366"/>
      <c r="T29" s="367"/>
      <c r="U29" s="368"/>
      <c r="V29" s="367"/>
      <c r="W29" s="306"/>
    </row>
    <row r="30" spans="1:23" ht="13.5" customHeight="1">
      <c r="A30" s="248">
        <v>1080</v>
      </c>
      <c r="B30" s="249" t="s">
        <v>123</v>
      </c>
      <c r="C30" s="262"/>
      <c r="D30" s="262"/>
      <c r="E30" s="262"/>
      <c r="F30" s="262"/>
      <c r="G30" s="262"/>
      <c r="H30" s="262"/>
      <c r="I30" s="262"/>
      <c r="J30" s="262"/>
      <c r="K30" s="250" t="s">
        <v>54</v>
      </c>
      <c r="L30" s="370">
        <f>L28/L29</f>
        <v>0.6942953404508273</v>
      </c>
      <c r="M30" s="370"/>
      <c r="N30" s="309"/>
      <c r="O30" s="366"/>
      <c r="P30" s="366"/>
      <c r="Q30" s="366"/>
      <c r="R30" s="367"/>
      <c r="S30" s="366"/>
      <c r="T30" s="367"/>
      <c r="U30" s="368"/>
      <c r="V30" s="367"/>
      <c r="W30" s="306"/>
    </row>
    <row r="31" spans="1:23" ht="13.5" customHeight="1">
      <c r="A31" s="248"/>
      <c r="B31" s="249" t="s">
        <v>124</v>
      </c>
      <c r="C31" s="262"/>
      <c r="D31" s="262"/>
      <c r="E31" s="262"/>
      <c r="F31" s="262"/>
      <c r="G31" s="262"/>
      <c r="H31" s="262"/>
      <c r="I31" s="262"/>
      <c r="J31" s="262"/>
      <c r="K31" s="250"/>
      <c r="L31" s="251"/>
      <c r="M31" s="307"/>
      <c r="N31" s="307"/>
      <c r="O31" s="366"/>
      <c r="P31" s="366"/>
      <c r="Q31" s="366"/>
      <c r="R31" s="367"/>
      <c r="S31" s="366"/>
      <c r="T31" s="367"/>
      <c r="U31" s="368"/>
      <c r="V31" s="367"/>
      <c r="W31" s="306"/>
    </row>
    <row r="32" spans="1:23" ht="13.5" customHeight="1">
      <c r="A32" s="248">
        <v>1091</v>
      </c>
      <c r="B32" s="249"/>
      <c r="C32" s="262" t="s">
        <v>125</v>
      </c>
      <c r="D32" s="262"/>
      <c r="E32" s="262"/>
      <c r="F32" s="262"/>
      <c r="G32" s="262"/>
      <c r="H32" s="262"/>
      <c r="I32" s="262"/>
      <c r="J32" s="262"/>
      <c r="K32" s="250" t="str">
        <f>"000"</f>
        <v>000</v>
      </c>
      <c r="L32" s="367">
        <f>2916.2+5086.3</f>
        <v>8002.5</v>
      </c>
      <c r="M32" s="367"/>
      <c r="N32" s="307"/>
      <c r="O32" s="366"/>
      <c r="P32" s="366"/>
      <c r="Q32" s="366"/>
      <c r="R32" s="367"/>
      <c r="S32" s="366"/>
      <c r="T32" s="367"/>
      <c r="U32" s="368"/>
      <c r="V32" s="367"/>
      <c r="W32" s="306"/>
    </row>
    <row r="33" spans="1:23" ht="13.5" customHeight="1">
      <c r="A33" s="248">
        <v>1092</v>
      </c>
      <c r="B33" s="249"/>
      <c r="C33" s="262" t="s">
        <v>126</v>
      </c>
      <c r="D33" s="262"/>
      <c r="E33" s="262"/>
      <c r="F33" s="262"/>
      <c r="G33" s="262"/>
      <c r="H33" s="262"/>
      <c r="I33" s="262"/>
      <c r="J33" s="262"/>
      <c r="K33" s="250" t="str">
        <f>"000"</f>
        <v>000</v>
      </c>
      <c r="L33" s="367">
        <f>18+18.3</f>
        <v>36.3</v>
      </c>
      <c r="M33" s="367"/>
      <c r="N33" s="307"/>
      <c r="O33" s="366"/>
      <c r="P33" s="366"/>
      <c r="Q33" s="366"/>
      <c r="R33" s="367"/>
      <c r="S33" s="366"/>
      <c r="T33" s="367"/>
      <c r="U33" s="368"/>
      <c r="V33" s="367"/>
      <c r="W33" s="306"/>
    </row>
    <row r="34" spans="1:23" ht="13.5" customHeight="1">
      <c r="A34" s="248">
        <v>1093</v>
      </c>
      <c r="B34" s="249"/>
      <c r="C34" s="262" t="s">
        <v>127</v>
      </c>
      <c r="D34" s="262"/>
      <c r="E34" s="262"/>
      <c r="F34" s="262"/>
      <c r="G34" s="262"/>
      <c r="H34" s="262"/>
      <c r="I34" s="262"/>
      <c r="J34" s="262"/>
      <c r="K34" s="250" t="str">
        <f>"000"</f>
        <v>000</v>
      </c>
      <c r="L34" s="367">
        <f>2.5+16.1</f>
        <v>18.6</v>
      </c>
      <c r="M34" s="367"/>
      <c r="N34" s="307"/>
      <c r="O34" s="366"/>
      <c r="P34" s="366"/>
      <c r="Q34" s="366"/>
      <c r="R34" s="367"/>
      <c r="S34" s="366"/>
      <c r="T34" s="367"/>
      <c r="U34" s="368"/>
      <c r="V34" s="367"/>
      <c r="W34" s="306"/>
    </row>
    <row r="35" spans="1:23" ht="13.5" customHeight="1">
      <c r="A35" s="248">
        <v>1094</v>
      </c>
      <c r="B35" s="249"/>
      <c r="C35" s="262" t="s">
        <v>128</v>
      </c>
      <c r="D35" s="262"/>
      <c r="E35" s="262"/>
      <c r="F35" s="262"/>
      <c r="G35" s="262"/>
      <c r="H35" s="262"/>
      <c r="I35" s="262"/>
      <c r="J35" s="262"/>
      <c r="K35" s="250" t="str">
        <f>"000"</f>
        <v>000</v>
      </c>
      <c r="L35" s="367">
        <f>L32+L33+L34</f>
        <v>8057.400000000001</v>
      </c>
      <c r="M35" s="367"/>
      <c r="N35" s="307"/>
      <c r="O35" s="366"/>
      <c r="P35" s="366"/>
      <c r="Q35" s="366"/>
      <c r="R35" s="367"/>
      <c r="S35" s="366"/>
      <c r="T35" s="367"/>
      <c r="U35" s="368"/>
      <c r="V35" s="367"/>
      <c r="W35" s="306"/>
    </row>
    <row r="36" spans="1:23" ht="13.5" customHeight="1">
      <c r="A36" s="248">
        <v>1100</v>
      </c>
      <c r="B36" s="249" t="s">
        <v>129</v>
      </c>
      <c r="C36" s="262"/>
      <c r="D36" s="262"/>
      <c r="E36" s="262"/>
      <c r="F36" s="262"/>
      <c r="G36" s="262"/>
      <c r="H36" s="262"/>
      <c r="I36" s="262"/>
      <c r="J36" s="262"/>
      <c r="K36" s="250" t="str">
        <f>"000"</f>
        <v>000</v>
      </c>
      <c r="L36" s="367">
        <f>5465.7+8159.8</f>
        <v>13625.5</v>
      </c>
      <c r="M36" s="367"/>
      <c r="N36" s="307"/>
      <c r="O36" s="366"/>
      <c r="P36" s="366"/>
      <c r="Q36" s="366"/>
      <c r="R36" s="367"/>
      <c r="S36" s="366"/>
      <c r="T36" s="367"/>
      <c r="U36" s="368"/>
      <c r="V36" s="367"/>
      <c r="W36" s="306"/>
    </row>
    <row r="37" spans="1:23" ht="13.5" customHeight="1">
      <c r="A37" s="248">
        <v>1110</v>
      </c>
      <c r="B37" s="249" t="s">
        <v>130</v>
      </c>
      <c r="C37" s="262"/>
      <c r="D37" s="262"/>
      <c r="E37" s="262"/>
      <c r="F37" s="262"/>
      <c r="G37" s="262"/>
      <c r="H37" s="262"/>
      <c r="I37" s="262"/>
      <c r="J37" s="262"/>
      <c r="K37" s="250" t="s">
        <v>54</v>
      </c>
      <c r="L37" s="370">
        <f>L35/L36</f>
        <v>0.5913471065282009</v>
      </c>
      <c r="M37" s="370"/>
      <c r="N37" s="309"/>
      <c r="O37" s="366"/>
      <c r="P37" s="366"/>
      <c r="Q37" s="366"/>
      <c r="R37" s="367"/>
      <c r="S37" s="366"/>
      <c r="T37" s="367"/>
      <c r="U37" s="368"/>
      <c r="V37" s="367"/>
      <c r="W37" s="306"/>
    </row>
    <row r="38" spans="1:23" ht="11.25" customHeight="1">
      <c r="A38" s="248"/>
      <c r="B38" s="249"/>
      <c r="C38" s="262"/>
      <c r="D38" s="262"/>
      <c r="E38" s="262"/>
      <c r="F38" s="262"/>
      <c r="G38" s="262"/>
      <c r="H38" s="262"/>
      <c r="I38" s="262"/>
      <c r="J38" s="262"/>
      <c r="K38" s="250"/>
      <c r="L38" s="251"/>
      <c r="M38" s="307"/>
      <c r="N38" s="307"/>
      <c r="O38" s="366"/>
      <c r="P38" s="366"/>
      <c r="Q38" s="366"/>
      <c r="R38" s="367"/>
      <c r="S38" s="366"/>
      <c r="T38" s="367"/>
      <c r="U38" s="368"/>
      <c r="V38" s="367"/>
      <c r="W38" s="306"/>
    </row>
    <row r="39" spans="1:23" ht="13.5" customHeight="1">
      <c r="A39" s="248"/>
      <c r="B39" s="252" t="s">
        <v>69</v>
      </c>
      <c r="C39" s="262"/>
      <c r="D39" s="262"/>
      <c r="E39" s="262"/>
      <c r="F39" s="262"/>
      <c r="G39" s="262"/>
      <c r="H39" s="262"/>
      <c r="I39" s="262"/>
      <c r="J39" s="262"/>
      <c r="K39" s="250"/>
      <c r="L39" s="253"/>
      <c r="M39" s="310"/>
      <c r="N39" s="310"/>
      <c r="O39" s="253"/>
      <c r="P39" s="310"/>
      <c r="Q39" s="310"/>
      <c r="R39" s="310"/>
      <c r="S39" s="253"/>
      <c r="T39" s="310"/>
      <c r="U39" s="253"/>
      <c r="V39" s="310"/>
      <c r="W39" s="306"/>
    </row>
    <row r="40" spans="1:23" ht="13.5" customHeight="1">
      <c r="A40" s="248">
        <v>2010</v>
      </c>
      <c r="B40" s="249" t="s">
        <v>131</v>
      </c>
      <c r="C40" s="262"/>
      <c r="D40" s="262"/>
      <c r="E40" s="262"/>
      <c r="F40" s="262"/>
      <c r="G40" s="262"/>
      <c r="H40" s="262"/>
      <c r="I40" s="262"/>
      <c r="J40" s="262"/>
      <c r="K40" s="250" t="str">
        <f>"000"</f>
        <v>000</v>
      </c>
      <c r="L40" s="367">
        <f>6.4+0</f>
        <v>6.4</v>
      </c>
      <c r="M40" s="367"/>
      <c r="N40" s="307"/>
      <c r="O40" s="366"/>
      <c r="P40" s="366"/>
      <c r="Q40" s="366"/>
      <c r="R40" s="367"/>
      <c r="S40" s="366"/>
      <c r="T40" s="367"/>
      <c r="U40" s="368"/>
      <c r="V40" s="367"/>
      <c r="W40" s="306"/>
    </row>
    <row r="41" spans="1:23" ht="13.5" customHeight="1">
      <c r="A41" s="248">
        <v>2020</v>
      </c>
      <c r="B41" s="249" t="s">
        <v>132</v>
      </c>
      <c r="C41" s="262"/>
      <c r="D41" s="311"/>
      <c r="E41" s="262"/>
      <c r="F41" s="262"/>
      <c r="G41" s="262"/>
      <c r="H41" s="262"/>
      <c r="I41" s="262"/>
      <c r="J41" s="262"/>
      <c r="K41" s="250" t="s">
        <v>40</v>
      </c>
      <c r="L41" s="369">
        <f>8+0</f>
        <v>8</v>
      </c>
      <c r="M41" s="369"/>
      <c r="N41" s="307"/>
      <c r="O41" s="366"/>
      <c r="P41" s="366"/>
      <c r="Q41" s="366"/>
      <c r="R41" s="367"/>
      <c r="S41" s="366"/>
      <c r="T41" s="367"/>
      <c r="U41" s="368"/>
      <c r="V41" s="367"/>
      <c r="W41" s="306"/>
    </row>
    <row r="42" spans="1:23" ht="13.5" customHeight="1">
      <c r="A42" s="248">
        <v>2030</v>
      </c>
      <c r="B42" s="249" t="s">
        <v>133</v>
      </c>
      <c r="C42" s="262"/>
      <c r="D42" s="262"/>
      <c r="E42" s="262"/>
      <c r="F42" s="262"/>
      <c r="G42" s="262"/>
      <c r="H42" s="262"/>
      <c r="I42" s="262"/>
      <c r="J42" s="262"/>
      <c r="K42" s="250" t="s">
        <v>40</v>
      </c>
      <c r="L42" s="367">
        <f>9.8+0</f>
        <v>9.8</v>
      </c>
      <c r="M42" s="367"/>
      <c r="N42" s="307"/>
      <c r="O42" s="366"/>
      <c r="P42" s="366"/>
      <c r="Q42" s="366"/>
      <c r="R42" s="367"/>
      <c r="S42" s="366"/>
      <c r="T42" s="367"/>
      <c r="U42" s="368"/>
      <c r="V42" s="367"/>
      <c r="W42" s="306"/>
    </row>
    <row r="43" spans="1:23" ht="13.5" customHeight="1">
      <c r="A43" s="248">
        <v>2040</v>
      </c>
      <c r="B43" s="249" t="s">
        <v>134</v>
      </c>
      <c r="C43" s="262"/>
      <c r="D43" s="262"/>
      <c r="E43" s="262"/>
      <c r="F43" s="262"/>
      <c r="G43" s="262"/>
      <c r="H43" s="262"/>
      <c r="I43" s="262"/>
      <c r="J43" s="262"/>
      <c r="K43" s="250" t="s">
        <v>40</v>
      </c>
      <c r="L43" s="369">
        <f>98+0</f>
        <v>98</v>
      </c>
      <c r="M43" s="369"/>
      <c r="N43" s="308"/>
      <c r="O43" s="366"/>
      <c r="P43" s="366"/>
      <c r="Q43" s="366"/>
      <c r="R43" s="367"/>
      <c r="S43" s="366"/>
      <c r="T43" s="367"/>
      <c r="U43" s="368"/>
      <c r="V43" s="367"/>
      <c r="W43" s="306"/>
    </row>
    <row r="44" spans="1:23" ht="13.5" customHeight="1">
      <c r="A44" s="248">
        <v>2050</v>
      </c>
      <c r="B44" s="249" t="s">
        <v>135</v>
      </c>
      <c r="C44" s="262"/>
      <c r="D44" s="311"/>
      <c r="E44" s="262"/>
      <c r="F44" s="262"/>
      <c r="G44" s="262"/>
      <c r="H44" s="262"/>
      <c r="I44" s="262"/>
      <c r="J44" s="262"/>
      <c r="K44" s="250" t="s">
        <v>40</v>
      </c>
      <c r="L44" s="367">
        <f>0+0+0+0</f>
        <v>0</v>
      </c>
      <c r="M44" s="367"/>
      <c r="N44" s="307"/>
      <c r="O44" s="366"/>
      <c r="P44" s="366"/>
      <c r="Q44" s="366"/>
      <c r="R44" s="367"/>
      <c r="S44" s="366"/>
      <c r="T44" s="367"/>
      <c r="U44" s="368"/>
      <c r="V44" s="367"/>
      <c r="W44" s="306"/>
    </row>
    <row r="45" spans="1:23" ht="13.5" customHeight="1">
      <c r="A45" s="248">
        <v>2060</v>
      </c>
      <c r="B45" s="249" t="s">
        <v>136</v>
      </c>
      <c r="C45" s="262"/>
      <c r="D45" s="262"/>
      <c r="E45" s="262"/>
      <c r="F45" s="262"/>
      <c r="G45" s="262"/>
      <c r="H45" s="262"/>
      <c r="I45" s="262"/>
      <c r="J45" s="262"/>
      <c r="K45" s="250" t="str">
        <f>"000"</f>
        <v>000</v>
      </c>
      <c r="L45" s="367">
        <f>156.5+0</f>
        <v>156.5</v>
      </c>
      <c r="M45" s="367"/>
      <c r="N45" s="307"/>
      <c r="O45" s="366"/>
      <c r="P45" s="366"/>
      <c r="Q45" s="366"/>
      <c r="R45" s="367"/>
      <c r="S45" s="366"/>
      <c r="T45" s="367"/>
      <c r="U45" s="368"/>
      <c r="V45" s="367"/>
      <c r="W45" s="306"/>
    </row>
    <row r="46" spans="1:23" ht="13.5" customHeight="1">
      <c r="A46" s="248">
        <v>2070</v>
      </c>
      <c r="B46" s="249" t="s">
        <v>137</v>
      </c>
      <c r="C46" s="262"/>
      <c r="D46" s="262"/>
      <c r="E46" s="262"/>
      <c r="F46" s="262"/>
      <c r="G46" s="262"/>
      <c r="H46" s="262"/>
      <c r="I46" s="262"/>
      <c r="J46" s="262"/>
      <c r="K46" s="250" t="str">
        <f>"000"</f>
        <v>000</v>
      </c>
      <c r="L46" s="367">
        <f>687.9+0</f>
        <v>687.9</v>
      </c>
      <c r="M46" s="367"/>
      <c r="N46" s="307"/>
      <c r="O46" s="366"/>
      <c r="P46" s="366"/>
      <c r="Q46" s="366"/>
      <c r="R46" s="367"/>
      <c r="S46" s="366"/>
      <c r="T46" s="367"/>
      <c r="U46" s="368"/>
      <c r="V46" s="367"/>
      <c r="W46" s="306"/>
    </row>
    <row r="47" spans="1:23" ht="13.5" customHeight="1">
      <c r="A47" s="248"/>
      <c r="B47" s="249" t="s">
        <v>138</v>
      </c>
      <c r="C47" s="262" t="s">
        <v>139</v>
      </c>
      <c r="D47" s="262"/>
      <c r="E47" s="262"/>
      <c r="F47" s="262"/>
      <c r="G47" s="262"/>
      <c r="H47" s="262"/>
      <c r="I47" s="262"/>
      <c r="J47" s="262"/>
      <c r="K47" s="250"/>
      <c r="L47" s="251"/>
      <c r="M47" s="307"/>
      <c r="N47" s="307"/>
      <c r="O47" s="366"/>
      <c r="P47" s="366"/>
      <c r="Q47" s="366"/>
      <c r="R47" s="367"/>
      <c r="S47" s="366"/>
      <c r="T47" s="367"/>
      <c r="U47" s="368"/>
      <c r="V47" s="367"/>
      <c r="W47" s="306"/>
    </row>
    <row r="48" spans="1:23" ht="13.5" customHeight="1">
      <c r="A48" s="248">
        <v>2091</v>
      </c>
      <c r="B48" s="249"/>
      <c r="C48" s="262" t="s">
        <v>125</v>
      </c>
      <c r="D48" s="262"/>
      <c r="E48" s="262"/>
      <c r="F48" s="262"/>
      <c r="G48" s="262"/>
      <c r="H48" s="262"/>
      <c r="I48" s="262"/>
      <c r="J48" s="262"/>
      <c r="K48" s="250" t="str">
        <f>"000"</f>
        <v>000</v>
      </c>
      <c r="L48" s="367">
        <f>13.2+0</f>
        <v>13.2</v>
      </c>
      <c r="M48" s="367"/>
      <c r="N48" s="307"/>
      <c r="O48" s="366"/>
      <c r="P48" s="366"/>
      <c r="Q48" s="366"/>
      <c r="R48" s="367"/>
      <c r="S48" s="366"/>
      <c r="T48" s="367"/>
      <c r="U48" s="368"/>
      <c r="V48" s="367"/>
      <c r="W48" s="306"/>
    </row>
    <row r="49" spans="1:23" ht="13.5" customHeight="1">
      <c r="A49" s="248">
        <v>2092</v>
      </c>
      <c r="B49" s="249"/>
      <c r="C49" s="262" t="s">
        <v>140</v>
      </c>
      <c r="D49" s="262"/>
      <c r="E49" s="262"/>
      <c r="F49" s="262"/>
      <c r="G49" s="262"/>
      <c r="H49" s="262"/>
      <c r="I49" s="262"/>
      <c r="J49" s="262"/>
      <c r="K49" s="250" t="str">
        <f>"000"</f>
        <v>000</v>
      </c>
      <c r="L49" s="367">
        <f>0+0+0+0</f>
        <v>0</v>
      </c>
      <c r="M49" s="367"/>
      <c r="N49" s="307"/>
      <c r="O49" s="366"/>
      <c r="P49" s="366"/>
      <c r="Q49" s="366"/>
      <c r="R49" s="367"/>
      <c r="S49" s="366"/>
      <c r="T49" s="367"/>
      <c r="U49" s="368"/>
      <c r="V49" s="367"/>
      <c r="W49" s="306"/>
    </row>
    <row r="50" spans="1:23" ht="13.5" customHeight="1">
      <c r="A50" s="248">
        <v>2094</v>
      </c>
      <c r="B50" s="249"/>
      <c r="C50" s="262" t="s">
        <v>141</v>
      </c>
      <c r="D50" s="262"/>
      <c r="E50" s="262"/>
      <c r="F50" s="262"/>
      <c r="G50" s="262"/>
      <c r="H50" s="262"/>
      <c r="I50" s="262"/>
      <c r="J50" s="262"/>
      <c r="K50" s="250" t="str">
        <f>"000"</f>
        <v>000</v>
      </c>
      <c r="L50" s="367">
        <f>L48+L49</f>
        <v>13.2</v>
      </c>
      <c r="M50" s="367"/>
      <c r="N50" s="307"/>
      <c r="O50" s="366"/>
      <c r="P50" s="366"/>
      <c r="Q50" s="366"/>
      <c r="R50" s="367"/>
      <c r="S50" s="366"/>
      <c r="T50" s="367"/>
      <c r="U50" s="368"/>
      <c r="V50" s="367"/>
      <c r="W50" s="306"/>
    </row>
    <row r="51" spans="1:23" ht="13.5" customHeight="1">
      <c r="A51" s="248">
        <v>2100</v>
      </c>
      <c r="B51" s="249" t="s">
        <v>142</v>
      </c>
      <c r="C51" s="262"/>
      <c r="D51" s="262"/>
      <c r="E51" s="262"/>
      <c r="F51" s="262"/>
      <c r="G51" s="262"/>
      <c r="H51" s="262"/>
      <c r="I51" s="262"/>
      <c r="J51" s="262"/>
      <c r="K51" s="250" t="str">
        <f>"000"</f>
        <v>000</v>
      </c>
      <c r="L51" s="367">
        <f>76.5+0</f>
        <v>76.5</v>
      </c>
      <c r="M51" s="367"/>
      <c r="N51" s="307"/>
      <c r="O51" s="366"/>
      <c r="P51" s="366"/>
      <c r="Q51" s="366"/>
      <c r="R51" s="367"/>
      <c r="S51" s="366"/>
      <c r="T51" s="367"/>
      <c r="U51" s="368"/>
      <c r="V51" s="367"/>
      <c r="W51" s="306"/>
    </row>
    <row r="52" spans="1:23" ht="10.5" customHeight="1">
      <c r="A52" s="248"/>
      <c r="B52" s="249"/>
      <c r="C52" s="262"/>
      <c r="D52" s="262"/>
      <c r="E52" s="262"/>
      <c r="F52" s="262"/>
      <c r="G52" s="262"/>
      <c r="H52" s="262"/>
      <c r="I52" s="262"/>
      <c r="J52" s="262"/>
      <c r="K52" s="250"/>
      <c r="L52" s="251"/>
      <c r="M52" s="307"/>
      <c r="N52" s="307"/>
      <c r="O52" s="366"/>
      <c r="P52" s="366"/>
      <c r="Q52" s="366"/>
      <c r="R52" s="367"/>
      <c r="S52" s="366"/>
      <c r="T52" s="367"/>
      <c r="U52" s="368"/>
      <c r="V52" s="367"/>
      <c r="W52" s="306"/>
    </row>
    <row r="53" spans="1:23" ht="13.5" customHeight="1">
      <c r="A53" s="248"/>
      <c r="B53" s="252" t="s">
        <v>91</v>
      </c>
      <c r="C53" s="262"/>
      <c r="D53" s="262"/>
      <c r="E53" s="262"/>
      <c r="F53" s="262"/>
      <c r="G53" s="262"/>
      <c r="H53" s="262"/>
      <c r="I53" s="262"/>
      <c r="J53" s="262"/>
      <c r="K53" s="250"/>
      <c r="L53" s="253"/>
      <c r="M53" s="310"/>
      <c r="N53" s="310"/>
      <c r="O53" s="253"/>
      <c r="P53" s="310"/>
      <c r="Q53" s="310"/>
      <c r="R53" s="310"/>
      <c r="S53" s="253"/>
      <c r="T53" s="310"/>
      <c r="U53" s="253"/>
      <c r="V53" s="310"/>
      <c r="W53" s="306"/>
    </row>
    <row r="54" spans="1:23" ht="13.5" customHeight="1">
      <c r="A54" s="248">
        <v>2330</v>
      </c>
      <c r="B54" s="249" t="s">
        <v>143</v>
      </c>
      <c r="C54" s="262"/>
      <c r="D54" s="262"/>
      <c r="E54" s="262"/>
      <c r="F54" s="262"/>
      <c r="G54" s="262"/>
      <c r="H54" s="262"/>
      <c r="I54" s="262"/>
      <c r="J54" s="262"/>
      <c r="K54" s="250" t="s">
        <v>40</v>
      </c>
      <c r="L54" s="367">
        <f>0+11.9</f>
        <v>11.9</v>
      </c>
      <c r="M54" s="367"/>
      <c r="N54" s="307"/>
      <c r="O54" s="366"/>
      <c r="P54" s="366"/>
      <c r="Q54" s="366"/>
      <c r="R54" s="367"/>
      <c r="S54" s="366"/>
      <c r="T54" s="367"/>
      <c r="U54" s="368"/>
      <c r="V54" s="367"/>
      <c r="W54" s="306"/>
    </row>
    <row r="55" spans="1:23" ht="10.5" customHeight="1">
      <c r="A55" s="254"/>
      <c r="B55" s="255"/>
      <c r="C55" s="312"/>
      <c r="D55" s="312"/>
      <c r="E55" s="312"/>
      <c r="F55" s="312"/>
      <c r="G55" s="312"/>
      <c r="H55" s="312"/>
      <c r="I55" s="312"/>
      <c r="J55" s="312"/>
      <c r="K55" s="313"/>
      <c r="L55" s="314"/>
      <c r="M55" s="263"/>
      <c r="N55" s="312"/>
      <c r="O55" s="255"/>
      <c r="P55" s="263"/>
      <c r="Q55" s="263"/>
      <c r="R55" s="263"/>
      <c r="S55" s="314"/>
      <c r="T55" s="263"/>
      <c r="U55" s="314"/>
      <c r="V55" s="263"/>
      <c r="W55" s="306"/>
    </row>
    <row r="56" spans="1:23" ht="24.75" customHeight="1" thickBot="1">
      <c r="A56" s="256" t="s">
        <v>144</v>
      </c>
      <c r="B56" s="257"/>
      <c r="C56" s="258"/>
      <c r="D56" s="258"/>
      <c r="E56" s="259"/>
      <c r="F56" s="259"/>
      <c r="G56" s="259"/>
      <c r="H56" s="259"/>
      <c r="I56" s="259"/>
      <c r="J56" s="259"/>
      <c r="K56" s="315"/>
      <c r="L56" s="315"/>
      <c r="M56" s="315"/>
      <c r="N56" s="259"/>
      <c r="O56" s="259"/>
      <c r="P56" s="316"/>
      <c r="Q56" s="316"/>
      <c r="R56" s="316"/>
      <c r="S56" s="316"/>
      <c r="T56" s="316"/>
      <c r="U56" s="316"/>
      <c r="V56" s="316"/>
      <c r="W56" s="306"/>
    </row>
    <row r="57" spans="1:15" ht="12.75" customHeight="1">
      <c r="A57" s="260"/>
      <c r="B57" s="261"/>
      <c r="C57" s="260"/>
      <c r="D57" s="261"/>
      <c r="E57" s="260"/>
      <c r="F57" s="260"/>
      <c r="G57" s="260"/>
      <c r="H57" s="260"/>
      <c r="I57" s="260"/>
      <c r="J57" s="260"/>
      <c r="K57" s="317"/>
      <c r="L57" s="318"/>
      <c r="M57" s="318"/>
      <c r="N57" s="260"/>
      <c r="O57" s="260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showGridLines="0" showZeros="0" zoomScale="90" zoomScaleNormal="90" zoomScalePageLayoutView="0" workbookViewId="0" topLeftCell="A10">
      <selection activeCell="L30" sqref="L30:M30"/>
    </sheetView>
  </sheetViews>
  <sheetFormatPr defaultColWidth="9.140625" defaultRowHeight="12.75"/>
  <cols>
    <col min="1" max="1" width="12.8515625" style="155" customWidth="1"/>
    <col min="2" max="2" width="2.57421875" style="155" customWidth="1"/>
    <col min="3" max="3" width="2.7109375" style="155" customWidth="1"/>
    <col min="4" max="5" width="4.140625" style="155" customWidth="1"/>
    <col min="6" max="6" width="6.57421875" style="155" customWidth="1"/>
    <col min="7" max="7" width="7.140625" style="155" customWidth="1"/>
    <col min="8" max="8" width="6.8515625" style="155" customWidth="1"/>
    <col min="9" max="9" width="3.421875" style="155" customWidth="1"/>
    <col min="10" max="10" width="2.8515625" style="155" customWidth="1"/>
    <col min="11" max="11" width="8.421875" style="155" customWidth="1"/>
    <col min="12" max="12" width="7.28125" style="155" customWidth="1"/>
    <col min="13" max="13" width="4.7109375" style="155" customWidth="1"/>
    <col min="14" max="14" width="1.28515625" style="155" customWidth="1"/>
    <col min="15" max="18" width="3.28125" style="155" customWidth="1"/>
    <col min="19" max="22" width="6.57421875" style="155" customWidth="1"/>
    <col min="23" max="23" width="0.71875" style="155" customWidth="1"/>
    <col min="24" max="16384" width="9.140625" style="155" customWidth="1"/>
  </cols>
  <sheetData>
    <row r="1" spans="1:22" ht="12.75" customHeight="1">
      <c r="A1" s="156"/>
      <c r="B1" s="156"/>
      <c r="C1" s="156"/>
      <c r="D1" s="156"/>
      <c r="E1" s="156"/>
      <c r="F1" s="156"/>
      <c r="G1" s="156"/>
      <c r="H1" s="156"/>
      <c r="I1" s="156"/>
      <c r="J1" s="157"/>
      <c r="K1" s="158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9" t="s">
        <v>0</v>
      </c>
    </row>
    <row r="2" spans="1:22" ht="14.25" customHeight="1">
      <c r="A2" s="160" t="s">
        <v>1</v>
      </c>
      <c r="B2" s="161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14.25" customHeight="1">
      <c r="A3" s="160" t="s">
        <v>2</v>
      </c>
      <c r="B3" s="161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</row>
    <row r="4" spans="1:22" ht="14.25" customHeight="1">
      <c r="A4" s="160" t="s">
        <v>3</v>
      </c>
      <c r="B4" s="161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2" ht="12.75" customHeight="1">
      <c r="A5" s="156"/>
      <c r="B5" s="156"/>
      <c r="C5" s="156"/>
      <c r="D5" s="156"/>
      <c r="E5" s="156"/>
      <c r="F5" s="156"/>
      <c r="G5" s="156"/>
      <c r="H5" s="156"/>
      <c r="I5" s="156"/>
      <c r="J5" s="159"/>
      <c r="K5" s="158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12.75" customHeight="1">
      <c r="A6" s="156"/>
      <c r="B6" s="156"/>
      <c r="C6" s="156"/>
      <c r="D6" s="156"/>
      <c r="E6" s="156"/>
      <c r="F6" s="156"/>
      <c r="G6" s="156"/>
      <c r="H6" s="156"/>
      <c r="I6" s="156"/>
      <c r="J6" s="159"/>
      <c r="K6" s="158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</row>
    <row r="7" spans="1:22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9"/>
      <c r="K7" s="158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1:22" ht="12.75" customHeight="1">
      <c r="A8" s="156"/>
      <c r="B8" s="156"/>
      <c r="C8" s="156"/>
      <c r="D8" s="156"/>
      <c r="E8" s="156"/>
      <c r="F8" s="156"/>
      <c r="G8" s="156"/>
      <c r="H8" s="156"/>
      <c r="I8" s="156"/>
      <c r="J8" s="159"/>
      <c r="K8" s="158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</row>
    <row r="9" spans="1:22" ht="14.25" customHeight="1">
      <c r="A9" s="162" t="s">
        <v>4</v>
      </c>
      <c r="B9" s="163" t="s">
        <v>108</v>
      </c>
      <c r="C9" s="164"/>
      <c r="D9" s="164"/>
      <c r="E9" s="164"/>
      <c r="F9" s="165"/>
      <c r="G9" s="164"/>
      <c r="H9" s="164"/>
      <c r="I9" s="165"/>
      <c r="J9" s="165"/>
      <c r="K9" s="158"/>
      <c r="L9" s="156"/>
      <c r="M9" s="156"/>
      <c r="N9" s="162" t="s">
        <v>5</v>
      </c>
      <c r="O9" s="164" t="s">
        <v>6</v>
      </c>
      <c r="P9" s="164"/>
      <c r="Q9" s="164"/>
      <c r="R9" s="164"/>
      <c r="S9" s="164"/>
      <c r="T9" s="164"/>
      <c r="U9" s="156"/>
      <c r="V9" s="156"/>
    </row>
    <row r="10" spans="1:22" ht="14.25" customHeight="1">
      <c r="A10" s="162" t="s">
        <v>7</v>
      </c>
      <c r="B10" s="166" t="s">
        <v>8</v>
      </c>
      <c r="C10" s="167"/>
      <c r="D10" s="167"/>
      <c r="E10" s="167"/>
      <c r="F10" s="168"/>
      <c r="G10" s="167"/>
      <c r="H10" s="167"/>
      <c r="I10" s="168"/>
      <c r="J10" s="168"/>
      <c r="K10" s="158"/>
      <c r="L10" s="156"/>
      <c r="M10" s="156"/>
      <c r="N10" s="162" t="s">
        <v>9</v>
      </c>
      <c r="O10" s="166" t="s">
        <v>8</v>
      </c>
      <c r="P10" s="167"/>
      <c r="Q10" s="167"/>
      <c r="R10" s="167"/>
      <c r="S10" s="167"/>
      <c r="T10" s="167"/>
      <c r="U10" s="156"/>
      <c r="V10" s="156"/>
    </row>
    <row r="11" spans="1:22" ht="14.25" customHeight="1">
      <c r="A11" s="162" t="s">
        <v>10</v>
      </c>
      <c r="B11" s="167" t="s">
        <v>109</v>
      </c>
      <c r="C11" s="167"/>
      <c r="D11" s="167"/>
      <c r="E11" s="167"/>
      <c r="F11" s="168"/>
      <c r="G11" s="167"/>
      <c r="H11" s="167"/>
      <c r="I11" s="168"/>
      <c r="J11" s="168"/>
      <c r="K11" s="158"/>
      <c r="L11" s="156"/>
      <c r="M11" s="156"/>
      <c r="N11" s="162"/>
      <c r="O11" s="167"/>
      <c r="P11" s="167"/>
      <c r="Q11" s="167"/>
      <c r="R11" s="167"/>
      <c r="S11" s="167"/>
      <c r="T11" s="167"/>
      <c r="U11" s="156"/>
      <c r="V11" s="156"/>
    </row>
    <row r="12" spans="1:22" ht="14.25" customHeight="1">
      <c r="A12" s="162" t="s">
        <v>11</v>
      </c>
      <c r="B12" s="167" t="s">
        <v>110</v>
      </c>
      <c r="C12" s="167"/>
      <c r="D12" s="167"/>
      <c r="E12" s="167"/>
      <c r="F12" s="168"/>
      <c r="G12" s="167"/>
      <c r="H12" s="167"/>
      <c r="I12" s="168"/>
      <c r="J12" s="168"/>
      <c r="K12" s="158"/>
      <c r="L12" s="156"/>
      <c r="M12" s="156"/>
      <c r="N12" s="162" t="s">
        <v>111</v>
      </c>
      <c r="O12" s="160" t="s">
        <v>146</v>
      </c>
      <c r="P12" s="164"/>
      <c r="Q12" s="164"/>
      <c r="R12" s="164"/>
      <c r="S12" s="164"/>
      <c r="T12" s="164"/>
      <c r="U12" s="156"/>
      <c r="V12" s="156"/>
    </row>
    <row r="13" spans="1:22" ht="14.25" customHeight="1">
      <c r="A13" s="162" t="s">
        <v>113</v>
      </c>
      <c r="B13" s="167" t="s">
        <v>101</v>
      </c>
      <c r="C13" s="167"/>
      <c r="D13" s="167"/>
      <c r="E13" s="167"/>
      <c r="F13" s="168"/>
      <c r="G13" s="167"/>
      <c r="H13" s="167"/>
      <c r="I13" s="168"/>
      <c r="J13" s="168"/>
      <c r="K13" s="158"/>
      <c r="L13" s="156"/>
      <c r="M13" s="156"/>
      <c r="N13" s="162" t="s">
        <v>15</v>
      </c>
      <c r="O13" s="166">
        <v>2015</v>
      </c>
      <c r="P13" s="167"/>
      <c r="Q13" s="167"/>
      <c r="R13" s="167"/>
      <c r="S13" s="167"/>
      <c r="T13" s="167"/>
      <c r="U13" s="156"/>
      <c r="V13" s="156"/>
    </row>
    <row r="14" spans="1:22" ht="18" customHeight="1">
      <c r="A14" s="156"/>
      <c r="B14" s="169"/>
      <c r="C14" s="169"/>
      <c r="D14" s="169"/>
      <c r="E14" s="169"/>
      <c r="F14" s="169"/>
      <c r="G14" s="169"/>
      <c r="H14" s="169"/>
      <c r="I14" s="169"/>
      <c r="J14" s="170"/>
      <c r="K14" s="158"/>
      <c r="L14" s="156"/>
      <c r="M14" s="156"/>
      <c r="N14" s="156"/>
      <c r="O14" s="169"/>
      <c r="P14" s="169"/>
      <c r="Q14" s="169"/>
      <c r="R14" s="169"/>
      <c r="S14" s="169"/>
      <c r="T14" s="169"/>
      <c r="U14" s="156"/>
      <c r="V14" s="156"/>
    </row>
    <row r="15" spans="1:22" ht="12.75" customHeight="1" thickBot="1">
      <c r="A15" s="156"/>
      <c r="B15" s="156"/>
      <c r="C15" s="156"/>
      <c r="D15" s="156"/>
      <c r="E15" s="156"/>
      <c r="F15" s="156"/>
      <c r="G15" s="156"/>
      <c r="H15" s="156"/>
      <c r="I15" s="156"/>
      <c r="J15" s="159"/>
      <c r="K15" s="158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</row>
    <row r="16" spans="1:22" ht="15" customHeight="1">
      <c r="A16" s="171"/>
      <c r="B16" s="172"/>
      <c r="C16" s="173"/>
      <c r="D16" s="173"/>
      <c r="E16" s="173"/>
      <c r="F16" s="173"/>
      <c r="G16" s="173"/>
      <c r="H16" s="173"/>
      <c r="I16" s="173"/>
      <c r="J16" s="173"/>
      <c r="K16" s="174"/>
      <c r="L16" s="175" t="s">
        <v>16</v>
      </c>
      <c r="M16" s="176"/>
      <c r="N16" s="177"/>
      <c r="O16" s="177"/>
      <c r="P16" s="177"/>
      <c r="Q16" s="177"/>
      <c r="R16" s="177"/>
      <c r="S16" s="175" t="s">
        <v>18</v>
      </c>
      <c r="T16" s="177"/>
      <c r="U16" s="177"/>
      <c r="V16" s="178"/>
    </row>
    <row r="17" spans="1:22" ht="15" customHeight="1">
      <c r="A17" s="179"/>
      <c r="B17" s="180"/>
      <c r="C17" s="181"/>
      <c r="D17" s="181"/>
      <c r="E17" s="181"/>
      <c r="F17" s="181"/>
      <c r="G17" s="181"/>
      <c r="H17" s="181"/>
      <c r="I17" s="181"/>
      <c r="J17" s="181"/>
      <c r="K17" s="182"/>
      <c r="L17" s="183" t="s">
        <v>17</v>
      </c>
      <c r="M17" s="184"/>
      <c r="N17" s="184"/>
      <c r="O17" s="185"/>
      <c r="P17" s="185"/>
      <c r="Q17" s="184"/>
      <c r="R17" s="184"/>
      <c r="S17" s="183" t="s">
        <v>23</v>
      </c>
      <c r="T17" s="184"/>
      <c r="U17" s="184"/>
      <c r="V17" s="186"/>
    </row>
    <row r="18" spans="1:22" ht="12.75" customHeight="1">
      <c r="A18" s="179" t="s">
        <v>19</v>
      </c>
      <c r="B18" s="180" t="s">
        <v>20</v>
      </c>
      <c r="C18" s="181"/>
      <c r="D18" s="181"/>
      <c r="E18" s="181"/>
      <c r="F18" s="181"/>
      <c r="G18" s="181"/>
      <c r="H18" s="181"/>
      <c r="I18" s="181"/>
      <c r="J18" s="181"/>
      <c r="K18" s="182" t="s">
        <v>21</v>
      </c>
      <c r="L18" s="189" t="s">
        <v>22</v>
      </c>
      <c r="M18" s="190"/>
      <c r="N18" s="190"/>
      <c r="O18" s="191"/>
      <c r="P18" s="191"/>
      <c r="Q18" s="190"/>
      <c r="R18" s="190"/>
      <c r="S18" s="189" t="s">
        <v>114</v>
      </c>
      <c r="T18" s="190"/>
      <c r="U18" s="190"/>
      <c r="V18" s="192"/>
    </row>
    <row r="19" spans="1:22" ht="15" customHeight="1">
      <c r="A19" s="179" t="s">
        <v>24</v>
      </c>
      <c r="B19" s="187"/>
      <c r="C19" s="188"/>
      <c r="D19" s="188"/>
      <c r="E19" s="188"/>
      <c r="F19" s="188"/>
      <c r="G19" s="188"/>
      <c r="H19" s="188"/>
      <c r="I19" s="188"/>
      <c r="J19" s="188"/>
      <c r="K19" s="182"/>
      <c r="L19" s="193" t="s">
        <v>115</v>
      </c>
      <c r="M19" s="194"/>
      <c r="N19" s="194"/>
      <c r="O19" s="195"/>
      <c r="P19" s="194"/>
      <c r="Q19" s="194"/>
      <c r="R19" s="194"/>
      <c r="S19" s="193" t="s">
        <v>115</v>
      </c>
      <c r="T19" s="194"/>
      <c r="U19" s="194"/>
      <c r="V19" s="196"/>
    </row>
    <row r="20" spans="1:22" ht="15" customHeight="1">
      <c r="A20" s="197"/>
      <c r="B20" s="187"/>
      <c r="C20" s="188"/>
      <c r="D20" s="188"/>
      <c r="E20" s="188"/>
      <c r="F20" s="188"/>
      <c r="G20" s="188"/>
      <c r="H20" s="188"/>
      <c r="I20" s="188"/>
      <c r="J20" s="188"/>
      <c r="K20" s="198"/>
      <c r="L20" s="193" t="s">
        <v>26</v>
      </c>
      <c r="M20" s="193"/>
      <c r="N20" s="193"/>
      <c r="O20" s="193" t="s">
        <v>27</v>
      </c>
      <c r="P20" s="193"/>
      <c r="Q20" s="193"/>
      <c r="R20" s="193"/>
      <c r="S20" s="193" t="s">
        <v>26</v>
      </c>
      <c r="T20" s="195"/>
      <c r="U20" s="193" t="s">
        <v>27</v>
      </c>
      <c r="V20" s="199"/>
    </row>
    <row r="21" spans="1:22" ht="12" customHeight="1">
      <c r="A21" s="200"/>
      <c r="B21" s="193" t="s">
        <v>28</v>
      </c>
      <c r="C21" s="203"/>
      <c r="D21" s="203"/>
      <c r="E21" s="203"/>
      <c r="F21" s="203"/>
      <c r="G21" s="203"/>
      <c r="H21" s="203"/>
      <c r="I21" s="203"/>
      <c r="J21" s="203"/>
      <c r="K21" s="205" t="s">
        <v>29</v>
      </c>
      <c r="L21" s="193" t="s">
        <v>30</v>
      </c>
      <c r="M21" s="203"/>
      <c r="N21" s="203"/>
      <c r="O21" s="193" t="s">
        <v>31</v>
      </c>
      <c r="P21" s="203"/>
      <c r="Q21" s="203"/>
      <c r="R21" s="203"/>
      <c r="S21" s="193" t="s">
        <v>32</v>
      </c>
      <c r="T21" s="203"/>
      <c r="U21" s="193" t="s">
        <v>33</v>
      </c>
      <c r="V21" s="196"/>
    </row>
    <row r="22" spans="1:23" ht="21.75" customHeight="1">
      <c r="A22" s="201"/>
      <c r="B22" s="202" t="s">
        <v>34</v>
      </c>
      <c r="C22" s="204"/>
      <c r="D22" s="204"/>
      <c r="E22" s="169"/>
      <c r="F22" s="169"/>
      <c r="G22" s="169"/>
      <c r="H22" s="169"/>
      <c r="I22" s="169"/>
      <c r="J22" s="204"/>
      <c r="K22" s="206"/>
      <c r="L22" s="207"/>
      <c r="M22" s="208"/>
      <c r="N22" s="208"/>
      <c r="O22" s="207"/>
      <c r="P22" s="209"/>
      <c r="Q22" s="208"/>
      <c r="R22" s="208"/>
      <c r="S22" s="207"/>
      <c r="T22" s="208"/>
      <c r="U22" s="207"/>
      <c r="V22" s="209"/>
      <c r="W22" s="210"/>
    </row>
    <row r="23" spans="1:23" ht="14.25" customHeight="1">
      <c r="A23" s="211">
        <v>1010</v>
      </c>
      <c r="B23" s="212" t="s">
        <v>116</v>
      </c>
      <c r="C23" s="156"/>
      <c r="D23" s="156"/>
      <c r="E23" s="156"/>
      <c r="F23" s="156"/>
      <c r="G23" s="156"/>
      <c r="H23" s="156"/>
      <c r="I23" s="156"/>
      <c r="J23" s="156"/>
      <c r="K23" s="213" t="str">
        <f>"000"</f>
        <v>000</v>
      </c>
      <c r="L23" s="359">
        <f>314.6+637.8</f>
        <v>952.4</v>
      </c>
      <c r="M23" s="359"/>
      <c r="N23" s="215"/>
      <c r="O23" s="360"/>
      <c r="P23" s="360"/>
      <c r="Q23" s="360"/>
      <c r="R23" s="359"/>
      <c r="S23" s="360"/>
      <c r="T23" s="359"/>
      <c r="U23" s="361"/>
      <c r="V23" s="359"/>
      <c r="W23" s="210"/>
    </row>
    <row r="24" spans="1:23" ht="13.5" customHeight="1">
      <c r="A24" s="211">
        <v>1020</v>
      </c>
      <c r="B24" s="212" t="s">
        <v>117</v>
      </c>
      <c r="C24" s="156"/>
      <c r="D24" s="156"/>
      <c r="E24" s="156"/>
      <c r="F24" s="156"/>
      <c r="G24" s="156"/>
      <c r="H24" s="156"/>
      <c r="I24" s="156"/>
      <c r="J24" s="156"/>
      <c r="K24" s="213" t="s">
        <v>40</v>
      </c>
      <c r="L24" s="362">
        <f>296+414</f>
        <v>710</v>
      </c>
      <c r="M24" s="362"/>
      <c r="N24" s="216"/>
      <c r="O24" s="364"/>
      <c r="P24" s="364"/>
      <c r="Q24" s="364"/>
      <c r="R24" s="362"/>
      <c r="S24" s="364"/>
      <c r="T24" s="362"/>
      <c r="U24" s="365"/>
      <c r="V24" s="362"/>
      <c r="W24" s="210"/>
    </row>
    <row r="25" spans="1:23" ht="13.5" customHeight="1">
      <c r="A25" s="211">
        <v>1030</v>
      </c>
      <c r="B25" s="212" t="s">
        <v>118</v>
      </c>
      <c r="C25" s="156"/>
      <c r="D25" s="156"/>
      <c r="E25" s="156"/>
      <c r="F25" s="156"/>
      <c r="G25" s="156"/>
      <c r="H25" s="156"/>
      <c r="I25" s="156"/>
      <c r="J25" s="156"/>
      <c r="K25" s="213" t="s">
        <v>40</v>
      </c>
      <c r="L25" s="359">
        <f>462.7+879.2</f>
        <v>1341.9</v>
      </c>
      <c r="M25" s="359"/>
      <c r="N25" s="215"/>
      <c r="O25" s="360"/>
      <c r="P25" s="360"/>
      <c r="Q25" s="360"/>
      <c r="R25" s="359"/>
      <c r="S25" s="360"/>
      <c r="T25" s="359"/>
      <c r="U25" s="361"/>
      <c r="V25" s="359"/>
      <c r="W25" s="210"/>
    </row>
    <row r="26" spans="1:23" ht="13.5" customHeight="1">
      <c r="A26" s="211">
        <v>1040</v>
      </c>
      <c r="B26" s="212" t="s">
        <v>119</v>
      </c>
      <c r="C26" s="156"/>
      <c r="D26" s="156"/>
      <c r="E26" s="156"/>
      <c r="F26" s="156"/>
      <c r="G26" s="156"/>
      <c r="H26" s="156"/>
      <c r="I26" s="156"/>
      <c r="J26" s="156"/>
      <c r="K26" s="213" t="s">
        <v>40</v>
      </c>
      <c r="L26" s="362">
        <f>28343+39348</f>
        <v>67691</v>
      </c>
      <c r="M26" s="362"/>
      <c r="N26" s="216"/>
      <c r="O26" s="360"/>
      <c r="P26" s="360"/>
      <c r="Q26" s="360"/>
      <c r="R26" s="359"/>
      <c r="S26" s="360"/>
      <c r="T26" s="359"/>
      <c r="U26" s="361"/>
      <c r="V26" s="359"/>
      <c r="W26" s="210"/>
    </row>
    <row r="27" spans="1:23" ht="13.5" customHeight="1">
      <c r="A27" s="211">
        <v>1050</v>
      </c>
      <c r="B27" s="212" t="s">
        <v>120</v>
      </c>
      <c r="C27" s="156"/>
      <c r="D27" s="156"/>
      <c r="E27" s="156"/>
      <c r="F27" s="156"/>
      <c r="G27" s="156"/>
      <c r="H27" s="156"/>
      <c r="I27" s="156"/>
      <c r="J27" s="156"/>
      <c r="K27" s="213" t="s">
        <v>40</v>
      </c>
      <c r="L27" s="359">
        <f>17.9+25+2.7+8.3</f>
        <v>53.900000000000006</v>
      </c>
      <c r="M27" s="359"/>
      <c r="N27" s="215"/>
      <c r="O27" s="360"/>
      <c r="P27" s="360"/>
      <c r="Q27" s="360"/>
      <c r="R27" s="359"/>
      <c r="S27" s="360"/>
      <c r="T27" s="359"/>
      <c r="U27" s="361"/>
      <c r="V27" s="359"/>
      <c r="W27" s="210"/>
    </row>
    <row r="28" spans="1:23" ht="13.5" customHeight="1">
      <c r="A28" s="211">
        <v>1060</v>
      </c>
      <c r="B28" s="212" t="s">
        <v>121</v>
      </c>
      <c r="C28" s="156"/>
      <c r="D28" s="156"/>
      <c r="E28" s="156"/>
      <c r="F28" s="156"/>
      <c r="G28" s="156"/>
      <c r="H28" s="156"/>
      <c r="I28" s="156"/>
      <c r="J28" s="156"/>
      <c r="K28" s="213" t="str">
        <f>"000"</f>
        <v>000</v>
      </c>
      <c r="L28" s="359">
        <f>32258.9+62335.9</f>
        <v>94594.8</v>
      </c>
      <c r="M28" s="359"/>
      <c r="N28" s="215"/>
      <c r="O28" s="360"/>
      <c r="P28" s="360"/>
      <c r="Q28" s="360"/>
      <c r="R28" s="359"/>
      <c r="S28" s="360"/>
      <c r="T28" s="359"/>
      <c r="U28" s="361"/>
      <c r="V28" s="359"/>
      <c r="W28" s="210"/>
    </row>
    <row r="29" spans="1:23" ht="13.5" customHeight="1">
      <c r="A29" s="211">
        <v>1070</v>
      </c>
      <c r="B29" s="212" t="s">
        <v>122</v>
      </c>
      <c r="C29" s="156"/>
      <c r="D29" s="156"/>
      <c r="E29" s="156"/>
      <c r="F29" s="156"/>
      <c r="G29" s="156"/>
      <c r="H29" s="156"/>
      <c r="I29" s="156"/>
      <c r="J29" s="156"/>
      <c r="K29" s="213" t="str">
        <f>"000"</f>
        <v>000</v>
      </c>
      <c r="L29" s="359">
        <f>51902.9+81371.6</f>
        <v>133274.5</v>
      </c>
      <c r="M29" s="359"/>
      <c r="N29" s="215"/>
      <c r="O29" s="360"/>
      <c r="P29" s="360"/>
      <c r="Q29" s="360"/>
      <c r="R29" s="359"/>
      <c r="S29" s="360"/>
      <c r="T29" s="359"/>
      <c r="U29" s="361"/>
      <c r="V29" s="359"/>
      <c r="W29" s="210"/>
    </row>
    <row r="30" spans="1:23" ht="13.5" customHeight="1">
      <c r="A30" s="211">
        <v>1080</v>
      </c>
      <c r="B30" s="212" t="s">
        <v>123</v>
      </c>
      <c r="C30" s="156"/>
      <c r="D30" s="156"/>
      <c r="E30" s="156"/>
      <c r="F30" s="156"/>
      <c r="G30" s="156"/>
      <c r="H30" s="156"/>
      <c r="I30" s="156"/>
      <c r="J30" s="156"/>
      <c r="K30" s="213" t="s">
        <v>54</v>
      </c>
      <c r="L30" s="363">
        <f>L28/L29</f>
        <v>0.7097741878603934</v>
      </c>
      <c r="M30" s="363"/>
      <c r="N30" s="217"/>
      <c r="O30" s="360"/>
      <c r="P30" s="360"/>
      <c r="Q30" s="360"/>
      <c r="R30" s="359"/>
      <c r="S30" s="360"/>
      <c r="T30" s="359"/>
      <c r="U30" s="361"/>
      <c r="V30" s="359"/>
      <c r="W30" s="210"/>
    </row>
    <row r="31" spans="1:23" ht="13.5" customHeight="1">
      <c r="A31" s="211"/>
      <c r="B31" s="212" t="s">
        <v>124</v>
      </c>
      <c r="C31" s="156"/>
      <c r="D31" s="156"/>
      <c r="E31" s="156"/>
      <c r="F31" s="156"/>
      <c r="G31" s="156"/>
      <c r="H31" s="156"/>
      <c r="I31" s="156"/>
      <c r="J31" s="156"/>
      <c r="K31" s="213"/>
      <c r="L31" s="214"/>
      <c r="M31" s="215"/>
      <c r="N31" s="215"/>
      <c r="O31" s="360"/>
      <c r="P31" s="360"/>
      <c r="Q31" s="360"/>
      <c r="R31" s="359"/>
      <c r="S31" s="360"/>
      <c r="T31" s="359"/>
      <c r="U31" s="361"/>
      <c r="V31" s="359"/>
      <c r="W31" s="210"/>
    </row>
    <row r="32" spans="1:23" ht="13.5" customHeight="1">
      <c r="A32" s="211">
        <v>1091</v>
      </c>
      <c r="B32" s="212"/>
      <c r="C32" s="156" t="s">
        <v>125</v>
      </c>
      <c r="D32" s="156"/>
      <c r="E32" s="156"/>
      <c r="F32" s="156"/>
      <c r="G32" s="156"/>
      <c r="H32" s="156"/>
      <c r="I32" s="156"/>
      <c r="J32" s="156"/>
      <c r="K32" s="213" t="str">
        <f>"000"</f>
        <v>000</v>
      </c>
      <c r="L32" s="359">
        <f>2935+5717.5</f>
        <v>8652.5</v>
      </c>
      <c r="M32" s="359"/>
      <c r="N32" s="215"/>
      <c r="O32" s="360"/>
      <c r="P32" s="360"/>
      <c r="Q32" s="360"/>
      <c r="R32" s="359"/>
      <c r="S32" s="360"/>
      <c r="T32" s="359"/>
      <c r="U32" s="361"/>
      <c r="V32" s="359"/>
      <c r="W32" s="210"/>
    </row>
    <row r="33" spans="1:23" ht="13.5" customHeight="1">
      <c r="A33" s="211">
        <v>1092</v>
      </c>
      <c r="B33" s="212"/>
      <c r="C33" s="156" t="s">
        <v>126</v>
      </c>
      <c r="D33" s="156"/>
      <c r="E33" s="156"/>
      <c r="F33" s="156"/>
      <c r="G33" s="156"/>
      <c r="H33" s="156"/>
      <c r="I33" s="156"/>
      <c r="J33" s="156"/>
      <c r="K33" s="213" t="str">
        <f>"000"</f>
        <v>000</v>
      </c>
      <c r="L33" s="359">
        <f>21.4+35.8</f>
        <v>57.199999999999996</v>
      </c>
      <c r="M33" s="359"/>
      <c r="N33" s="215"/>
      <c r="O33" s="360"/>
      <c r="P33" s="360"/>
      <c r="Q33" s="360"/>
      <c r="R33" s="359"/>
      <c r="S33" s="360"/>
      <c r="T33" s="359"/>
      <c r="U33" s="361"/>
      <c r="V33" s="359"/>
      <c r="W33" s="210"/>
    </row>
    <row r="34" spans="1:23" ht="13.5" customHeight="1">
      <c r="A34" s="211">
        <v>1093</v>
      </c>
      <c r="B34" s="212"/>
      <c r="C34" s="156" t="s">
        <v>127</v>
      </c>
      <c r="D34" s="156"/>
      <c r="E34" s="156"/>
      <c r="F34" s="156"/>
      <c r="G34" s="156"/>
      <c r="H34" s="156"/>
      <c r="I34" s="156"/>
      <c r="J34" s="156"/>
      <c r="K34" s="213" t="str">
        <f>"000"</f>
        <v>000</v>
      </c>
      <c r="L34" s="359">
        <f>3.1+10.9</f>
        <v>14</v>
      </c>
      <c r="M34" s="359"/>
      <c r="N34" s="215"/>
      <c r="O34" s="360"/>
      <c r="P34" s="360"/>
      <c r="Q34" s="360"/>
      <c r="R34" s="359"/>
      <c r="S34" s="360"/>
      <c r="T34" s="359"/>
      <c r="U34" s="361"/>
      <c r="V34" s="359"/>
      <c r="W34" s="210"/>
    </row>
    <row r="35" spans="1:23" ht="13.5" customHeight="1">
      <c r="A35" s="211">
        <v>1094</v>
      </c>
      <c r="B35" s="212"/>
      <c r="C35" s="156" t="s">
        <v>128</v>
      </c>
      <c r="D35" s="156"/>
      <c r="E35" s="156"/>
      <c r="F35" s="156"/>
      <c r="G35" s="156"/>
      <c r="H35" s="156"/>
      <c r="I35" s="156"/>
      <c r="J35" s="156"/>
      <c r="K35" s="213" t="str">
        <f>"000"</f>
        <v>000</v>
      </c>
      <c r="L35" s="359">
        <f>L32+L33+L34</f>
        <v>8723.7</v>
      </c>
      <c r="M35" s="359"/>
      <c r="N35" s="215"/>
      <c r="O35" s="360"/>
      <c r="P35" s="360"/>
      <c r="Q35" s="360"/>
      <c r="R35" s="359"/>
      <c r="S35" s="360"/>
      <c r="T35" s="359"/>
      <c r="U35" s="361"/>
      <c r="V35" s="359"/>
      <c r="W35" s="210"/>
    </row>
    <row r="36" spans="1:23" ht="13.5" customHeight="1">
      <c r="A36" s="211">
        <v>1100</v>
      </c>
      <c r="B36" s="212" t="s">
        <v>129</v>
      </c>
      <c r="C36" s="156"/>
      <c r="D36" s="156"/>
      <c r="E36" s="156"/>
      <c r="F36" s="156"/>
      <c r="G36" s="156"/>
      <c r="H36" s="156"/>
      <c r="I36" s="156"/>
      <c r="J36" s="156"/>
      <c r="K36" s="213" t="str">
        <f>"000"</f>
        <v>000</v>
      </c>
      <c r="L36" s="359">
        <f>5338.7+9022.5</f>
        <v>14361.2</v>
      </c>
      <c r="M36" s="359"/>
      <c r="N36" s="215"/>
      <c r="O36" s="360"/>
      <c r="P36" s="360"/>
      <c r="Q36" s="360"/>
      <c r="R36" s="359"/>
      <c r="S36" s="360"/>
      <c r="T36" s="359"/>
      <c r="U36" s="361"/>
      <c r="V36" s="359"/>
      <c r="W36" s="210"/>
    </row>
    <row r="37" spans="1:23" ht="13.5" customHeight="1">
      <c r="A37" s="211">
        <v>1110</v>
      </c>
      <c r="B37" s="212" t="s">
        <v>130</v>
      </c>
      <c r="C37" s="156"/>
      <c r="D37" s="156"/>
      <c r="E37" s="156"/>
      <c r="F37" s="156"/>
      <c r="G37" s="156"/>
      <c r="H37" s="156"/>
      <c r="I37" s="156"/>
      <c r="J37" s="156"/>
      <c r="K37" s="213" t="s">
        <v>54</v>
      </c>
      <c r="L37" s="363">
        <f>L35/L36</f>
        <v>0.607449238225218</v>
      </c>
      <c r="M37" s="363"/>
      <c r="N37" s="217"/>
      <c r="O37" s="360"/>
      <c r="P37" s="360"/>
      <c r="Q37" s="360"/>
      <c r="R37" s="359"/>
      <c r="S37" s="360"/>
      <c r="T37" s="359"/>
      <c r="U37" s="361"/>
      <c r="V37" s="359"/>
      <c r="W37" s="210"/>
    </row>
    <row r="38" spans="1:23" ht="11.25" customHeight="1">
      <c r="A38" s="211"/>
      <c r="B38" s="212"/>
      <c r="C38" s="156"/>
      <c r="D38" s="156"/>
      <c r="E38" s="156"/>
      <c r="F38" s="156"/>
      <c r="G38" s="156"/>
      <c r="H38" s="156"/>
      <c r="I38" s="156"/>
      <c r="J38" s="156"/>
      <c r="K38" s="213"/>
      <c r="L38" s="214"/>
      <c r="M38" s="215"/>
      <c r="N38" s="215"/>
      <c r="O38" s="360"/>
      <c r="P38" s="360"/>
      <c r="Q38" s="360"/>
      <c r="R38" s="359"/>
      <c r="S38" s="360"/>
      <c r="T38" s="359"/>
      <c r="U38" s="361"/>
      <c r="V38" s="359"/>
      <c r="W38" s="210"/>
    </row>
    <row r="39" spans="1:23" ht="13.5" customHeight="1">
      <c r="A39" s="211"/>
      <c r="B39" s="218" t="s">
        <v>69</v>
      </c>
      <c r="C39" s="156"/>
      <c r="D39" s="156"/>
      <c r="E39" s="156"/>
      <c r="F39" s="156"/>
      <c r="G39" s="156"/>
      <c r="H39" s="156"/>
      <c r="I39" s="156"/>
      <c r="J39" s="156"/>
      <c r="K39" s="213"/>
      <c r="L39" s="219"/>
      <c r="M39" s="220"/>
      <c r="N39" s="220"/>
      <c r="O39" s="219"/>
      <c r="P39" s="220"/>
      <c r="Q39" s="220"/>
      <c r="R39" s="220"/>
      <c r="S39" s="219"/>
      <c r="T39" s="220"/>
      <c r="U39" s="219"/>
      <c r="V39" s="220"/>
      <c r="W39" s="210"/>
    </row>
    <row r="40" spans="1:23" ht="13.5" customHeight="1">
      <c r="A40" s="211">
        <v>2010</v>
      </c>
      <c r="B40" s="212" t="s">
        <v>131</v>
      </c>
      <c r="C40" s="156"/>
      <c r="D40" s="156"/>
      <c r="E40" s="156"/>
      <c r="F40" s="156"/>
      <c r="G40" s="156"/>
      <c r="H40" s="156"/>
      <c r="I40" s="156"/>
      <c r="J40" s="156"/>
      <c r="K40" s="213" t="str">
        <f>"000"</f>
        <v>000</v>
      </c>
      <c r="L40" s="359">
        <f>0+0</f>
        <v>0</v>
      </c>
      <c r="M40" s="359"/>
      <c r="N40" s="215"/>
      <c r="O40" s="360"/>
      <c r="P40" s="360"/>
      <c r="Q40" s="360"/>
      <c r="R40" s="359"/>
      <c r="S40" s="360"/>
      <c r="T40" s="359"/>
      <c r="U40" s="361"/>
      <c r="V40" s="359"/>
      <c r="W40" s="210"/>
    </row>
    <row r="41" spans="1:23" ht="13.5" customHeight="1">
      <c r="A41" s="211">
        <v>2020</v>
      </c>
      <c r="B41" s="212" t="s">
        <v>132</v>
      </c>
      <c r="C41" s="156"/>
      <c r="D41" s="221"/>
      <c r="E41" s="156"/>
      <c r="F41" s="156"/>
      <c r="G41" s="156"/>
      <c r="H41" s="156"/>
      <c r="I41" s="156"/>
      <c r="J41" s="156"/>
      <c r="K41" s="213" t="s">
        <v>40</v>
      </c>
      <c r="L41" s="362">
        <f>0+0</f>
        <v>0</v>
      </c>
      <c r="M41" s="362"/>
      <c r="N41" s="215"/>
      <c r="O41" s="360"/>
      <c r="P41" s="360"/>
      <c r="Q41" s="360"/>
      <c r="R41" s="359"/>
      <c r="S41" s="360"/>
      <c r="T41" s="359"/>
      <c r="U41" s="361"/>
      <c r="V41" s="359"/>
      <c r="W41" s="210"/>
    </row>
    <row r="42" spans="1:23" ht="13.5" customHeight="1">
      <c r="A42" s="211">
        <v>2030</v>
      </c>
      <c r="B42" s="212" t="s">
        <v>133</v>
      </c>
      <c r="C42" s="156"/>
      <c r="D42" s="156"/>
      <c r="E42" s="156"/>
      <c r="F42" s="156"/>
      <c r="G42" s="156"/>
      <c r="H42" s="156"/>
      <c r="I42" s="156"/>
      <c r="J42" s="156"/>
      <c r="K42" s="213" t="s">
        <v>40</v>
      </c>
      <c r="L42" s="359">
        <f>0+0</f>
        <v>0</v>
      </c>
      <c r="M42" s="359"/>
      <c r="N42" s="215"/>
      <c r="O42" s="360"/>
      <c r="P42" s="360"/>
      <c r="Q42" s="360"/>
      <c r="R42" s="359"/>
      <c r="S42" s="360"/>
      <c r="T42" s="359"/>
      <c r="U42" s="361"/>
      <c r="V42" s="359"/>
      <c r="W42" s="210"/>
    </row>
    <row r="43" spans="1:23" ht="13.5" customHeight="1">
      <c r="A43" s="211">
        <v>2040</v>
      </c>
      <c r="B43" s="212" t="s">
        <v>134</v>
      </c>
      <c r="C43" s="156"/>
      <c r="D43" s="156"/>
      <c r="E43" s="156"/>
      <c r="F43" s="156"/>
      <c r="G43" s="156"/>
      <c r="H43" s="156"/>
      <c r="I43" s="156"/>
      <c r="J43" s="156"/>
      <c r="K43" s="213" t="s">
        <v>40</v>
      </c>
      <c r="L43" s="362">
        <f>0+0</f>
        <v>0</v>
      </c>
      <c r="M43" s="362"/>
      <c r="N43" s="216"/>
      <c r="O43" s="360"/>
      <c r="P43" s="360"/>
      <c r="Q43" s="360"/>
      <c r="R43" s="359"/>
      <c r="S43" s="360"/>
      <c r="T43" s="359"/>
      <c r="U43" s="361"/>
      <c r="V43" s="359"/>
      <c r="W43" s="210"/>
    </row>
    <row r="44" spans="1:23" ht="13.5" customHeight="1">
      <c r="A44" s="211">
        <v>2050</v>
      </c>
      <c r="B44" s="212" t="s">
        <v>135</v>
      </c>
      <c r="C44" s="156"/>
      <c r="D44" s="221"/>
      <c r="E44" s="156"/>
      <c r="F44" s="156"/>
      <c r="G44" s="156"/>
      <c r="H44" s="156"/>
      <c r="I44" s="156"/>
      <c r="J44" s="156"/>
      <c r="K44" s="213" t="s">
        <v>40</v>
      </c>
      <c r="L44" s="359">
        <f>0+0+0+0</f>
        <v>0</v>
      </c>
      <c r="M44" s="359"/>
      <c r="N44" s="215"/>
      <c r="O44" s="360"/>
      <c r="P44" s="360"/>
      <c r="Q44" s="360"/>
      <c r="R44" s="359"/>
      <c r="S44" s="360"/>
      <c r="T44" s="359"/>
      <c r="U44" s="361"/>
      <c r="V44" s="359"/>
      <c r="W44" s="210"/>
    </row>
    <row r="45" spans="1:23" ht="13.5" customHeight="1">
      <c r="A45" s="211">
        <v>2060</v>
      </c>
      <c r="B45" s="212" t="s">
        <v>136</v>
      </c>
      <c r="C45" s="156"/>
      <c r="D45" s="156"/>
      <c r="E45" s="156"/>
      <c r="F45" s="156"/>
      <c r="G45" s="156"/>
      <c r="H45" s="156"/>
      <c r="I45" s="156"/>
      <c r="J45" s="156"/>
      <c r="K45" s="213" t="str">
        <f>"000"</f>
        <v>000</v>
      </c>
      <c r="L45" s="359">
        <f>0+0</f>
        <v>0</v>
      </c>
      <c r="M45" s="359"/>
      <c r="N45" s="215"/>
      <c r="O45" s="360"/>
      <c r="P45" s="360"/>
      <c r="Q45" s="360"/>
      <c r="R45" s="359"/>
      <c r="S45" s="360"/>
      <c r="T45" s="359"/>
      <c r="U45" s="361"/>
      <c r="V45" s="359"/>
      <c r="W45" s="210"/>
    </row>
    <row r="46" spans="1:23" ht="13.5" customHeight="1">
      <c r="A46" s="211">
        <v>2070</v>
      </c>
      <c r="B46" s="212" t="s">
        <v>137</v>
      </c>
      <c r="C46" s="156"/>
      <c r="D46" s="156"/>
      <c r="E46" s="156"/>
      <c r="F46" s="156"/>
      <c r="G46" s="156"/>
      <c r="H46" s="156"/>
      <c r="I46" s="156"/>
      <c r="J46" s="156"/>
      <c r="K46" s="213" t="str">
        <f>"000"</f>
        <v>000</v>
      </c>
      <c r="L46" s="359">
        <f>0+0</f>
        <v>0</v>
      </c>
      <c r="M46" s="359"/>
      <c r="N46" s="215"/>
      <c r="O46" s="360"/>
      <c r="P46" s="360"/>
      <c r="Q46" s="360"/>
      <c r="R46" s="359"/>
      <c r="S46" s="360"/>
      <c r="T46" s="359"/>
      <c r="U46" s="361"/>
      <c r="V46" s="359"/>
      <c r="W46" s="210"/>
    </row>
    <row r="47" spans="1:23" ht="13.5" customHeight="1">
      <c r="A47" s="211"/>
      <c r="B47" s="212" t="s">
        <v>138</v>
      </c>
      <c r="C47" s="156" t="s">
        <v>139</v>
      </c>
      <c r="D47" s="156"/>
      <c r="E47" s="156"/>
      <c r="F47" s="156"/>
      <c r="G47" s="156"/>
      <c r="H47" s="156"/>
      <c r="I47" s="156"/>
      <c r="J47" s="156"/>
      <c r="K47" s="213"/>
      <c r="L47" s="214"/>
      <c r="M47" s="215"/>
      <c r="N47" s="215"/>
      <c r="O47" s="360"/>
      <c r="P47" s="360"/>
      <c r="Q47" s="360"/>
      <c r="R47" s="359"/>
      <c r="S47" s="360"/>
      <c r="T47" s="359"/>
      <c r="U47" s="361"/>
      <c r="V47" s="359"/>
      <c r="W47" s="210"/>
    </row>
    <row r="48" spans="1:23" ht="13.5" customHeight="1">
      <c r="A48" s="211">
        <v>2091</v>
      </c>
      <c r="B48" s="212"/>
      <c r="C48" s="156" t="s">
        <v>125</v>
      </c>
      <c r="D48" s="156"/>
      <c r="E48" s="156"/>
      <c r="F48" s="156"/>
      <c r="G48" s="156"/>
      <c r="H48" s="156"/>
      <c r="I48" s="156"/>
      <c r="J48" s="156"/>
      <c r="K48" s="213" t="str">
        <f>"000"</f>
        <v>000</v>
      </c>
      <c r="L48" s="359">
        <f>0+0</f>
        <v>0</v>
      </c>
      <c r="M48" s="359"/>
      <c r="N48" s="215"/>
      <c r="O48" s="360"/>
      <c r="P48" s="360"/>
      <c r="Q48" s="360"/>
      <c r="R48" s="359"/>
      <c r="S48" s="360"/>
      <c r="T48" s="359"/>
      <c r="U48" s="361"/>
      <c r="V48" s="359"/>
      <c r="W48" s="210"/>
    </row>
    <row r="49" spans="1:23" ht="13.5" customHeight="1">
      <c r="A49" s="211">
        <v>2092</v>
      </c>
      <c r="B49" s="212"/>
      <c r="C49" s="156" t="s">
        <v>140</v>
      </c>
      <c r="D49" s="156"/>
      <c r="E49" s="156"/>
      <c r="F49" s="156"/>
      <c r="G49" s="156"/>
      <c r="H49" s="156"/>
      <c r="I49" s="156"/>
      <c r="J49" s="156"/>
      <c r="K49" s="213" t="str">
        <f>"000"</f>
        <v>000</v>
      </c>
      <c r="L49" s="359">
        <f>0+0+0+0</f>
        <v>0</v>
      </c>
      <c r="M49" s="359"/>
      <c r="N49" s="215"/>
      <c r="O49" s="360"/>
      <c r="P49" s="360"/>
      <c r="Q49" s="360"/>
      <c r="R49" s="359"/>
      <c r="S49" s="360"/>
      <c r="T49" s="359"/>
      <c r="U49" s="361"/>
      <c r="V49" s="359"/>
      <c r="W49" s="210"/>
    </row>
    <row r="50" spans="1:23" ht="13.5" customHeight="1">
      <c r="A50" s="211">
        <v>2094</v>
      </c>
      <c r="B50" s="212"/>
      <c r="C50" s="156" t="s">
        <v>141</v>
      </c>
      <c r="D50" s="156"/>
      <c r="E50" s="156"/>
      <c r="F50" s="156"/>
      <c r="G50" s="156"/>
      <c r="H50" s="156"/>
      <c r="I50" s="156"/>
      <c r="J50" s="156"/>
      <c r="K50" s="213" t="str">
        <f>"000"</f>
        <v>000</v>
      </c>
      <c r="L50" s="359">
        <f>L48+L49</f>
        <v>0</v>
      </c>
      <c r="M50" s="359"/>
      <c r="N50" s="215"/>
      <c r="O50" s="360"/>
      <c r="P50" s="360"/>
      <c r="Q50" s="360"/>
      <c r="R50" s="359"/>
      <c r="S50" s="360"/>
      <c r="T50" s="359"/>
      <c r="U50" s="361"/>
      <c r="V50" s="359"/>
      <c r="W50" s="210"/>
    </row>
    <row r="51" spans="1:23" ht="13.5" customHeight="1">
      <c r="A51" s="211">
        <v>2100</v>
      </c>
      <c r="B51" s="212" t="s">
        <v>142</v>
      </c>
      <c r="C51" s="156"/>
      <c r="D51" s="156"/>
      <c r="E51" s="156"/>
      <c r="F51" s="156"/>
      <c r="G51" s="156"/>
      <c r="H51" s="156"/>
      <c r="I51" s="156"/>
      <c r="J51" s="156"/>
      <c r="K51" s="213" t="str">
        <f>"000"</f>
        <v>000</v>
      </c>
      <c r="L51" s="359">
        <f>0+0</f>
        <v>0</v>
      </c>
      <c r="M51" s="359"/>
      <c r="N51" s="215"/>
      <c r="O51" s="360"/>
      <c r="P51" s="360"/>
      <c r="Q51" s="360"/>
      <c r="R51" s="359"/>
      <c r="S51" s="360"/>
      <c r="T51" s="359"/>
      <c r="U51" s="361"/>
      <c r="V51" s="359"/>
      <c r="W51" s="210"/>
    </row>
    <row r="52" spans="1:23" ht="10.5" customHeight="1">
      <c r="A52" s="211"/>
      <c r="B52" s="212"/>
      <c r="C52" s="156"/>
      <c r="D52" s="156"/>
      <c r="E52" s="156"/>
      <c r="F52" s="156"/>
      <c r="G52" s="156"/>
      <c r="H52" s="156"/>
      <c r="I52" s="156"/>
      <c r="J52" s="156"/>
      <c r="K52" s="213"/>
      <c r="L52" s="214"/>
      <c r="M52" s="215"/>
      <c r="N52" s="215"/>
      <c r="O52" s="360"/>
      <c r="P52" s="360"/>
      <c r="Q52" s="360"/>
      <c r="R52" s="359"/>
      <c r="S52" s="360"/>
      <c r="T52" s="359"/>
      <c r="U52" s="361"/>
      <c r="V52" s="359"/>
      <c r="W52" s="210"/>
    </row>
    <row r="53" spans="1:23" ht="13.5" customHeight="1">
      <c r="A53" s="211"/>
      <c r="B53" s="218" t="s">
        <v>91</v>
      </c>
      <c r="C53" s="156"/>
      <c r="D53" s="156"/>
      <c r="E53" s="156"/>
      <c r="F53" s="156"/>
      <c r="G53" s="156"/>
      <c r="H53" s="156"/>
      <c r="I53" s="156"/>
      <c r="J53" s="156"/>
      <c r="K53" s="213"/>
      <c r="L53" s="219"/>
      <c r="M53" s="220"/>
      <c r="N53" s="220"/>
      <c r="O53" s="219"/>
      <c r="P53" s="220"/>
      <c r="Q53" s="220"/>
      <c r="R53" s="220"/>
      <c r="S53" s="219"/>
      <c r="T53" s="220"/>
      <c r="U53" s="219"/>
      <c r="V53" s="220"/>
      <c r="W53" s="210"/>
    </row>
    <row r="54" spans="1:23" ht="13.5" customHeight="1">
      <c r="A54" s="211">
        <v>2330</v>
      </c>
      <c r="B54" s="212" t="s">
        <v>143</v>
      </c>
      <c r="C54" s="156"/>
      <c r="D54" s="156"/>
      <c r="E54" s="156"/>
      <c r="F54" s="156"/>
      <c r="G54" s="156"/>
      <c r="H54" s="156"/>
      <c r="I54" s="156"/>
      <c r="J54" s="156"/>
      <c r="K54" s="213" t="s">
        <v>40</v>
      </c>
      <c r="L54" s="359">
        <f>0+0</f>
        <v>0</v>
      </c>
      <c r="M54" s="359"/>
      <c r="N54" s="215"/>
      <c r="O54" s="360"/>
      <c r="P54" s="360"/>
      <c r="Q54" s="360"/>
      <c r="R54" s="359"/>
      <c r="S54" s="360"/>
      <c r="T54" s="359"/>
      <c r="U54" s="361"/>
      <c r="V54" s="359"/>
      <c r="W54" s="210"/>
    </row>
    <row r="55" spans="1:23" ht="10.5" customHeight="1">
      <c r="A55" s="222"/>
      <c r="B55" s="223"/>
      <c r="C55" s="224"/>
      <c r="D55" s="224"/>
      <c r="E55" s="224"/>
      <c r="F55" s="224"/>
      <c r="G55" s="224"/>
      <c r="H55" s="224"/>
      <c r="I55" s="224"/>
      <c r="J55" s="224"/>
      <c r="K55" s="225"/>
      <c r="L55" s="227"/>
      <c r="M55" s="157"/>
      <c r="N55" s="224"/>
      <c r="O55" s="223"/>
      <c r="P55" s="157"/>
      <c r="Q55" s="157"/>
      <c r="R55" s="157"/>
      <c r="S55" s="227"/>
      <c r="T55" s="157"/>
      <c r="U55" s="227"/>
      <c r="V55" s="157"/>
      <c r="W55" s="210"/>
    </row>
    <row r="56" spans="1:23" ht="24.75" customHeight="1" thickBot="1">
      <c r="A56" s="228" t="s">
        <v>144</v>
      </c>
      <c r="B56" s="230"/>
      <c r="C56" s="232"/>
      <c r="D56" s="232"/>
      <c r="E56" s="233"/>
      <c r="F56" s="233"/>
      <c r="G56" s="233"/>
      <c r="H56" s="233"/>
      <c r="I56" s="233"/>
      <c r="J56" s="233"/>
      <c r="K56" s="234"/>
      <c r="L56" s="234"/>
      <c r="M56" s="234"/>
      <c r="N56" s="233"/>
      <c r="O56" s="233"/>
      <c r="P56" s="226"/>
      <c r="Q56" s="226"/>
      <c r="R56" s="226"/>
      <c r="S56" s="226"/>
      <c r="T56" s="226"/>
      <c r="U56" s="226"/>
      <c r="V56" s="226"/>
      <c r="W56" s="210"/>
    </row>
    <row r="57" spans="1:15" ht="12.75" customHeight="1">
      <c r="A57" s="229"/>
      <c r="B57" s="231"/>
      <c r="C57" s="229"/>
      <c r="D57" s="231"/>
      <c r="E57" s="229"/>
      <c r="F57" s="229"/>
      <c r="G57" s="229"/>
      <c r="H57" s="229"/>
      <c r="I57" s="229"/>
      <c r="J57" s="229"/>
      <c r="K57" s="235"/>
      <c r="L57" s="236"/>
      <c r="M57" s="236"/>
      <c r="N57" s="229"/>
      <c r="O57" s="229"/>
    </row>
  </sheetData>
  <sheetProtection/>
  <mergeCells count="116">
    <mergeCell ref="L23:M23"/>
    <mergeCell ref="O23:R23"/>
    <mergeCell ref="S23:T23"/>
    <mergeCell ref="U23:V23"/>
    <mergeCell ref="L24:M24"/>
    <mergeCell ref="O24:R24"/>
    <mergeCell ref="S24:T24"/>
    <mergeCell ref="U24:V24"/>
    <mergeCell ref="L25:M25"/>
    <mergeCell ref="O25:R25"/>
    <mergeCell ref="S25:T25"/>
    <mergeCell ref="U25:V25"/>
    <mergeCell ref="L26:M26"/>
    <mergeCell ref="O26:R26"/>
    <mergeCell ref="S26:T26"/>
    <mergeCell ref="U26:V26"/>
    <mergeCell ref="L27:M27"/>
    <mergeCell ref="O27:R27"/>
    <mergeCell ref="S27:T27"/>
    <mergeCell ref="U27:V27"/>
    <mergeCell ref="L28:M28"/>
    <mergeCell ref="O28:R28"/>
    <mergeCell ref="S28:T28"/>
    <mergeCell ref="U28:V28"/>
    <mergeCell ref="L29:M29"/>
    <mergeCell ref="O29:R29"/>
    <mergeCell ref="S29:T29"/>
    <mergeCell ref="U29:V29"/>
    <mergeCell ref="L30:M30"/>
    <mergeCell ref="O30:R30"/>
    <mergeCell ref="S30:T30"/>
    <mergeCell ref="U30:V30"/>
    <mergeCell ref="O31:R31"/>
    <mergeCell ref="S31:T31"/>
    <mergeCell ref="U31:V31"/>
    <mergeCell ref="L32:M32"/>
    <mergeCell ref="O32:R32"/>
    <mergeCell ref="S32:T32"/>
    <mergeCell ref="U32:V32"/>
    <mergeCell ref="L33:M33"/>
    <mergeCell ref="O33:R33"/>
    <mergeCell ref="S33:T33"/>
    <mergeCell ref="U33:V33"/>
    <mergeCell ref="L34:M34"/>
    <mergeCell ref="O34:R34"/>
    <mergeCell ref="S34:T34"/>
    <mergeCell ref="U34:V34"/>
    <mergeCell ref="L35:M35"/>
    <mergeCell ref="O35:R35"/>
    <mergeCell ref="S35:T35"/>
    <mergeCell ref="U35:V35"/>
    <mergeCell ref="L36:M36"/>
    <mergeCell ref="O36:R36"/>
    <mergeCell ref="S36:T36"/>
    <mergeCell ref="U36:V36"/>
    <mergeCell ref="L37:M37"/>
    <mergeCell ref="O37:R37"/>
    <mergeCell ref="S37:T37"/>
    <mergeCell ref="U37:V37"/>
    <mergeCell ref="O38:R38"/>
    <mergeCell ref="S38:T38"/>
    <mergeCell ref="U38:V38"/>
    <mergeCell ref="L40:M40"/>
    <mergeCell ref="O40:R40"/>
    <mergeCell ref="S40:T40"/>
    <mergeCell ref="U40:V40"/>
    <mergeCell ref="L41:M41"/>
    <mergeCell ref="O41:R41"/>
    <mergeCell ref="S41:T41"/>
    <mergeCell ref="U41:V41"/>
    <mergeCell ref="L42:M42"/>
    <mergeCell ref="O42:R42"/>
    <mergeCell ref="S42:T42"/>
    <mergeCell ref="U42:V42"/>
    <mergeCell ref="L43:M43"/>
    <mergeCell ref="O43:R43"/>
    <mergeCell ref="S43:T43"/>
    <mergeCell ref="U43:V43"/>
    <mergeCell ref="L44:M44"/>
    <mergeCell ref="O44:R44"/>
    <mergeCell ref="S44:T44"/>
    <mergeCell ref="U44:V44"/>
    <mergeCell ref="L45:M45"/>
    <mergeCell ref="O45:R45"/>
    <mergeCell ref="S45:T45"/>
    <mergeCell ref="U45:V45"/>
    <mergeCell ref="L46:M46"/>
    <mergeCell ref="O46:R46"/>
    <mergeCell ref="S46:T46"/>
    <mergeCell ref="U46:V46"/>
    <mergeCell ref="O47:R47"/>
    <mergeCell ref="S47:T47"/>
    <mergeCell ref="U47:V47"/>
    <mergeCell ref="L48:M48"/>
    <mergeCell ref="O48:R48"/>
    <mergeCell ref="S48:T48"/>
    <mergeCell ref="U48:V48"/>
    <mergeCell ref="L49:M49"/>
    <mergeCell ref="O49:R49"/>
    <mergeCell ref="S49:T49"/>
    <mergeCell ref="U49:V49"/>
    <mergeCell ref="L50:M50"/>
    <mergeCell ref="O50:R50"/>
    <mergeCell ref="S50:T50"/>
    <mergeCell ref="U50:V50"/>
    <mergeCell ref="L51:M51"/>
    <mergeCell ref="O51:R51"/>
    <mergeCell ref="S51:T51"/>
    <mergeCell ref="U51:V51"/>
    <mergeCell ref="O52:R52"/>
    <mergeCell ref="S52:T52"/>
    <mergeCell ref="U52:V52"/>
    <mergeCell ref="L54:M54"/>
    <mergeCell ref="O54:R54"/>
    <mergeCell ref="S54:T54"/>
    <mergeCell ref="U54:V54"/>
  </mergeCells>
  <printOptions horizontalCentered="1" verticalCentered="1"/>
  <pageMargins left="0.7874015748031495" right="0.7874015748031495" top="0.39370078740157477" bottom="0.5905511811023622" header="0" footer="0"/>
  <pageSetup firstPageNumber="1" useFirstPageNumber="1" fitToHeight="1" fitToWidth="1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67"/>
  <sheetViews>
    <sheetView tabSelected="1" zoomScale="80" zoomScaleNormal="80" zoomScalePageLayoutView="0" workbookViewId="0" topLeftCell="A1">
      <selection activeCell="M39" sqref="M39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7" width="16.7109375" style="1" customWidth="1"/>
    <col min="8" max="8" width="15.421875" style="1" customWidth="1"/>
    <col min="9" max="16384" width="9.140625" style="1" customWidth="1"/>
  </cols>
  <sheetData>
    <row r="2" spans="8:12" s="77" customFormat="1" ht="15.75">
      <c r="H2" s="78"/>
      <c r="I2" s="78"/>
      <c r="L2" s="78"/>
    </row>
    <row r="3" s="77" customFormat="1" ht="15.75"/>
    <row r="4" spans="2:9" s="77" customFormat="1" ht="18.75">
      <c r="B4" s="339" t="s">
        <v>1</v>
      </c>
      <c r="C4" s="339"/>
      <c r="D4" s="339"/>
      <c r="E4" s="339"/>
      <c r="F4" s="339"/>
      <c r="G4" s="339"/>
      <c r="H4" s="339"/>
      <c r="I4" s="2"/>
    </row>
    <row r="5" spans="2:9" s="77" customFormat="1" ht="18.75">
      <c r="B5" s="339" t="s">
        <v>2</v>
      </c>
      <c r="C5" s="339"/>
      <c r="D5" s="339"/>
      <c r="E5" s="339"/>
      <c r="F5" s="339"/>
      <c r="G5" s="339"/>
      <c r="H5" s="339"/>
      <c r="I5" s="2"/>
    </row>
    <row r="6" spans="2:9" s="77" customFormat="1" ht="18.75">
      <c r="B6" s="340" t="s">
        <v>3</v>
      </c>
      <c r="C6" s="340"/>
      <c r="D6" s="340"/>
      <c r="E6" s="340"/>
      <c r="F6" s="340"/>
      <c r="G6" s="340"/>
      <c r="H6" s="340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3" spans="2:7" ht="15.75">
      <c r="B13" s="4" t="s">
        <v>4</v>
      </c>
      <c r="C13" s="5" t="s">
        <v>102</v>
      </c>
      <c r="E13" s="6" t="s">
        <v>5</v>
      </c>
      <c r="F13" s="336" t="s">
        <v>6</v>
      </c>
      <c r="G13" s="336"/>
    </row>
    <row r="14" spans="2:7" ht="15.75">
      <c r="B14" s="8" t="s">
        <v>7</v>
      </c>
      <c r="C14" s="7" t="s">
        <v>8</v>
      </c>
      <c r="E14" s="6" t="s">
        <v>9</v>
      </c>
      <c r="F14" s="336" t="s">
        <v>8</v>
      </c>
      <c r="G14" s="336"/>
    </row>
    <row r="15" spans="2:5" ht="15.75">
      <c r="B15" s="8" t="s">
        <v>10</v>
      </c>
      <c r="C15" s="7" t="s">
        <v>95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336" t="s">
        <v>96</v>
      </c>
      <c r="G16" s="336"/>
    </row>
    <row r="17" spans="2:7" ht="15.75">
      <c r="B17" s="8" t="s">
        <v>14</v>
      </c>
      <c r="C17" s="90" t="s">
        <v>101</v>
      </c>
      <c r="E17" s="9" t="s">
        <v>15</v>
      </c>
      <c r="F17" s="336">
        <v>2015</v>
      </c>
      <c r="G17" s="336"/>
    </row>
    <row r="18" ht="16.5" thickBot="1"/>
    <row r="19" spans="2:8" ht="15.75">
      <c r="B19" s="10"/>
      <c r="C19" s="11"/>
      <c r="D19" s="12"/>
      <c r="E19" s="337" t="s">
        <v>16</v>
      </c>
      <c r="F19" s="338"/>
      <c r="G19" s="326" t="s">
        <v>18</v>
      </c>
      <c r="H19" s="327"/>
    </row>
    <row r="20" spans="2:8" ht="15.75">
      <c r="B20" s="13"/>
      <c r="C20" s="14"/>
      <c r="D20" s="15"/>
      <c r="E20" s="330" t="s">
        <v>17</v>
      </c>
      <c r="F20" s="331"/>
      <c r="G20" s="328"/>
      <c r="H20" s="329"/>
    </row>
    <row r="21" spans="2:8" ht="15.75">
      <c r="B21" s="16" t="s">
        <v>19</v>
      </c>
      <c r="C21" s="17" t="s">
        <v>20</v>
      </c>
      <c r="D21" s="18" t="s">
        <v>21</v>
      </c>
      <c r="E21" s="332" t="s">
        <v>22</v>
      </c>
      <c r="F21" s="333"/>
      <c r="G21" s="334" t="s">
        <v>23</v>
      </c>
      <c r="H21" s="335"/>
    </row>
    <row r="22" spans="2:8" ht="15.75">
      <c r="B22" s="16" t="s">
        <v>24</v>
      </c>
      <c r="C22" s="14"/>
      <c r="D22" s="15"/>
      <c r="E22" s="319" t="s">
        <v>25</v>
      </c>
      <c r="F22" s="320"/>
      <c r="G22" s="321" t="s">
        <v>25</v>
      </c>
      <c r="H22" s="322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79" customFormat="1" ht="18.75">
      <c r="B26" s="80"/>
      <c r="C26" s="81" t="s">
        <v>34</v>
      </c>
      <c r="D26" s="82"/>
      <c r="E26" s="83"/>
      <c r="F26" s="84"/>
      <c r="G26" s="85"/>
      <c r="H26" s="86"/>
    </row>
    <row r="27" spans="2:8" ht="15.75">
      <c r="B27" s="37" t="s">
        <v>35</v>
      </c>
      <c r="C27" s="38" t="s">
        <v>36</v>
      </c>
      <c r="D27" s="18" t="s">
        <v>37</v>
      </c>
      <c r="E27" s="34">
        <f>jan!E27+feb!E27+mar!E27+apr!E27+may!E27+jun!E27+jul!E27+aug!E27+sep!E27+oct!L23+nov!L23+dec!L23</f>
        <v>12142.190999999992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34">
        <f>jan!E28+feb!E28+mar!E28+apr!E28+may!E28+jun!E28+jul!E28+aug!E28+sep!E28+oct!L24+nov!L24+dec!L24</f>
        <v>8575</v>
      </c>
      <c r="F28" s="40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34">
        <f>jan!E29+feb!E29+mar!E29+apr!E29+may!E29+jun!E29+jul!E29+aug!E29+sep!E29+oct!L25+nov!L25+dec!L25</f>
        <v>17048.203333333335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34">
        <f>jan!E30+feb!E30+mar!E30+apr!E30+may!E30+jun!E30+jul!E30+aug!E30+sep!E30+oct!L26+nov!L26+dec!L26</f>
        <v>986946</v>
      </c>
      <c r="F30" s="40"/>
      <c r="G30" s="42" t="s">
        <v>45</v>
      </c>
      <c r="H30" s="43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34">
        <f>jan!E31+feb!E31+mar!E31+apr!E31+may!E31+jun!E31+jul!E31+aug!E31+sep!E31+oct!L27+nov!L27+dec!L27</f>
        <v>500.38700000000006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34">
        <f>jan!E32+feb!E32+mar!E32+apr!E32+may!E32+jun!E32+jul!E32+aug!E32+sep!E32+oct!L28+nov!L28+dec!L28</f>
        <v>1411399.636</v>
      </c>
      <c r="F32" s="31"/>
      <c r="G32" s="42" t="s">
        <v>45</v>
      </c>
      <c r="H32" s="44" t="s">
        <v>45</v>
      </c>
      <c r="I32" s="45"/>
      <c r="J32" s="45"/>
      <c r="K32" s="45"/>
    </row>
    <row r="33" spans="2:11" ht="15.75">
      <c r="B33" s="37" t="s">
        <v>50</v>
      </c>
      <c r="C33" s="38" t="s">
        <v>51</v>
      </c>
      <c r="D33" s="39" t="s">
        <v>37</v>
      </c>
      <c r="E33" s="34">
        <f>jan!E33+feb!E33+mar!E33+apr!E33+may!E33+jun!E33+jul!E33+aug!E33+sep!E33+oct!L29+nov!L29+dec!L29</f>
        <v>1787615.4149999989</v>
      </c>
      <c r="F33" s="31"/>
      <c r="G33" s="42" t="s">
        <v>45</v>
      </c>
      <c r="H33" s="44" t="s">
        <v>45</v>
      </c>
      <c r="I33" s="46"/>
      <c r="J33" s="45"/>
      <c r="K33" s="45"/>
    </row>
    <row r="34" spans="2:11" ht="15.75">
      <c r="B34" s="37" t="s">
        <v>52</v>
      </c>
      <c r="C34" s="38" t="s">
        <v>53</v>
      </c>
      <c r="D34" s="39" t="s">
        <v>54</v>
      </c>
      <c r="E34" s="132">
        <f>E32/E33</f>
        <v>0.7895432228637393</v>
      </c>
      <c r="F34" s="48"/>
      <c r="G34" s="42" t="s">
        <v>45</v>
      </c>
      <c r="H34" s="44" t="s">
        <v>45</v>
      </c>
      <c r="I34" s="46"/>
      <c r="J34" s="49"/>
      <c r="K34" s="49"/>
    </row>
    <row r="35" spans="2:11" ht="15.75">
      <c r="B35" s="37"/>
      <c r="C35" s="38" t="s">
        <v>55</v>
      </c>
      <c r="D35" s="15"/>
      <c r="E35" s="34"/>
      <c r="F35" s="31"/>
      <c r="G35" s="42"/>
      <c r="H35" s="44"/>
      <c r="I35" s="46"/>
      <c r="J35" s="49"/>
      <c r="K35" s="49"/>
    </row>
    <row r="36" spans="2:11" ht="15.75">
      <c r="B36" s="37" t="s">
        <v>56</v>
      </c>
      <c r="C36" s="50" t="s">
        <v>57</v>
      </c>
      <c r="D36" s="39" t="s">
        <v>37</v>
      </c>
      <c r="E36" s="34">
        <f>jan!E36+feb!E36+mar!E36+apr!E36+may!E36+jun!E36+jul!E36+aug!E36+sep!E36+oct!L32+nov!L32+dec!L32</f>
        <v>122959.100249</v>
      </c>
      <c r="F36" s="31"/>
      <c r="G36" s="42" t="s">
        <v>45</v>
      </c>
      <c r="H36" s="43" t="s">
        <v>45</v>
      </c>
      <c r="I36" s="51"/>
      <c r="J36" s="49"/>
      <c r="K36" s="52"/>
    </row>
    <row r="37" spans="2:11" ht="15.75">
      <c r="B37" s="37" t="s">
        <v>58</v>
      </c>
      <c r="C37" s="38" t="s">
        <v>59</v>
      </c>
      <c r="D37" s="39" t="s">
        <v>37</v>
      </c>
      <c r="E37" s="34">
        <f>jan!E37+feb!E37+mar!E37+apr!E37+may!E37+jun!E37+jul!E37+aug!E37+sep!E37+oct!L33+nov!L33+dec!L33</f>
        <v>473.419792</v>
      </c>
      <c r="F37" s="54"/>
      <c r="G37" s="55"/>
      <c r="H37" s="56"/>
      <c r="I37" s="52"/>
      <c r="J37" s="57"/>
      <c r="K37" s="52"/>
    </row>
    <row r="38" spans="2:11" ht="15.75">
      <c r="B38" s="37" t="s">
        <v>60</v>
      </c>
      <c r="C38" s="38" t="s">
        <v>61</v>
      </c>
      <c r="D38" s="39" t="s">
        <v>37</v>
      </c>
      <c r="E38" s="34">
        <f>jan!E38+feb!E38+mar!E38+apr!E38+may!E38+jun!E38+jul!E38+aug!E38+sep!E38+oct!L34+nov!L34+dec!L34</f>
        <v>183.84125800000004</v>
      </c>
      <c r="F38" s="54"/>
      <c r="G38" s="55"/>
      <c r="H38" s="56"/>
      <c r="I38" s="15"/>
      <c r="J38" s="58"/>
      <c r="K38" s="59"/>
    </row>
    <row r="39" spans="2:8" ht="15.75">
      <c r="B39" s="37" t="s">
        <v>62</v>
      </c>
      <c r="C39" s="38" t="s">
        <v>63</v>
      </c>
      <c r="D39" s="39" t="s">
        <v>37</v>
      </c>
      <c r="E39" s="34">
        <f>jan!E39+feb!E39+mar!E39+apr!E39+may!E39+jun!E39+jul!E39+aug!E39+sep!E39+oct!L35+nov!L35+dec!L35</f>
        <v>123616.36129899998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f>jan!E40+feb!E40+mar!E40+apr!E40+may!E40+jun!E40+jul!E40+aug!E40+sep!E40+oct!L36+nov!L36+dec!L36</f>
        <v>183456.6728849999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0">
        <f>E39/E40</f>
        <v>0.6738177432035362</v>
      </c>
      <c r="F41" s="48"/>
      <c r="G41" s="17"/>
      <c r="H41" s="36" t="s">
        <v>68</v>
      </c>
    </row>
    <row r="42" spans="2:8" ht="15.75">
      <c r="B42" s="28"/>
      <c r="C42" s="33"/>
      <c r="D42" s="15"/>
      <c r="E42" s="61"/>
      <c r="F42" s="31"/>
      <c r="G42" s="17"/>
      <c r="H42" s="32"/>
    </row>
    <row r="43" spans="2:8" s="79" customFormat="1" ht="18.75">
      <c r="B43" s="80"/>
      <c r="C43" s="81" t="s">
        <v>69</v>
      </c>
      <c r="D43" s="82"/>
      <c r="E43" s="83"/>
      <c r="F43" s="84"/>
      <c r="G43" s="85"/>
      <c r="H43" s="87"/>
    </row>
    <row r="44" spans="2:8" ht="15.75">
      <c r="B44" s="62">
        <v>2010</v>
      </c>
      <c r="C44" s="14" t="s">
        <v>70</v>
      </c>
      <c r="D44" s="18" t="s">
        <v>37</v>
      </c>
      <c r="E44" s="34">
        <f>jan!E44+feb!E44+mar!E44+apr!E44+may!E44+jun!E44+jul!E44+aug!E44+sep!E44+oct!L40+nov!L40+dec!L40</f>
        <v>650.9209999999999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34">
        <f>jan!E45+feb!E45+mar!E45+apr!E45+may!E45+jun!E45+jul!E45+aug!E45+sep!E45+oct!L41+nov!L41+dec!L41</f>
        <v>545</v>
      </c>
      <c r="F45" s="40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f>jan!E46+feb!E46+mar!E46+apr!E46+may!E46+jun!E46+jul!E46+aug!E46+sep!E46+oct!L42+nov!L42+dec!L42</f>
        <v>942.7166666666668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34">
        <f>jan!E47+feb!E47+mar!E47+apr!E47+may!E47+jun!E47+jul!E47+aug!E47+sep!E47+oct!L43+nov!L43+dec!L43</f>
        <v>79666.00000000001</v>
      </c>
      <c r="F47" s="40"/>
      <c r="G47" s="42" t="s">
        <v>45</v>
      </c>
      <c r="H47" s="63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>
        <f>jan!E48+feb!E48+mar!E48+apr!E48+may!E48+jun!E48+jul!E48+aug!E48+sep!E48+oct!L44+nov!L44+dec!L44</f>
        <v>2.2</v>
      </c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f>jan!E49+feb!E49+mar!E49+apr!E49+may!E49+jun!E49+jul!E49+aug!E49+sep!E49+oct!L45+nov!L45+dec!L45</f>
        <v>95007.28899999999</v>
      </c>
      <c r="F49" s="31"/>
      <c r="G49" s="42" t="s">
        <v>45</v>
      </c>
      <c r="H49" s="63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f>jan!E50+feb!E50+mar!E50+apr!E50+may!E50+jun!E50+jul!E50+aug!E50+sep!E50+oct!L46+nov!L46+dec!L46</f>
        <v>108118.51099999994</v>
      </c>
      <c r="F50" s="31"/>
      <c r="G50" s="42" t="s">
        <v>45</v>
      </c>
      <c r="H50" s="63" t="s">
        <v>45</v>
      </c>
    </row>
    <row r="51" spans="2:8" ht="15.75">
      <c r="B51" s="37"/>
      <c r="C51" s="38" t="s">
        <v>83</v>
      </c>
      <c r="D51" s="15"/>
      <c r="E51" s="34">
        <f>jan!E51+feb!E51+mar!E51+apr!E51+may!E51+jun!E51+jul!E51+aug!E51+sep!E51+oct!L47+nov!L47+dec!L47</f>
        <v>0</v>
      </c>
      <c r="F51" s="31"/>
      <c r="G51" s="42"/>
      <c r="H51" s="63"/>
    </row>
    <row r="52" spans="2:8" ht="15.75">
      <c r="B52" s="37" t="s">
        <v>84</v>
      </c>
      <c r="C52" s="50" t="s">
        <v>57</v>
      </c>
      <c r="D52" s="18" t="s">
        <v>37</v>
      </c>
      <c r="E52" s="34">
        <f>jan!E52+feb!E52+mar!E52+apr!E52+may!E52+jun!E52+jul!E52+aug!E52+sep!E52+oct!L48+nov!L48+dec!L48</f>
        <v>7457.608233000001</v>
      </c>
      <c r="F52" s="31"/>
      <c r="G52" s="42" t="s">
        <v>45</v>
      </c>
      <c r="H52" s="63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>
        <f>jan!E53+feb!E53+mar!E53+apr!E53+may!E53+jun!E53+jul!E53+aug!E53+sep!E53+oct!L49+nov!L49+dec!L49</f>
        <v>2.53</v>
      </c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f>jan!E54+feb!E54+mar!E54+apr!E54+may!E54+jun!E54+jul!E54+aug!E54+sep!E54+oct!L50+nov!L50+dec!L50</f>
        <v>7460.138233000001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f>jan!E55+feb!E55+mar!E55+apr!E55+may!E55+jun!E55+jul!E55+aug!E55+sep!E55+oct!L51+nov!L51+dec!L51</f>
        <v>10413.794206999997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79" customFormat="1" ht="18.75">
      <c r="B57" s="88"/>
      <c r="C57" s="81" t="s">
        <v>91</v>
      </c>
      <c r="D57" s="82"/>
      <c r="E57" s="83"/>
      <c r="F57" s="84"/>
      <c r="G57" s="85"/>
      <c r="H57" s="87"/>
    </row>
    <row r="58" spans="2:8" ht="15.75">
      <c r="B58" s="64" t="s">
        <v>92</v>
      </c>
      <c r="C58" s="50" t="s">
        <v>93</v>
      </c>
      <c r="D58" s="18" t="s">
        <v>40</v>
      </c>
      <c r="E58" s="34">
        <f>jan!E58+feb!E58+mar!E58+apr!E58+may!E58+jun!E58+jul!E58+aug!E58+sep!E58+oct!L54+nov!L54+dec!L54</f>
        <v>91.28</v>
      </c>
      <c r="F58" s="31">
        <f>jan!F58+feb!F58+mar!F58+apr!F58+may!F58+jun!F58+jul!F58+aug!F58+sep!F58+oct!M54+nov!M54+dec!M54</f>
        <v>7.499999999999993</v>
      </c>
      <c r="G58" s="35"/>
      <c r="H58" s="32"/>
    </row>
    <row r="59" spans="2:8" ht="15.75">
      <c r="B59" s="65"/>
      <c r="C59" s="66"/>
      <c r="D59" s="67"/>
      <c r="E59" s="68"/>
      <c r="F59" s="68"/>
      <c r="G59" s="19"/>
      <c r="H59" s="69"/>
    </row>
    <row r="60" spans="2:8" ht="15.75">
      <c r="B60" s="70"/>
      <c r="C60" s="15"/>
      <c r="D60" s="15"/>
      <c r="E60" s="15"/>
      <c r="F60" s="15"/>
      <c r="G60" s="15"/>
      <c r="H60" s="71"/>
    </row>
    <row r="61" spans="2:8" ht="15.75">
      <c r="B61" s="323" t="s">
        <v>94</v>
      </c>
      <c r="C61" s="324"/>
      <c r="D61" s="324"/>
      <c r="E61" s="324"/>
      <c r="F61" s="324"/>
      <c r="G61" s="324"/>
      <c r="H61" s="325"/>
    </row>
    <row r="62" spans="2:8" ht="16.5" thickBot="1">
      <c r="B62" s="72"/>
      <c r="C62" s="73"/>
      <c r="D62" s="73"/>
      <c r="E62" s="73"/>
      <c r="F62" s="73"/>
      <c r="G62" s="73"/>
      <c r="H62" s="74"/>
    </row>
    <row r="67" spans="3:6" s="75" customFormat="1" ht="38.25">
      <c r="C67" s="76"/>
      <c r="D67" s="76"/>
      <c r="E67" s="76"/>
      <c r="F67" s="76"/>
    </row>
  </sheetData>
  <sheetProtection/>
  <mergeCells count="15">
    <mergeCell ref="E22:F22"/>
    <mergeCell ref="G22:H22"/>
    <mergeCell ref="B61:H61"/>
    <mergeCell ref="E20:F20"/>
    <mergeCell ref="E21:F21"/>
    <mergeCell ref="G21:H21"/>
    <mergeCell ref="G19:H20"/>
    <mergeCell ref="F14:G14"/>
    <mergeCell ref="F16:G16"/>
    <mergeCell ref="F17:G17"/>
    <mergeCell ref="E19:F19"/>
    <mergeCell ref="B4:H4"/>
    <mergeCell ref="B5:H5"/>
    <mergeCell ref="B6:H6"/>
    <mergeCell ref="F13:G13"/>
  </mergeCells>
  <conditionalFormatting sqref="E45:E55 E58 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" top="0" bottom="0" header="0" footer="0"/>
  <pageSetup horizontalDpi="600" verticalDpi="600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="80" zoomScaleNormal="80" zoomScalePageLayoutView="0" workbookViewId="0" topLeftCell="A52">
      <selection activeCell="E30" sqref="E30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1" ht="15.75"/>
    <row r="2" spans="8:12" s="77" customFormat="1" ht="15.75">
      <c r="H2" s="78" t="s">
        <v>0</v>
      </c>
      <c r="I2" s="78"/>
      <c r="L2" s="78"/>
    </row>
    <row r="3" s="77" customFormat="1" ht="15.75"/>
    <row r="4" spans="2:9" s="77" customFormat="1" ht="18.75">
      <c r="B4" s="339" t="s">
        <v>1</v>
      </c>
      <c r="C4" s="339"/>
      <c r="D4" s="339"/>
      <c r="E4" s="339"/>
      <c r="F4" s="339"/>
      <c r="G4" s="339"/>
      <c r="H4" s="339"/>
      <c r="I4" s="2"/>
    </row>
    <row r="5" spans="2:9" s="77" customFormat="1" ht="18.75">
      <c r="B5" s="339" t="s">
        <v>2</v>
      </c>
      <c r="C5" s="339"/>
      <c r="D5" s="339"/>
      <c r="E5" s="339"/>
      <c r="F5" s="339"/>
      <c r="G5" s="339"/>
      <c r="H5" s="339"/>
      <c r="I5" s="2"/>
    </row>
    <row r="6" spans="2:9" s="77" customFormat="1" ht="18.75">
      <c r="B6" s="340" t="s">
        <v>3</v>
      </c>
      <c r="C6" s="340"/>
      <c r="D6" s="340"/>
      <c r="E6" s="340"/>
      <c r="F6" s="340"/>
      <c r="G6" s="340"/>
      <c r="H6" s="340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2" ht="15.75"/>
    <row r="13" spans="2:7" ht="31.5">
      <c r="B13" s="4" t="s">
        <v>4</v>
      </c>
      <c r="C13" s="5" t="s">
        <v>102</v>
      </c>
      <c r="E13" s="6" t="s">
        <v>5</v>
      </c>
      <c r="F13" s="336" t="s">
        <v>6</v>
      </c>
      <c r="G13" s="336"/>
    </row>
    <row r="14" spans="2:7" ht="15.75">
      <c r="B14" s="8" t="s">
        <v>7</v>
      </c>
      <c r="C14" s="7" t="s">
        <v>8</v>
      </c>
      <c r="E14" s="6" t="s">
        <v>9</v>
      </c>
      <c r="F14" s="336" t="s">
        <v>8</v>
      </c>
      <c r="G14" s="336"/>
    </row>
    <row r="15" spans="2:5" ht="15.75">
      <c r="B15" s="8" t="s">
        <v>10</v>
      </c>
      <c r="C15" s="7" t="s">
        <v>95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336" t="s">
        <v>97</v>
      </c>
      <c r="G16" s="336"/>
    </row>
    <row r="17" spans="2:7" ht="15.75">
      <c r="B17" s="8" t="s">
        <v>14</v>
      </c>
      <c r="C17" s="90" t="s">
        <v>101</v>
      </c>
      <c r="E17" s="9" t="s">
        <v>15</v>
      </c>
      <c r="F17" s="336">
        <v>2015</v>
      </c>
      <c r="G17" s="336"/>
    </row>
    <row r="18" ht="16.5" thickBot="1"/>
    <row r="19" spans="2:8" ht="15.75">
      <c r="B19" s="10"/>
      <c r="C19" s="11"/>
      <c r="D19" s="12"/>
      <c r="E19" s="337" t="s">
        <v>16</v>
      </c>
      <c r="F19" s="338"/>
      <c r="G19" s="326" t="s">
        <v>18</v>
      </c>
      <c r="H19" s="327"/>
    </row>
    <row r="20" spans="2:8" ht="15.75">
      <c r="B20" s="13"/>
      <c r="C20" s="14"/>
      <c r="D20" s="15"/>
      <c r="E20" s="330" t="s">
        <v>17</v>
      </c>
      <c r="F20" s="331"/>
      <c r="G20" s="328"/>
      <c r="H20" s="329"/>
    </row>
    <row r="21" spans="2:8" ht="15.75">
      <c r="B21" s="16" t="s">
        <v>19</v>
      </c>
      <c r="C21" s="17" t="s">
        <v>20</v>
      </c>
      <c r="D21" s="18" t="s">
        <v>21</v>
      </c>
      <c r="E21" s="332" t="s">
        <v>22</v>
      </c>
      <c r="F21" s="333"/>
      <c r="G21" s="334" t="s">
        <v>23</v>
      </c>
      <c r="H21" s="335"/>
    </row>
    <row r="22" spans="2:8" ht="15.75">
      <c r="B22" s="16" t="s">
        <v>24</v>
      </c>
      <c r="C22" s="14"/>
      <c r="D22" s="15"/>
      <c r="E22" s="319" t="s">
        <v>25</v>
      </c>
      <c r="F22" s="320"/>
      <c r="G22" s="321" t="s">
        <v>25</v>
      </c>
      <c r="H22" s="322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79" customFormat="1" ht="18.75">
      <c r="B26" s="80"/>
      <c r="C26" s="81" t="s">
        <v>34</v>
      </c>
      <c r="D26" s="82"/>
      <c r="E26" s="83"/>
      <c r="F26" s="84"/>
      <c r="G26" s="85"/>
      <c r="H26" s="86"/>
    </row>
    <row r="27" spans="2:8" ht="15.75">
      <c r="B27" s="37" t="s">
        <v>35</v>
      </c>
      <c r="C27" s="38" t="s">
        <v>36</v>
      </c>
      <c r="D27" s="18" t="s">
        <v>37</v>
      </c>
      <c r="E27" s="93">
        <v>676.7110000000004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93">
        <v>554</v>
      </c>
      <c r="F28" s="40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93">
        <v>1003.3999999999999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93">
        <v>47561</v>
      </c>
      <c r="F30" s="40"/>
      <c r="G30" s="42" t="s">
        <v>45</v>
      </c>
      <c r="H30" s="43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3">
        <v>49.244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93">
        <v>64738.152</v>
      </c>
      <c r="F32" s="31"/>
      <c r="G32" s="42" t="s">
        <v>45</v>
      </c>
      <c r="H32" s="44" t="s">
        <v>45</v>
      </c>
      <c r="I32" s="45"/>
      <c r="J32" s="45"/>
      <c r="K32" s="45"/>
    </row>
    <row r="33" spans="2:11" ht="15.75">
      <c r="B33" s="37" t="s">
        <v>50</v>
      </c>
      <c r="C33" s="38" t="s">
        <v>51</v>
      </c>
      <c r="D33" s="39" t="s">
        <v>37</v>
      </c>
      <c r="E33" s="93">
        <v>87077.7239999999</v>
      </c>
      <c r="F33" s="31"/>
      <c r="G33" s="42" t="s">
        <v>45</v>
      </c>
      <c r="H33" s="44" t="s">
        <v>45</v>
      </c>
      <c r="I33" s="46"/>
      <c r="J33" s="45"/>
      <c r="K33" s="45"/>
    </row>
    <row r="34" spans="2:11" ht="15.75">
      <c r="B34" s="37" t="s">
        <v>52</v>
      </c>
      <c r="C34" s="38" t="s">
        <v>53</v>
      </c>
      <c r="D34" s="39" t="s">
        <v>54</v>
      </c>
      <c r="E34" s="47">
        <f>E32/E33</f>
        <v>0.743452504569367</v>
      </c>
      <c r="F34" s="48"/>
      <c r="G34" s="42" t="s">
        <v>45</v>
      </c>
      <c r="H34" s="44" t="s">
        <v>45</v>
      </c>
      <c r="I34" s="46"/>
      <c r="J34" s="49"/>
      <c r="K34" s="49"/>
    </row>
    <row r="35" spans="2:11" ht="15.75">
      <c r="B35" s="37"/>
      <c r="C35" s="38" t="s">
        <v>55</v>
      </c>
      <c r="D35" s="15"/>
      <c r="E35" s="34"/>
      <c r="F35" s="31"/>
      <c r="G35" s="42"/>
      <c r="H35" s="44"/>
      <c r="I35" s="46"/>
      <c r="J35" s="49"/>
      <c r="K35" s="49"/>
    </row>
    <row r="36" spans="2:11" ht="15.75">
      <c r="B36" s="37" t="s">
        <v>56</v>
      </c>
      <c r="C36" s="50" t="s">
        <v>57</v>
      </c>
      <c r="D36" s="39" t="s">
        <v>37</v>
      </c>
      <c r="E36" s="34">
        <v>5887.467977</v>
      </c>
      <c r="F36" s="31"/>
      <c r="G36" s="42" t="s">
        <v>45</v>
      </c>
      <c r="H36" s="43" t="s">
        <v>45</v>
      </c>
      <c r="I36" s="51"/>
      <c r="J36" s="49"/>
      <c r="K36" s="52"/>
    </row>
    <row r="37" spans="2:11" ht="15.75">
      <c r="B37" s="37" t="s">
        <v>58</v>
      </c>
      <c r="C37" s="38" t="s">
        <v>59</v>
      </c>
      <c r="D37" s="39" t="s">
        <v>37</v>
      </c>
      <c r="E37" s="53">
        <v>39.906684</v>
      </c>
      <c r="F37" s="54"/>
      <c r="G37" s="55"/>
      <c r="H37" s="56"/>
      <c r="I37" s="52"/>
      <c r="J37" s="57"/>
      <c r="K37" s="52"/>
    </row>
    <row r="38" spans="2:11" ht="15.75">
      <c r="B38" s="37" t="s">
        <v>60</v>
      </c>
      <c r="C38" s="38" t="s">
        <v>61</v>
      </c>
      <c r="D38" s="39" t="s">
        <v>37</v>
      </c>
      <c r="E38" s="53">
        <v>23.907557999999998</v>
      </c>
      <c r="F38" s="54"/>
      <c r="G38" s="55"/>
      <c r="H38" s="56"/>
      <c r="I38" s="15"/>
      <c r="J38" s="58"/>
      <c r="K38" s="59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5951.282219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8730.141582999997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0">
        <f>E39/E40</f>
        <v>0.6816936658379967</v>
      </c>
      <c r="F41" s="48"/>
      <c r="G41" s="17"/>
      <c r="H41" s="36" t="s">
        <v>68</v>
      </c>
    </row>
    <row r="42" spans="2:8" ht="15.75">
      <c r="B42" s="28"/>
      <c r="C42" s="33"/>
      <c r="D42" s="15"/>
      <c r="E42" s="61"/>
      <c r="F42" s="31"/>
      <c r="G42" s="17"/>
      <c r="H42" s="32"/>
    </row>
    <row r="43" spans="2:8" s="79" customFormat="1" ht="18.75">
      <c r="B43" s="80"/>
      <c r="C43" s="81" t="s">
        <v>69</v>
      </c>
      <c r="D43" s="82"/>
      <c r="E43" s="83"/>
      <c r="F43" s="84"/>
      <c r="G43" s="85"/>
      <c r="H43" s="87"/>
    </row>
    <row r="44" spans="2:8" ht="15.75">
      <c r="B44" s="62">
        <v>2010</v>
      </c>
      <c r="C44" s="14" t="s">
        <v>70</v>
      </c>
      <c r="D44" s="18" t="s">
        <v>37</v>
      </c>
      <c r="E44" s="34"/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1"/>
      <c r="F45" s="40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/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1"/>
      <c r="F47" s="40"/>
      <c r="G47" s="42" t="s">
        <v>45</v>
      </c>
      <c r="H47" s="63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/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/>
      <c r="F49" s="31"/>
      <c r="G49" s="42" t="s">
        <v>45</v>
      </c>
      <c r="H49" s="63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/>
      <c r="F50" s="31"/>
      <c r="G50" s="42" t="s">
        <v>45</v>
      </c>
      <c r="H50" s="63" t="s">
        <v>45</v>
      </c>
    </row>
    <row r="51" spans="2:8" ht="15.75">
      <c r="B51" s="37"/>
      <c r="C51" s="38" t="s">
        <v>83</v>
      </c>
      <c r="D51" s="15"/>
      <c r="E51" s="34">
        <v>0</v>
      </c>
      <c r="F51" s="31"/>
      <c r="G51" s="42"/>
      <c r="H51" s="63"/>
    </row>
    <row r="52" spans="2:8" ht="15.75">
      <c r="B52" s="37" t="s">
        <v>84</v>
      </c>
      <c r="C52" s="50" t="s">
        <v>57</v>
      </c>
      <c r="D52" s="18" t="s">
        <v>37</v>
      </c>
      <c r="E52" s="34"/>
      <c r="F52" s="31"/>
      <c r="G52" s="42" t="s">
        <v>45</v>
      </c>
      <c r="H52" s="63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/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/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79" customFormat="1" ht="18.75">
      <c r="B57" s="88"/>
      <c r="C57" s="81" t="s">
        <v>91</v>
      </c>
      <c r="D57" s="82"/>
      <c r="E57" s="83"/>
      <c r="F57" s="84"/>
      <c r="G57" s="85"/>
      <c r="H57" s="87"/>
    </row>
    <row r="58" spans="2:8" ht="15.75">
      <c r="B58" s="64" t="s">
        <v>92</v>
      </c>
      <c r="C58" s="50" t="s">
        <v>93</v>
      </c>
      <c r="D58" s="18" t="s">
        <v>40</v>
      </c>
      <c r="E58" s="34">
        <v>4.016666666666673</v>
      </c>
      <c r="F58" s="31"/>
      <c r="G58" s="35"/>
      <c r="H58" s="32"/>
    </row>
    <row r="59" spans="2:8" ht="15.75">
      <c r="B59" s="65"/>
      <c r="C59" s="66"/>
      <c r="D59" s="67"/>
      <c r="E59" s="68"/>
      <c r="F59" s="68"/>
      <c r="G59" s="19"/>
      <c r="H59" s="69"/>
    </row>
    <row r="60" spans="2:8" ht="15.75">
      <c r="B60" s="70"/>
      <c r="C60" s="15"/>
      <c r="D60" s="15"/>
      <c r="E60" s="15"/>
      <c r="F60" s="15"/>
      <c r="G60" s="15"/>
      <c r="H60" s="71"/>
    </row>
    <row r="61" spans="2:8" ht="15.75">
      <c r="B61" s="323" t="s">
        <v>94</v>
      </c>
      <c r="C61" s="324"/>
      <c r="D61" s="324"/>
      <c r="E61" s="324"/>
      <c r="F61" s="324"/>
      <c r="G61" s="324"/>
      <c r="H61" s="325"/>
    </row>
    <row r="62" spans="2:8" ht="16.5" thickBot="1">
      <c r="B62" s="72"/>
      <c r="C62" s="73"/>
      <c r="D62" s="73"/>
      <c r="E62" s="73"/>
      <c r="F62" s="73"/>
      <c r="G62" s="73"/>
      <c r="H62" s="74"/>
    </row>
    <row r="67" spans="3:6" s="75" customFormat="1" ht="38.25">
      <c r="C67" s="76"/>
      <c r="D67" s="76"/>
      <c r="E67" s="76"/>
      <c r="F67" s="76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E20:F54">
    <cfRule type="cellIs" priority="4" dxfId="0" operator="equal" stopIfTrue="1">
      <formula>0</formula>
    </cfRule>
  </conditionalFormatting>
  <conditionalFormatting sqref="E39">
    <cfRule type="cellIs" priority="3" dxfId="0" operator="equal" stopIfTrue="1">
      <formula>0</formula>
    </cfRule>
  </conditionalFormatting>
  <conditionalFormatting sqref="E39">
    <cfRule type="cellIs" priority="2" dxfId="0" operator="equal" stopIfTrue="1">
      <formula>0</formula>
    </cfRule>
  </conditionalFormatting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="80" zoomScaleNormal="80" zoomScalePageLayoutView="0" workbookViewId="0" topLeftCell="A43">
      <selection activeCell="E30" sqref="E30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1" ht="15.75"/>
    <row r="2" spans="8:12" s="77" customFormat="1" ht="15.75">
      <c r="H2" s="78" t="s">
        <v>0</v>
      </c>
      <c r="I2" s="78"/>
      <c r="L2" s="78"/>
    </row>
    <row r="3" s="77" customFormat="1" ht="15.75"/>
    <row r="4" spans="2:9" s="77" customFormat="1" ht="18.75">
      <c r="B4" s="339" t="s">
        <v>1</v>
      </c>
      <c r="C4" s="339"/>
      <c r="D4" s="339"/>
      <c r="E4" s="339"/>
      <c r="F4" s="339"/>
      <c r="G4" s="339"/>
      <c r="H4" s="339"/>
      <c r="I4" s="2"/>
    </row>
    <row r="5" spans="2:9" s="77" customFormat="1" ht="18.75">
      <c r="B5" s="339" t="s">
        <v>2</v>
      </c>
      <c r="C5" s="339"/>
      <c r="D5" s="339"/>
      <c r="E5" s="339"/>
      <c r="F5" s="339"/>
      <c r="G5" s="339"/>
      <c r="H5" s="339"/>
      <c r="I5" s="2"/>
    </row>
    <row r="6" spans="2:9" s="77" customFormat="1" ht="18.75">
      <c r="B6" s="340" t="s">
        <v>3</v>
      </c>
      <c r="C6" s="340"/>
      <c r="D6" s="340"/>
      <c r="E6" s="340"/>
      <c r="F6" s="340"/>
      <c r="G6" s="340"/>
      <c r="H6" s="340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2" ht="15.75"/>
    <row r="13" spans="2:7" ht="31.5">
      <c r="B13" s="4" t="s">
        <v>4</v>
      </c>
      <c r="C13" s="5" t="s">
        <v>102</v>
      </c>
      <c r="E13" s="6" t="s">
        <v>5</v>
      </c>
      <c r="F13" s="336" t="s">
        <v>6</v>
      </c>
      <c r="G13" s="336"/>
    </row>
    <row r="14" spans="2:7" ht="15.75">
      <c r="B14" s="8" t="s">
        <v>7</v>
      </c>
      <c r="C14" s="7" t="s">
        <v>8</v>
      </c>
      <c r="E14" s="6" t="s">
        <v>9</v>
      </c>
      <c r="F14" s="336" t="s">
        <v>8</v>
      </c>
      <c r="G14" s="336"/>
    </row>
    <row r="15" spans="2:5" ht="15.75">
      <c r="B15" s="8" t="s">
        <v>10</v>
      </c>
      <c r="C15" s="7" t="s">
        <v>95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336" t="s">
        <v>98</v>
      </c>
      <c r="G16" s="336"/>
    </row>
    <row r="17" spans="2:7" ht="15.75">
      <c r="B17" s="8" t="s">
        <v>14</v>
      </c>
      <c r="C17" s="90" t="s">
        <v>101</v>
      </c>
      <c r="E17" s="9" t="s">
        <v>15</v>
      </c>
      <c r="F17" s="336">
        <v>2015</v>
      </c>
      <c r="G17" s="336"/>
    </row>
    <row r="18" ht="16.5" thickBot="1"/>
    <row r="19" spans="2:8" ht="15.75">
      <c r="B19" s="10"/>
      <c r="C19" s="11"/>
      <c r="D19" s="12"/>
      <c r="E19" s="337" t="s">
        <v>16</v>
      </c>
      <c r="F19" s="338"/>
      <c r="G19" s="326" t="s">
        <v>18</v>
      </c>
      <c r="H19" s="327"/>
    </row>
    <row r="20" spans="2:8" ht="15.75">
      <c r="B20" s="13"/>
      <c r="C20" s="14"/>
      <c r="D20" s="15"/>
      <c r="E20" s="330" t="s">
        <v>17</v>
      </c>
      <c r="F20" s="331"/>
      <c r="G20" s="328"/>
      <c r="H20" s="329"/>
    </row>
    <row r="21" spans="2:8" ht="15.75">
      <c r="B21" s="16" t="s">
        <v>19</v>
      </c>
      <c r="C21" s="17" t="s">
        <v>20</v>
      </c>
      <c r="D21" s="18" t="s">
        <v>21</v>
      </c>
      <c r="E21" s="332" t="s">
        <v>22</v>
      </c>
      <c r="F21" s="333"/>
      <c r="G21" s="334" t="s">
        <v>23</v>
      </c>
      <c r="H21" s="335"/>
    </row>
    <row r="22" spans="2:8" ht="15.75">
      <c r="B22" s="16" t="s">
        <v>24</v>
      </c>
      <c r="C22" s="14"/>
      <c r="D22" s="15"/>
      <c r="E22" s="319" t="s">
        <v>25</v>
      </c>
      <c r="F22" s="320"/>
      <c r="G22" s="321" t="s">
        <v>25</v>
      </c>
      <c r="H22" s="322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79" customFormat="1" ht="18.75">
      <c r="B26" s="80"/>
      <c r="C26" s="81" t="s">
        <v>34</v>
      </c>
      <c r="D26" s="82"/>
      <c r="E26" s="83"/>
      <c r="F26" s="84"/>
      <c r="G26" s="85"/>
      <c r="H26" s="86"/>
    </row>
    <row r="27" spans="2:8" ht="15.75">
      <c r="B27" s="37" t="s">
        <v>35</v>
      </c>
      <c r="C27" s="38" t="s">
        <v>36</v>
      </c>
      <c r="D27" s="18" t="s">
        <v>37</v>
      </c>
      <c r="E27" s="93">
        <v>708.0480000000001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93">
        <v>494</v>
      </c>
      <c r="F28" s="40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93">
        <v>991.316666666667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93">
        <v>48638</v>
      </c>
      <c r="F30" s="40"/>
      <c r="G30" s="42" t="s">
        <v>45</v>
      </c>
      <c r="H30" s="43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3">
        <v>44.934999999999995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93">
        <v>68256.07900000001</v>
      </c>
      <c r="F32" s="31"/>
      <c r="G32" s="42" t="s">
        <v>45</v>
      </c>
      <c r="H32" s="44" t="s">
        <v>45</v>
      </c>
      <c r="I32" s="45"/>
      <c r="J32" s="45"/>
      <c r="K32" s="45"/>
    </row>
    <row r="33" spans="2:11" ht="15.75">
      <c r="B33" s="37" t="s">
        <v>50</v>
      </c>
      <c r="C33" s="38" t="s">
        <v>51</v>
      </c>
      <c r="D33" s="39" t="s">
        <v>37</v>
      </c>
      <c r="E33" s="93">
        <v>95613.46199999998</v>
      </c>
      <c r="F33" s="31"/>
      <c r="G33" s="42" t="s">
        <v>45</v>
      </c>
      <c r="H33" s="44" t="s">
        <v>45</v>
      </c>
      <c r="I33" s="46"/>
      <c r="J33" s="45"/>
      <c r="K33" s="45"/>
    </row>
    <row r="34" spans="2:11" ht="15.75">
      <c r="B34" s="37" t="s">
        <v>52</v>
      </c>
      <c r="C34" s="38" t="s">
        <v>53</v>
      </c>
      <c r="D34" s="39" t="s">
        <v>54</v>
      </c>
      <c r="E34" s="47">
        <f>E32/E33</f>
        <v>0.713875196779299</v>
      </c>
      <c r="F34" s="48"/>
      <c r="G34" s="42" t="s">
        <v>45</v>
      </c>
      <c r="H34" s="44" t="s">
        <v>45</v>
      </c>
      <c r="I34" s="46"/>
      <c r="J34" s="49"/>
      <c r="K34" s="49"/>
    </row>
    <row r="35" spans="2:11" ht="15.75">
      <c r="B35" s="37"/>
      <c r="C35" s="38" t="s">
        <v>55</v>
      </c>
      <c r="D35" s="15"/>
      <c r="E35" s="34"/>
      <c r="F35" s="31"/>
      <c r="G35" s="42"/>
      <c r="H35" s="44"/>
      <c r="I35" s="46"/>
      <c r="J35" s="49"/>
      <c r="K35" s="49"/>
    </row>
    <row r="36" spans="2:11" ht="15.75">
      <c r="B36" s="37" t="s">
        <v>56</v>
      </c>
      <c r="C36" s="50" t="s">
        <v>57</v>
      </c>
      <c r="D36" s="39" t="s">
        <v>37</v>
      </c>
      <c r="E36" s="34">
        <v>6180.672504000001</v>
      </c>
      <c r="F36" s="31"/>
      <c r="G36" s="42" t="s">
        <v>45</v>
      </c>
      <c r="H36" s="43" t="s">
        <v>45</v>
      </c>
      <c r="I36" s="51"/>
      <c r="J36" s="49"/>
      <c r="K36" s="52"/>
    </row>
    <row r="37" spans="2:11" ht="15.75">
      <c r="B37" s="37" t="s">
        <v>58</v>
      </c>
      <c r="C37" s="38" t="s">
        <v>59</v>
      </c>
      <c r="D37" s="39" t="s">
        <v>37</v>
      </c>
      <c r="E37" s="53">
        <v>40.778647</v>
      </c>
      <c r="F37" s="54"/>
      <c r="G37" s="55"/>
      <c r="H37" s="56"/>
      <c r="I37" s="52"/>
      <c r="J37" s="57"/>
      <c r="K37" s="52"/>
    </row>
    <row r="38" spans="2:11" ht="15.75">
      <c r="B38" s="37" t="s">
        <v>60</v>
      </c>
      <c r="C38" s="38" t="s">
        <v>61</v>
      </c>
      <c r="D38" s="39" t="s">
        <v>37</v>
      </c>
      <c r="E38" s="53">
        <v>22.735608</v>
      </c>
      <c r="F38" s="54"/>
      <c r="G38" s="55"/>
      <c r="H38" s="56"/>
      <c r="I38" s="15"/>
      <c r="J38" s="58"/>
      <c r="K38" s="59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6244.186759000001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9886.858988000007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0">
        <f>E39/E40</f>
        <v>0.6315642578273614</v>
      </c>
      <c r="F41" s="48"/>
      <c r="G41" s="17"/>
      <c r="H41" s="36" t="s">
        <v>68</v>
      </c>
    </row>
    <row r="42" spans="2:8" ht="15.75">
      <c r="B42" s="28"/>
      <c r="C42" s="33"/>
      <c r="D42" s="15"/>
      <c r="E42" s="61"/>
      <c r="F42" s="31"/>
      <c r="G42" s="17"/>
      <c r="H42" s="32"/>
    </row>
    <row r="43" spans="2:8" s="79" customFormat="1" ht="18.75">
      <c r="B43" s="80"/>
      <c r="C43" s="81" t="s">
        <v>69</v>
      </c>
      <c r="D43" s="82"/>
      <c r="E43" s="83"/>
      <c r="F43" s="84"/>
      <c r="G43" s="85"/>
      <c r="H43" s="87"/>
    </row>
    <row r="44" spans="2:8" ht="15.75">
      <c r="B44" s="62">
        <v>2010</v>
      </c>
      <c r="C44" s="14" t="s">
        <v>70</v>
      </c>
      <c r="D44" s="18" t="s">
        <v>37</v>
      </c>
      <c r="E44" s="34"/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1"/>
      <c r="F45" s="40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/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41"/>
      <c r="F47" s="40"/>
      <c r="G47" s="42" t="s">
        <v>45</v>
      </c>
      <c r="H47" s="63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/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/>
      <c r="F49" s="31"/>
      <c r="G49" s="42" t="s">
        <v>45</v>
      </c>
      <c r="H49" s="63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/>
      <c r="F50" s="31"/>
      <c r="G50" s="42" t="s">
        <v>45</v>
      </c>
      <c r="H50" s="63" t="s">
        <v>45</v>
      </c>
    </row>
    <row r="51" spans="2:8" ht="15.75">
      <c r="B51" s="37"/>
      <c r="C51" s="38" t="s">
        <v>83</v>
      </c>
      <c r="D51" s="15"/>
      <c r="E51" s="34">
        <v>0</v>
      </c>
      <c r="F51" s="31"/>
      <c r="G51" s="42"/>
      <c r="H51" s="63"/>
    </row>
    <row r="52" spans="2:8" ht="15.75">
      <c r="B52" s="37" t="s">
        <v>84</v>
      </c>
      <c r="C52" s="50" t="s">
        <v>57</v>
      </c>
      <c r="D52" s="18" t="s">
        <v>37</v>
      </c>
      <c r="E52" s="34"/>
      <c r="F52" s="31"/>
      <c r="G52" s="42" t="s">
        <v>45</v>
      </c>
      <c r="H52" s="63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/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/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79" customFormat="1" ht="18.75">
      <c r="B57" s="88"/>
      <c r="C57" s="81" t="s">
        <v>91</v>
      </c>
      <c r="D57" s="82"/>
      <c r="E57" s="83"/>
      <c r="F57" s="84"/>
      <c r="G57" s="85"/>
      <c r="H57" s="87"/>
    </row>
    <row r="58" spans="2:8" ht="15.75">
      <c r="B58" s="64" t="s">
        <v>92</v>
      </c>
      <c r="C58" s="50" t="s">
        <v>93</v>
      </c>
      <c r="D58" s="18" t="s">
        <v>40</v>
      </c>
      <c r="E58" s="34">
        <v>9.483333333333329</v>
      </c>
      <c r="F58" s="31"/>
      <c r="G58" s="35"/>
      <c r="H58" s="32"/>
    </row>
    <row r="59" spans="2:8" ht="15.75">
      <c r="B59" s="65"/>
      <c r="C59" s="66"/>
      <c r="D59" s="67"/>
      <c r="E59" s="68"/>
      <c r="F59" s="68"/>
      <c r="G59" s="19"/>
      <c r="H59" s="69"/>
    </row>
    <row r="60" spans="2:8" ht="15.75">
      <c r="B60" s="70"/>
      <c r="C60" s="15"/>
      <c r="D60" s="15"/>
      <c r="E60" s="15"/>
      <c r="F60" s="15"/>
      <c r="G60" s="15"/>
      <c r="H60" s="71"/>
    </row>
    <row r="61" spans="2:8" ht="15.75">
      <c r="B61" s="323" t="s">
        <v>94</v>
      </c>
      <c r="C61" s="324"/>
      <c r="D61" s="324"/>
      <c r="E61" s="324"/>
      <c r="F61" s="324"/>
      <c r="G61" s="324"/>
      <c r="H61" s="325"/>
    </row>
    <row r="62" spans="2:8" ht="16.5" thickBot="1">
      <c r="B62" s="72"/>
      <c r="C62" s="73"/>
      <c r="D62" s="73"/>
      <c r="E62" s="73"/>
      <c r="F62" s="73"/>
      <c r="G62" s="73"/>
      <c r="H62" s="74"/>
    </row>
    <row r="67" spans="3:6" s="75" customFormat="1" ht="38.25">
      <c r="C67" s="76"/>
      <c r="D67" s="76"/>
      <c r="E67" s="76"/>
      <c r="F67" s="76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E20:F54">
    <cfRule type="cellIs" priority="6" dxfId="0" operator="equal" stopIfTrue="1">
      <formula>0</formula>
    </cfRule>
  </conditionalFormatting>
  <conditionalFormatting sqref="E20:F54">
    <cfRule type="cellIs" priority="5" dxfId="0" operator="equal" stopIfTrue="1">
      <formula>0</formula>
    </cfRule>
  </conditionalFormatting>
  <conditionalFormatting sqref="E20:F54">
    <cfRule type="cellIs" priority="4" dxfId="0" operator="equal" stopIfTrue="1">
      <formula>0</formula>
    </cfRule>
  </conditionalFormatting>
  <conditionalFormatting sqref="E39">
    <cfRule type="cellIs" priority="3" dxfId="0" operator="equal" stopIfTrue="1">
      <formula>0</formula>
    </cfRule>
  </conditionalFormatting>
  <conditionalFormatting sqref="E39">
    <cfRule type="cellIs" priority="2" dxfId="0" operator="equal" stopIfTrue="1">
      <formula>0</formula>
    </cfRule>
  </conditionalFormatting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7"/>
  <sheetViews>
    <sheetView zoomScale="80" zoomScaleNormal="80" zoomScalePageLayoutView="0" workbookViewId="0" topLeftCell="A40">
      <selection activeCell="E30" sqref="E30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1" ht="15.75"/>
    <row r="2" spans="8:12" s="77" customFormat="1" ht="15.75">
      <c r="H2" s="78" t="s">
        <v>0</v>
      </c>
      <c r="I2" s="78"/>
      <c r="L2" s="78"/>
    </row>
    <row r="3" s="77" customFormat="1" ht="15.75"/>
    <row r="4" spans="2:9" s="77" customFormat="1" ht="18.75">
      <c r="B4" s="339" t="s">
        <v>1</v>
      </c>
      <c r="C4" s="339"/>
      <c r="D4" s="339"/>
      <c r="E4" s="339"/>
      <c r="F4" s="339"/>
      <c r="G4" s="339"/>
      <c r="H4" s="339"/>
      <c r="I4" s="2"/>
    </row>
    <row r="5" spans="2:9" s="77" customFormat="1" ht="18.75">
      <c r="B5" s="339" t="s">
        <v>2</v>
      </c>
      <c r="C5" s="339"/>
      <c r="D5" s="339"/>
      <c r="E5" s="339"/>
      <c r="F5" s="339"/>
      <c r="G5" s="339"/>
      <c r="H5" s="339"/>
      <c r="I5" s="2"/>
    </row>
    <row r="6" spans="2:9" s="77" customFormat="1" ht="18.75">
      <c r="B6" s="340" t="s">
        <v>3</v>
      </c>
      <c r="C6" s="340"/>
      <c r="D6" s="340"/>
      <c r="E6" s="340"/>
      <c r="F6" s="340"/>
      <c r="G6" s="340"/>
      <c r="H6" s="340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2" ht="15.75"/>
    <row r="13" spans="2:7" ht="31.5">
      <c r="B13" s="4" t="s">
        <v>4</v>
      </c>
      <c r="C13" s="5" t="s">
        <v>102</v>
      </c>
      <c r="E13" s="6" t="s">
        <v>5</v>
      </c>
      <c r="F13" s="336" t="s">
        <v>6</v>
      </c>
      <c r="G13" s="336"/>
    </row>
    <row r="14" spans="2:7" ht="15.75">
      <c r="B14" s="8" t="s">
        <v>7</v>
      </c>
      <c r="C14" s="7" t="s">
        <v>8</v>
      </c>
      <c r="E14" s="6" t="s">
        <v>9</v>
      </c>
      <c r="F14" s="336" t="s">
        <v>8</v>
      </c>
      <c r="G14" s="336"/>
    </row>
    <row r="15" spans="2:5" ht="15.75">
      <c r="B15" s="8" t="s">
        <v>10</v>
      </c>
      <c r="C15" s="7" t="s">
        <v>95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336" t="s">
        <v>105</v>
      </c>
      <c r="G16" s="336"/>
    </row>
    <row r="17" spans="2:7" ht="15.75">
      <c r="B17" s="8" t="s">
        <v>14</v>
      </c>
      <c r="C17" s="90" t="s">
        <v>101</v>
      </c>
      <c r="E17" s="9" t="s">
        <v>15</v>
      </c>
      <c r="F17" s="336">
        <v>2015</v>
      </c>
      <c r="G17" s="336"/>
    </row>
    <row r="18" ht="16.5" thickBot="1"/>
    <row r="19" spans="2:8" ht="15.75">
      <c r="B19" s="10"/>
      <c r="C19" s="11"/>
      <c r="D19" s="12"/>
      <c r="E19" s="337" t="s">
        <v>16</v>
      </c>
      <c r="F19" s="338"/>
      <c r="G19" s="326" t="s">
        <v>18</v>
      </c>
      <c r="H19" s="327"/>
    </row>
    <row r="20" spans="2:8" ht="15.75">
      <c r="B20" s="13"/>
      <c r="C20" s="14"/>
      <c r="D20" s="15"/>
      <c r="E20" s="330" t="s">
        <v>17</v>
      </c>
      <c r="F20" s="331"/>
      <c r="G20" s="328"/>
      <c r="H20" s="329"/>
    </row>
    <row r="21" spans="2:8" ht="15.75">
      <c r="B21" s="16" t="s">
        <v>19</v>
      </c>
      <c r="C21" s="17" t="s">
        <v>20</v>
      </c>
      <c r="D21" s="18" t="s">
        <v>21</v>
      </c>
      <c r="E21" s="332" t="s">
        <v>22</v>
      </c>
      <c r="F21" s="333"/>
      <c r="G21" s="334" t="s">
        <v>23</v>
      </c>
      <c r="H21" s="335"/>
    </row>
    <row r="22" spans="2:8" ht="15.75">
      <c r="B22" s="16" t="s">
        <v>24</v>
      </c>
      <c r="C22" s="14"/>
      <c r="D22" s="15"/>
      <c r="E22" s="319" t="s">
        <v>25</v>
      </c>
      <c r="F22" s="320"/>
      <c r="G22" s="321" t="s">
        <v>25</v>
      </c>
      <c r="H22" s="322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79" customFormat="1" ht="18.75">
      <c r="B26" s="80"/>
      <c r="C26" s="81" t="s">
        <v>34</v>
      </c>
      <c r="D26" s="82"/>
      <c r="E26" s="83"/>
      <c r="F26" s="84"/>
      <c r="G26" s="85"/>
      <c r="H26" s="86"/>
    </row>
    <row r="27" spans="2:8" ht="15.75">
      <c r="B27" s="37" t="s">
        <v>35</v>
      </c>
      <c r="C27" s="38" t="s">
        <v>36</v>
      </c>
      <c r="D27" s="18" t="s">
        <v>37</v>
      </c>
      <c r="E27" s="93">
        <v>946.0800000000002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93">
        <v>636</v>
      </c>
      <c r="F28" s="40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93">
        <v>1321.9499999999998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93">
        <v>68290</v>
      </c>
      <c r="F30" s="40"/>
      <c r="G30" s="42" t="s">
        <v>45</v>
      </c>
      <c r="H30" s="43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3">
        <v>31.043000000000003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93">
        <v>98310.07999999999</v>
      </c>
      <c r="F32" s="31"/>
      <c r="G32" s="42" t="s">
        <v>45</v>
      </c>
      <c r="H32" s="44" t="s">
        <v>45</v>
      </c>
      <c r="I32" s="45"/>
      <c r="J32" s="45"/>
      <c r="K32" s="45"/>
    </row>
    <row r="33" spans="2:11" ht="15.75">
      <c r="B33" s="37" t="s">
        <v>50</v>
      </c>
      <c r="C33" s="38" t="s">
        <v>51</v>
      </c>
      <c r="D33" s="39" t="s">
        <v>37</v>
      </c>
      <c r="E33" s="93">
        <v>133128.94599999973</v>
      </c>
      <c r="F33" s="31"/>
      <c r="G33" s="42" t="s">
        <v>45</v>
      </c>
      <c r="H33" s="44" t="s">
        <v>45</v>
      </c>
      <c r="I33" s="46"/>
      <c r="J33" s="45"/>
      <c r="K33" s="45"/>
    </row>
    <row r="34" spans="2:11" ht="15.75">
      <c r="B34" s="37" t="s">
        <v>52</v>
      </c>
      <c r="C34" s="38" t="s">
        <v>53</v>
      </c>
      <c r="D34" s="39" t="s">
        <v>54</v>
      </c>
      <c r="E34" s="47">
        <f>E32/E33</f>
        <v>0.7384575853248337</v>
      </c>
      <c r="F34" s="48"/>
      <c r="G34" s="42" t="s">
        <v>45</v>
      </c>
      <c r="H34" s="44" t="s">
        <v>45</v>
      </c>
      <c r="I34" s="46"/>
      <c r="J34" s="49"/>
      <c r="K34" s="49"/>
    </row>
    <row r="35" spans="2:11" ht="15.75">
      <c r="B35" s="37"/>
      <c r="C35" s="38" t="s">
        <v>55</v>
      </c>
      <c r="D35" s="15"/>
      <c r="E35" s="34"/>
      <c r="F35" s="31"/>
      <c r="G35" s="42"/>
      <c r="H35" s="44"/>
      <c r="I35" s="46"/>
      <c r="J35" s="49"/>
      <c r="K35" s="49"/>
    </row>
    <row r="36" spans="2:11" ht="15.75">
      <c r="B36" s="37" t="s">
        <v>56</v>
      </c>
      <c r="C36" s="50" t="s">
        <v>57</v>
      </c>
      <c r="D36" s="39" t="s">
        <v>37</v>
      </c>
      <c r="E36" s="34">
        <v>8510.098721000004</v>
      </c>
      <c r="F36" s="31"/>
      <c r="G36" s="42" t="s">
        <v>45</v>
      </c>
      <c r="H36" s="43" t="s">
        <v>45</v>
      </c>
      <c r="I36" s="51"/>
      <c r="J36" s="49"/>
      <c r="K36" s="52"/>
    </row>
    <row r="37" spans="2:11" ht="15.75">
      <c r="B37" s="37" t="s">
        <v>58</v>
      </c>
      <c r="C37" s="38" t="s">
        <v>59</v>
      </c>
      <c r="D37" s="39" t="s">
        <v>37</v>
      </c>
      <c r="E37" s="53">
        <v>30.538390999999994</v>
      </c>
      <c r="F37" s="54"/>
      <c r="G37" s="55"/>
      <c r="H37" s="56"/>
      <c r="I37" s="52"/>
      <c r="J37" s="57"/>
      <c r="K37" s="52"/>
    </row>
    <row r="38" spans="2:11" ht="15.75">
      <c r="B38" s="37" t="s">
        <v>60</v>
      </c>
      <c r="C38" s="38" t="s">
        <v>61</v>
      </c>
      <c r="D38" s="39" t="s">
        <v>37</v>
      </c>
      <c r="E38" s="53">
        <v>13.88232</v>
      </c>
      <c r="F38" s="54"/>
      <c r="G38" s="55"/>
      <c r="H38" s="56"/>
      <c r="I38" s="15"/>
      <c r="J38" s="58"/>
      <c r="K38" s="59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8554.519432000005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13714.529661000008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0">
        <f>E39/E40</f>
        <v>0.6237559466823337</v>
      </c>
      <c r="F41" s="48"/>
      <c r="G41" s="17"/>
      <c r="H41" s="36" t="s">
        <v>68</v>
      </c>
    </row>
    <row r="42" spans="2:8" ht="15.75">
      <c r="B42" s="28"/>
      <c r="C42" s="33"/>
      <c r="D42" s="15"/>
      <c r="E42" s="61"/>
      <c r="F42" s="31"/>
      <c r="G42" s="17"/>
      <c r="H42" s="32"/>
    </row>
    <row r="43" spans="2:8" s="79" customFormat="1" ht="18.75">
      <c r="B43" s="80"/>
      <c r="C43" s="81" t="s">
        <v>69</v>
      </c>
      <c r="D43" s="82"/>
      <c r="E43" s="83"/>
      <c r="F43" s="84"/>
      <c r="G43" s="85"/>
      <c r="H43" s="87"/>
    </row>
    <row r="44" spans="2:8" ht="15.75">
      <c r="B44" s="62">
        <v>2010</v>
      </c>
      <c r="C44" s="14" t="s">
        <v>70</v>
      </c>
      <c r="D44" s="18" t="s">
        <v>37</v>
      </c>
      <c r="E44" s="34">
        <v>2.306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1">
        <v>2</v>
      </c>
      <c r="F45" s="40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v>3.5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89">
        <v>239</v>
      </c>
      <c r="F47" s="40"/>
      <c r="G47" s="42" t="s">
        <v>45</v>
      </c>
      <c r="H47" s="63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/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v>275.03</v>
      </c>
      <c r="F49" s="31"/>
      <c r="G49" s="42" t="s">
        <v>45</v>
      </c>
      <c r="H49" s="63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v>507.31999999999994</v>
      </c>
      <c r="F50" s="31"/>
      <c r="G50" s="42" t="s">
        <v>45</v>
      </c>
      <c r="H50" s="63" t="s">
        <v>45</v>
      </c>
    </row>
    <row r="51" spans="2:8" ht="15.75">
      <c r="B51" s="37"/>
      <c r="C51" s="38" t="s">
        <v>83</v>
      </c>
      <c r="D51" s="15"/>
      <c r="E51" s="34">
        <v>0</v>
      </c>
      <c r="F51" s="31"/>
      <c r="G51" s="42"/>
      <c r="H51" s="63"/>
    </row>
    <row r="52" spans="2:8" ht="15.75">
      <c r="B52" s="37" t="s">
        <v>84</v>
      </c>
      <c r="C52" s="50" t="s">
        <v>57</v>
      </c>
      <c r="D52" s="18" t="s">
        <v>37</v>
      </c>
      <c r="E52" s="34">
        <v>22.902337999999997</v>
      </c>
      <c r="F52" s="31"/>
      <c r="G52" s="42" t="s">
        <v>45</v>
      </c>
      <c r="H52" s="63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v>22.902337999999997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v>43.81399999999999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79" customFormat="1" ht="18.75">
      <c r="B57" s="88"/>
      <c r="C57" s="81" t="s">
        <v>91</v>
      </c>
      <c r="D57" s="82"/>
      <c r="E57" s="83"/>
      <c r="F57" s="84"/>
      <c r="G57" s="85"/>
      <c r="H57" s="87"/>
    </row>
    <row r="58" spans="2:8" ht="15.75">
      <c r="B58" s="64" t="s">
        <v>92</v>
      </c>
      <c r="C58" s="50" t="s">
        <v>93</v>
      </c>
      <c r="D58" s="18" t="s">
        <v>40</v>
      </c>
      <c r="E58" s="34">
        <v>7.083333333333332</v>
      </c>
      <c r="F58" s="31"/>
      <c r="G58" s="35"/>
      <c r="H58" s="32"/>
    </row>
    <row r="59" spans="2:8" ht="15.75">
      <c r="B59" s="65"/>
      <c r="C59" s="66"/>
      <c r="D59" s="67"/>
      <c r="E59" s="68"/>
      <c r="F59" s="68"/>
      <c r="G59" s="19"/>
      <c r="H59" s="69"/>
    </row>
    <row r="60" spans="2:8" ht="15.75">
      <c r="B60" s="70"/>
      <c r="C60" s="15"/>
      <c r="D60" s="15"/>
      <c r="E60" s="15"/>
      <c r="F60" s="15"/>
      <c r="G60" s="15"/>
      <c r="H60" s="71"/>
    </row>
    <row r="61" spans="2:8" ht="15.75">
      <c r="B61" s="323" t="s">
        <v>94</v>
      </c>
      <c r="C61" s="324"/>
      <c r="D61" s="324"/>
      <c r="E61" s="324"/>
      <c r="F61" s="324"/>
      <c r="G61" s="324"/>
      <c r="H61" s="325"/>
    </row>
    <row r="62" spans="2:8" ht="16.5" thickBot="1">
      <c r="B62" s="72"/>
      <c r="C62" s="73"/>
      <c r="D62" s="73"/>
      <c r="E62" s="73"/>
      <c r="F62" s="73"/>
      <c r="G62" s="73"/>
      <c r="H62" s="74"/>
    </row>
    <row r="67" spans="3:6" s="75" customFormat="1" ht="38.25">
      <c r="C67" s="76"/>
      <c r="D67" s="76"/>
      <c r="E67" s="76"/>
      <c r="F67" s="76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F23:F54 E20:E54">
    <cfRule type="cellIs" priority="8" dxfId="0" operator="equal" stopIfTrue="1">
      <formula>0</formula>
    </cfRule>
  </conditionalFormatting>
  <conditionalFormatting sqref="F23:F54 E20:E54">
    <cfRule type="cellIs" priority="7" dxfId="0" operator="equal" stopIfTrue="1">
      <formula>0</formula>
    </cfRule>
  </conditionalFormatting>
  <conditionalFormatting sqref="E20:F54">
    <cfRule type="cellIs" priority="6" dxfId="0" operator="equal" stopIfTrue="1">
      <formula>0</formula>
    </cfRule>
  </conditionalFormatting>
  <conditionalFormatting sqref="E20:F54">
    <cfRule type="cellIs" priority="5" dxfId="0" operator="equal" stopIfTrue="1">
      <formula>0</formula>
    </cfRule>
  </conditionalFormatting>
  <conditionalFormatting sqref="E20:F54">
    <cfRule type="cellIs" priority="4" dxfId="0" operator="equal" stopIfTrue="1">
      <formula>0</formula>
    </cfRule>
  </conditionalFormatting>
  <conditionalFormatting sqref="E39">
    <cfRule type="cellIs" priority="3" dxfId="0" operator="equal" stopIfTrue="1">
      <formula>0</formula>
    </cfRule>
  </conditionalFormatting>
  <conditionalFormatting sqref="E39">
    <cfRule type="cellIs" priority="2" dxfId="0" operator="equal" stopIfTrue="1">
      <formula>0</formula>
    </cfRule>
  </conditionalFormatting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1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7"/>
  <sheetViews>
    <sheetView zoomScale="80" zoomScaleNormal="80" zoomScalePageLayoutView="0" workbookViewId="0" topLeftCell="A34">
      <selection activeCell="E30" sqref="E30"/>
    </sheetView>
  </sheetViews>
  <sheetFormatPr defaultColWidth="9.140625" defaultRowHeight="12.75"/>
  <cols>
    <col min="1" max="1" width="2.57421875" style="1" customWidth="1"/>
    <col min="2" max="2" width="15.7109375" style="1" customWidth="1"/>
    <col min="3" max="3" width="52.00390625" style="1" customWidth="1"/>
    <col min="4" max="4" width="8.140625" style="1" bestFit="1" customWidth="1"/>
    <col min="5" max="6" width="15.28125" style="1" customWidth="1"/>
    <col min="7" max="8" width="16.7109375" style="1" customWidth="1"/>
    <col min="9" max="16384" width="9.140625" style="1" customWidth="1"/>
  </cols>
  <sheetData>
    <row r="1" ht="15.75"/>
    <row r="2" spans="8:12" s="77" customFormat="1" ht="15.75">
      <c r="H2" s="78" t="s">
        <v>0</v>
      </c>
      <c r="I2" s="78"/>
      <c r="L2" s="78"/>
    </row>
    <row r="3" s="77" customFormat="1" ht="15.75"/>
    <row r="4" spans="2:9" s="77" customFormat="1" ht="18.75">
      <c r="B4" s="339" t="s">
        <v>1</v>
      </c>
      <c r="C4" s="339"/>
      <c r="D4" s="339"/>
      <c r="E4" s="339"/>
      <c r="F4" s="339"/>
      <c r="G4" s="339"/>
      <c r="H4" s="339"/>
      <c r="I4" s="2"/>
    </row>
    <row r="5" spans="2:9" s="77" customFormat="1" ht="18.75">
      <c r="B5" s="339" t="s">
        <v>2</v>
      </c>
      <c r="C5" s="339"/>
      <c r="D5" s="339"/>
      <c r="E5" s="339"/>
      <c r="F5" s="339"/>
      <c r="G5" s="339"/>
      <c r="H5" s="339"/>
      <c r="I5" s="2"/>
    </row>
    <row r="6" spans="2:9" s="77" customFormat="1" ht="18.75">
      <c r="B6" s="340" t="s">
        <v>3</v>
      </c>
      <c r="C6" s="340"/>
      <c r="D6" s="340"/>
      <c r="E6" s="340"/>
      <c r="F6" s="340"/>
      <c r="G6" s="340"/>
      <c r="H6" s="340"/>
      <c r="I6" s="3"/>
    </row>
    <row r="7" spans="2:9" ht="15.75">
      <c r="B7" s="3"/>
      <c r="C7" s="3"/>
      <c r="D7" s="3"/>
      <c r="E7" s="3"/>
      <c r="F7" s="3"/>
      <c r="G7" s="3"/>
      <c r="H7" s="3"/>
      <c r="I7" s="3"/>
    </row>
    <row r="8" spans="2:9" ht="15.75">
      <c r="B8" s="3"/>
      <c r="C8" s="3"/>
      <c r="D8" s="3"/>
      <c r="E8" s="3"/>
      <c r="F8" s="3"/>
      <c r="G8" s="3"/>
      <c r="H8" s="3"/>
      <c r="I8" s="3"/>
    </row>
    <row r="9" spans="2:9" ht="15.75">
      <c r="B9" s="3"/>
      <c r="C9" s="3"/>
      <c r="D9" s="3"/>
      <c r="E9" s="3"/>
      <c r="F9" s="3"/>
      <c r="G9" s="3"/>
      <c r="H9" s="3"/>
      <c r="I9" s="3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spans="2:9" ht="15.75">
      <c r="B11" s="3"/>
      <c r="C11" s="3"/>
      <c r="D11" s="3"/>
      <c r="E11" s="3"/>
      <c r="F11" s="3"/>
      <c r="G11" s="3"/>
      <c r="H11" s="3"/>
      <c r="I11" s="3"/>
    </row>
    <row r="12" ht="15.75"/>
    <row r="13" spans="2:7" ht="31.5">
      <c r="B13" s="4" t="s">
        <v>4</v>
      </c>
      <c r="C13" s="5" t="s">
        <v>102</v>
      </c>
      <c r="E13" s="6" t="s">
        <v>5</v>
      </c>
      <c r="F13" s="336" t="s">
        <v>6</v>
      </c>
      <c r="G13" s="336"/>
    </row>
    <row r="14" spans="2:7" ht="15.75">
      <c r="B14" s="8" t="s">
        <v>7</v>
      </c>
      <c r="C14" s="7" t="s">
        <v>8</v>
      </c>
      <c r="E14" s="6" t="s">
        <v>9</v>
      </c>
      <c r="F14" s="336" t="s">
        <v>8</v>
      </c>
      <c r="G14" s="336"/>
    </row>
    <row r="15" spans="2:5" ht="15.75">
      <c r="B15" s="8" t="s">
        <v>10</v>
      </c>
      <c r="C15" s="7" t="s">
        <v>95</v>
      </c>
      <c r="E15" s="6"/>
    </row>
    <row r="16" spans="2:7" ht="15.75">
      <c r="B16" s="8" t="s">
        <v>11</v>
      </c>
      <c r="C16" s="7" t="s">
        <v>12</v>
      </c>
      <c r="E16" s="6" t="s">
        <v>13</v>
      </c>
      <c r="F16" s="336" t="s">
        <v>106</v>
      </c>
      <c r="G16" s="336"/>
    </row>
    <row r="17" spans="2:7" ht="15.75">
      <c r="B17" s="8" t="s">
        <v>14</v>
      </c>
      <c r="C17" s="90" t="s">
        <v>101</v>
      </c>
      <c r="E17" s="9" t="s">
        <v>15</v>
      </c>
      <c r="F17" s="336">
        <v>2015</v>
      </c>
      <c r="G17" s="336"/>
    </row>
    <row r="18" ht="16.5" thickBot="1"/>
    <row r="19" spans="2:8" ht="15.75">
      <c r="B19" s="10"/>
      <c r="C19" s="11"/>
      <c r="D19" s="12"/>
      <c r="E19" s="337" t="s">
        <v>16</v>
      </c>
      <c r="F19" s="338"/>
      <c r="G19" s="326" t="s">
        <v>18</v>
      </c>
      <c r="H19" s="327"/>
    </row>
    <row r="20" spans="2:8" ht="15.75">
      <c r="B20" s="13"/>
      <c r="C20" s="14"/>
      <c r="D20" s="15"/>
      <c r="E20" s="330" t="s">
        <v>17</v>
      </c>
      <c r="F20" s="331"/>
      <c r="G20" s="328"/>
      <c r="H20" s="329"/>
    </row>
    <row r="21" spans="2:8" ht="15.75">
      <c r="B21" s="16" t="s">
        <v>19</v>
      </c>
      <c r="C21" s="17" t="s">
        <v>20</v>
      </c>
      <c r="D21" s="18" t="s">
        <v>21</v>
      </c>
      <c r="E21" s="332" t="s">
        <v>22</v>
      </c>
      <c r="F21" s="333"/>
      <c r="G21" s="334" t="s">
        <v>23</v>
      </c>
      <c r="H21" s="335"/>
    </row>
    <row r="22" spans="2:8" ht="15.75">
      <c r="B22" s="16" t="s">
        <v>24</v>
      </c>
      <c r="C22" s="14"/>
      <c r="D22" s="15"/>
      <c r="E22" s="319" t="s">
        <v>25</v>
      </c>
      <c r="F22" s="320"/>
      <c r="G22" s="321" t="s">
        <v>25</v>
      </c>
      <c r="H22" s="322"/>
    </row>
    <row r="23" spans="2:8" ht="15.75">
      <c r="B23" s="13"/>
      <c r="C23" s="19"/>
      <c r="D23" s="20"/>
      <c r="E23" s="21" t="s">
        <v>26</v>
      </c>
      <c r="F23" s="21" t="s">
        <v>27</v>
      </c>
      <c r="G23" s="22" t="s">
        <v>26</v>
      </c>
      <c r="H23" s="23" t="s">
        <v>27</v>
      </c>
    </row>
    <row r="24" spans="2:8" ht="15.75"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2:8" ht="15.75">
      <c r="B25" s="28"/>
      <c r="C25" s="29"/>
      <c r="D25" s="20"/>
      <c r="E25" s="30"/>
      <c r="F25" s="31"/>
      <c r="G25" s="29"/>
      <c r="H25" s="32"/>
    </row>
    <row r="26" spans="2:8" s="79" customFormat="1" ht="18.75">
      <c r="B26" s="80"/>
      <c r="C26" s="81" t="s">
        <v>34</v>
      </c>
      <c r="D26" s="82"/>
      <c r="E26" s="83"/>
      <c r="F26" s="84"/>
      <c r="G26" s="85"/>
      <c r="H26" s="86"/>
    </row>
    <row r="27" spans="2:8" ht="15.75">
      <c r="B27" s="37" t="s">
        <v>35</v>
      </c>
      <c r="C27" s="38" t="s">
        <v>36</v>
      </c>
      <c r="D27" s="18" t="s">
        <v>37</v>
      </c>
      <c r="E27" s="93">
        <v>1052.9249999999986</v>
      </c>
      <c r="F27" s="31"/>
      <c r="G27" s="35"/>
      <c r="H27" s="36"/>
    </row>
    <row r="28" spans="2:8" ht="15.75">
      <c r="B28" s="37" t="s">
        <v>38</v>
      </c>
      <c r="C28" s="38" t="s">
        <v>39</v>
      </c>
      <c r="D28" s="39" t="s">
        <v>40</v>
      </c>
      <c r="E28" s="93">
        <v>704</v>
      </c>
      <c r="F28" s="40"/>
      <c r="G28" s="35"/>
      <c r="H28" s="36"/>
    </row>
    <row r="29" spans="2:8" ht="15.75">
      <c r="B29" s="37" t="s">
        <v>41</v>
      </c>
      <c r="C29" s="38" t="s">
        <v>42</v>
      </c>
      <c r="D29" s="39" t="s">
        <v>40</v>
      </c>
      <c r="E29" s="93">
        <v>1470.5833333333326</v>
      </c>
      <c r="F29" s="31"/>
      <c r="G29" s="35"/>
      <c r="H29" s="36"/>
    </row>
    <row r="30" spans="2:8" ht="15.75">
      <c r="B30" s="37" t="s">
        <v>43</v>
      </c>
      <c r="C30" s="38" t="s">
        <v>44</v>
      </c>
      <c r="D30" s="39" t="s">
        <v>40</v>
      </c>
      <c r="E30" s="93">
        <v>83866.99999999999</v>
      </c>
      <c r="F30" s="40"/>
      <c r="G30" s="42" t="s">
        <v>45</v>
      </c>
      <c r="H30" s="43" t="s">
        <v>45</v>
      </c>
    </row>
    <row r="31" spans="2:8" ht="15.75">
      <c r="B31" s="37" t="s">
        <v>46</v>
      </c>
      <c r="C31" s="38" t="s">
        <v>47</v>
      </c>
      <c r="D31" s="39" t="s">
        <v>40</v>
      </c>
      <c r="E31" s="93">
        <v>32.164</v>
      </c>
      <c r="F31" s="31"/>
      <c r="G31" s="35"/>
      <c r="H31" s="36"/>
    </row>
    <row r="32" spans="2:11" ht="15.75">
      <c r="B32" s="37" t="s">
        <v>48</v>
      </c>
      <c r="C32" s="38" t="s">
        <v>49</v>
      </c>
      <c r="D32" s="39" t="s">
        <v>37</v>
      </c>
      <c r="E32" s="93">
        <v>120057.99000000002</v>
      </c>
      <c r="F32" s="31"/>
      <c r="G32" s="42" t="s">
        <v>45</v>
      </c>
      <c r="H32" s="44" t="s">
        <v>45</v>
      </c>
      <c r="I32" s="45"/>
      <c r="J32" s="45"/>
      <c r="K32" s="45"/>
    </row>
    <row r="33" spans="2:11" ht="15.75">
      <c r="B33" s="37" t="s">
        <v>50</v>
      </c>
      <c r="C33" s="38" t="s">
        <v>51</v>
      </c>
      <c r="D33" s="39" t="s">
        <v>37</v>
      </c>
      <c r="E33" s="93">
        <v>158356.75299999997</v>
      </c>
      <c r="F33" s="31"/>
      <c r="G33" s="42" t="s">
        <v>45</v>
      </c>
      <c r="H33" s="44" t="s">
        <v>45</v>
      </c>
      <c r="I33" s="46"/>
      <c r="J33" s="45"/>
      <c r="K33" s="45"/>
    </row>
    <row r="34" spans="2:11" ht="15.75">
      <c r="B34" s="37" t="s">
        <v>52</v>
      </c>
      <c r="C34" s="38" t="s">
        <v>53</v>
      </c>
      <c r="D34" s="39" t="s">
        <v>54</v>
      </c>
      <c r="E34" s="47">
        <f>E32/E33</f>
        <v>0.758148848884266</v>
      </c>
      <c r="F34" s="48"/>
      <c r="G34" s="42" t="s">
        <v>45</v>
      </c>
      <c r="H34" s="44" t="s">
        <v>45</v>
      </c>
      <c r="I34" s="46"/>
      <c r="J34" s="49"/>
      <c r="K34" s="49"/>
    </row>
    <row r="35" spans="2:11" ht="15.75">
      <c r="B35" s="37"/>
      <c r="C35" s="38" t="s">
        <v>55</v>
      </c>
      <c r="D35" s="15"/>
      <c r="E35" s="34"/>
      <c r="F35" s="31"/>
      <c r="G35" s="42"/>
      <c r="H35" s="44"/>
      <c r="I35" s="46"/>
      <c r="J35" s="49"/>
      <c r="K35" s="49"/>
    </row>
    <row r="36" spans="2:11" ht="15.75">
      <c r="B36" s="37" t="s">
        <v>56</v>
      </c>
      <c r="C36" s="50" t="s">
        <v>57</v>
      </c>
      <c r="D36" s="39" t="s">
        <v>37</v>
      </c>
      <c r="E36" s="34">
        <v>10216.443027000003</v>
      </c>
      <c r="F36" s="31"/>
      <c r="G36" s="42" t="s">
        <v>45</v>
      </c>
      <c r="H36" s="43" t="s">
        <v>45</v>
      </c>
      <c r="I36" s="51"/>
      <c r="J36" s="49"/>
      <c r="K36" s="52"/>
    </row>
    <row r="37" spans="2:11" ht="15.75">
      <c r="B37" s="37" t="s">
        <v>58</v>
      </c>
      <c r="C37" s="38" t="s">
        <v>59</v>
      </c>
      <c r="D37" s="39" t="s">
        <v>37</v>
      </c>
      <c r="E37" s="53">
        <v>28.921423000000004</v>
      </c>
      <c r="F37" s="54"/>
      <c r="G37" s="55"/>
      <c r="H37" s="56"/>
      <c r="I37" s="52"/>
      <c r="J37" s="57"/>
      <c r="K37" s="52"/>
    </row>
    <row r="38" spans="2:11" ht="15.75">
      <c r="B38" s="37" t="s">
        <v>60</v>
      </c>
      <c r="C38" s="38" t="s">
        <v>61</v>
      </c>
      <c r="D38" s="39" t="s">
        <v>37</v>
      </c>
      <c r="E38" s="53">
        <v>11.041874</v>
      </c>
      <c r="F38" s="54"/>
      <c r="G38" s="55"/>
      <c r="H38" s="56"/>
      <c r="I38" s="15"/>
      <c r="J38" s="58"/>
      <c r="K38" s="59"/>
    </row>
    <row r="39" spans="2:8" ht="15.75">
      <c r="B39" s="37" t="s">
        <v>62</v>
      </c>
      <c r="C39" s="38" t="s">
        <v>63</v>
      </c>
      <c r="D39" s="39" t="s">
        <v>37</v>
      </c>
      <c r="E39" s="34">
        <f>E36+E37+E38</f>
        <v>10256.406324000003</v>
      </c>
      <c r="F39" s="31"/>
      <c r="G39" s="35"/>
      <c r="H39" s="36"/>
    </row>
    <row r="40" spans="2:8" ht="15.75">
      <c r="B40" s="37" t="s">
        <v>64</v>
      </c>
      <c r="C40" s="38" t="s">
        <v>65</v>
      </c>
      <c r="D40" s="18" t="s">
        <v>37</v>
      </c>
      <c r="E40" s="34">
        <v>15955.734435999995</v>
      </c>
      <c r="F40" s="31"/>
      <c r="G40" s="35"/>
      <c r="H40" s="36"/>
    </row>
    <row r="41" spans="2:8" ht="15.75">
      <c r="B41" s="37" t="s">
        <v>66</v>
      </c>
      <c r="C41" s="38" t="s">
        <v>67</v>
      </c>
      <c r="D41" s="18" t="s">
        <v>54</v>
      </c>
      <c r="E41" s="60">
        <f>E39/E40</f>
        <v>0.6428037747268512</v>
      </c>
      <c r="F41" s="48"/>
      <c r="G41" s="17"/>
      <c r="H41" s="36" t="s">
        <v>68</v>
      </c>
    </row>
    <row r="42" spans="2:8" ht="15.75">
      <c r="B42" s="28"/>
      <c r="C42" s="33"/>
      <c r="D42" s="15"/>
      <c r="E42" s="61"/>
      <c r="F42" s="31"/>
      <c r="G42" s="17"/>
      <c r="H42" s="32"/>
    </row>
    <row r="43" spans="2:8" s="79" customFormat="1" ht="18.75">
      <c r="B43" s="80"/>
      <c r="C43" s="81" t="s">
        <v>69</v>
      </c>
      <c r="D43" s="82"/>
      <c r="E43" s="83"/>
      <c r="F43" s="84"/>
      <c r="G43" s="85"/>
      <c r="H43" s="87"/>
    </row>
    <row r="44" spans="2:8" ht="15.75">
      <c r="B44" s="62">
        <v>2010</v>
      </c>
      <c r="C44" s="14" t="s">
        <v>70</v>
      </c>
      <c r="D44" s="18" t="s">
        <v>37</v>
      </c>
      <c r="E44" s="34">
        <v>72.133</v>
      </c>
      <c r="F44" s="31"/>
      <c r="G44" s="35"/>
      <c r="H44" s="32"/>
    </row>
    <row r="45" spans="2:8" ht="15.75">
      <c r="B45" s="37" t="s">
        <v>71</v>
      </c>
      <c r="C45" s="38" t="s">
        <v>72</v>
      </c>
      <c r="D45" s="18" t="s">
        <v>40</v>
      </c>
      <c r="E45" s="41">
        <v>63</v>
      </c>
      <c r="F45" s="40"/>
      <c r="G45" s="35"/>
      <c r="H45" s="32"/>
    </row>
    <row r="46" spans="2:8" ht="15.75">
      <c r="B46" s="37" t="s">
        <v>73</v>
      </c>
      <c r="C46" s="38" t="s">
        <v>74</v>
      </c>
      <c r="D46" s="18" t="s">
        <v>40</v>
      </c>
      <c r="E46" s="34">
        <v>107.06666666666673</v>
      </c>
      <c r="F46" s="31"/>
      <c r="G46" s="35"/>
      <c r="H46" s="32"/>
    </row>
    <row r="47" spans="2:8" ht="15.75">
      <c r="B47" s="37" t="s">
        <v>75</v>
      </c>
      <c r="C47" s="38" t="s">
        <v>76</v>
      </c>
      <c r="D47" s="18" t="s">
        <v>40</v>
      </c>
      <c r="E47" s="89">
        <v>8651.999999999998</v>
      </c>
      <c r="F47" s="40"/>
      <c r="G47" s="42" t="s">
        <v>45</v>
      </c>
      <c r="H47" s="63" t="s">
        <v>45</v>
      </c>
    </row>
    <row r="48" spans="2:8" ht="15.75">
      <c r="B48" s="37" t="s">
        <v>77</v>
      </c>
      <c r="C48" s="38" t="s">
        <v>78</v>
      </c>
      <c r="D48" s="18" t="s">
        <v>40</v>
      </c>
      <c r="E48" s="34">
        <v>0</v>
      </c>
      <c r="F48" s="31"/>
      <c r="G48" s="35"/>
      <c r="H48" s="32"/>
    </row>
    <row r="49" spans="2:8" ht="15.75">
      <c r="B49" s="37" t="s">
        <v>79</v>
      </c>
      <c r="C49" s="38" t="s">
        <v>80</v>
      </c>
      <c r="D49" s="18" t="s">
        <v>37</v>
      </c>
      <c r="E49" s="34">
        <v>10076.599000000002</v>
      </c>
      <c r="F49" s="31"/>
      <c r="G49" s="42" t="s">
        <v>45</v>
      </c>
      <c r="H49" s="63" t="s">
        <v>45</v>
      </c>
    </row>
    <row r="50" spans="2:8" ht="15.75">
      <c r="B50" s="37" t="s">
        <v>81</v>
      </c>
      <c r="C50" s="38" t="s">
        <v>82</v>
      </c>
      <c r="D50" s="18" t="s">
        <v>37</v>
      </c>
      <c r="E50" s="34">
        <v>12677.758999999996</v>
      </c>
      <c r="F50" s="31"/>
      <c r="G50" s="42" t="s">
        <v>45</v>
      </c>
      <c r="H50" s="63" t="s">
        <v>45</v>
      </c>
    </row>
    <row r="51" spans="2:8" ht="15.75">
      <c r="B51" s="37"/>
      <c r="C51" s="38" t="s">
        <v>83</v>
      </c>
      <c r="D51" s="15"/>
      <c r="E51" s="34">
        <v>0</v>
      </c>
      <c r="F51" s="31"/>
      <c r="G51" s="42"/>
      <c r="H51" s="63"/>
    </row>
    <row r="52" spans="2:8" ht="15.75">
      <c r="B52" s="37" t="s">
        <v>84</v>
      </c>
      <c r="C52" s="50" t="s">
        <v>57</v>
      </c>
      <c r="D52" s="18" t="s">
        <v>37</v>
      </c>
      <c r="E52" s="34">
        <v>815.796255</v>
      </c>
      <c r="F52" s="31"/>
      <c r="G52" s="42" t="s">
        <v>45</v>
      </c>
      <c r="H52" s="63" t="s">
        <v>45</v>
      </c>
    </row>
    <row r="53" spans="2:8" ht="15.75">
      <c r="B53" s="37" t="s">
        <v>85</v>
      </c>
      <c r="C53" s="38" t="s">
        <v>86</v>
      </c>
      <c r="D53" s="18" t="s">
        <v>37</v>
      </c>
      <c r="E53" s="34"/>
      <c r="F53" s="31"/>
      <c r="G53" s="35"/>
      <c r="H53" s="32"/>
    </row>
    <row r="54" spans="2:8" ht="15.75">
      <c r="B54" s="37" t="s">
        <v>87</v>
      </c>
      <c r="C54" s="38" t="s">
        <v>88</v>
      </c>
      <c r="D54" s="18" t="s">
        <v>37</v>
      </c>
      <c r="E54" s="34">
        <v>815.796255</v>
      </c>
      <c r="F54" s="31"/>
      <c r="G54" s="35"/>
      <c r="H54" s="32"/>
    </row>
    <row r="55" spans="2:8" ht="15.75">
      <c r="B55" s="37" t="s">
        <v>89</v>
      </c>
      <c r="C55" s="38" t="s">
        <v>90</v>
      </c>
      <c r="D55" s="18" t="s">
        <v>37</v>
      </c>
      <c r="E55" s="34">
        <v>1185.2720179999997</v>
      </c>
      <c r="F55" s="31"/>
      <c r="G55" s="35"/>
      <c r="H55" s="32"/>
    </row>
    <row r="56" spans="2:8" ht="15.75">
      <c r="B56" s="37"/>
      <c r="C56" s="38"/>
      <c r="D56" s="15"/>
      <c r="E56" s="34"/>
      <c r="F56" s="31"/>
      <c r="G56" s="35"/>
      <c r="H56" s="32"/>
    </row>
    <row r="57" spans="2:8" s="79" customFormat="1" ht="18.75">
      <c r="B57" s="88"/>
      <c r="C57" s="81" t="s">
        <v>91</v>
      </c>
      <c r="D57" s="82"/>
      <c r="E57" s="83"/>
      <c r="F57" s="84"/>
      <c r="G57" s="85"/>
      <c r="H57" s="87"/>
    </row>
    <row r="58" spans="2:8" ht="15.75">
      <c r="B58" s="64" t="s">
        <v>92</v>
      </c>
      <c r="C58" s="50" t="s">
        <v>93</v>
      </c>
      <c r="D58" s="18" t="s">
        <v>40</v>
      </c>
      <c r="E58" s="34">
        <v>19.999999999999996</v>
      </c>
      <c r="F58" s="31"/>
      <c r="G58" s="35"/>
      <c r="H58" s="32"/>
    </row>
    <row r="59" spans="2:8" ht="15.75">
      <c r="B59" s="65"/>
      <c r="C59" s="66"/>
      <c r="D59" s="67"/>
      <c r="E59" s="68"/>
      <c r="F59" s="68"/>
      <c r="G59" s="19"/>
      <c r="H59" s="69"/>
    </row>
    <row r="60" spans="2:8" ht="15.75">
      <c r="B60" s="70"/>
      <c r="C60" s="15"/>
      <c r="D60" s="15"/>
      <c r="E60" s="15"/>
      <c r="F60" s="15"/>
      <c r="G60" s="15"/>
      <c r="H60" s="71"/>
    </row>
    <row r="61" spans="2:8" ht="15.75">
      <c r="B61" s="323" t="s">
        <v>94</v>
      </c>
      <c r="C61" s="324"/>
      <c r="D61" s="324"/>
      <c r="E61" s="324"/>
      <c r="F61" s="324"/>
      <c r="G61" s="324"/>
      <c r="H61" s="325"/>
    </row>
    <row r="62" spans="2:8" ht="16.5" thickBot="1">
      <c r="B62" s="72"/>
      <c r="C62" s="73"/>
      <c r="D62" s="73"/>
      <c r="E62" s="73"/>
      <c r="F62" s="73"/>
      <c r="G62" s="73"/>
      <c r="H62" s="74"/>
    </row>
    <row r="67" spans="3:6" s="75" customFormat="1" ht="38.25">
      <c r="C67" s="76"/>
      <c r="D67" s="76"/>
      <c r="E67" s="76"/>
      <c r="F67" s="76"/>
    </row>
  </sheetData>
  <sheetProtection/>
  <mergeCells count="15">
    <mergeCell ref="B4:H4"/>
    <mergeCell ref="B5:H5"/>
    <mergeCell ref="B6:H6"/>
    <mergeCell ref="F13:G13"/>
    <mergeCell ref="F14:G14"/>
    <mergeCell ref="F16:G16"/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</mergeCells>
  <conditionalFormatting sqref="E20:E54 F23:F54">
    <cfRule type="cellIs" priority="10" dxfId="0" operator="equal" stopIfTrue="1">
      <formula>0</formula>
    </cfRule>
  </conditionalFormatting>
  <conditionalFormatting sqref="E20:E54 F23:F54">
    <cfRule type="cellIs" priority="9" dxfId="0" operator="equal" stopIfTrue="1">
      <formula>0</formula>
    </cfRule>
  </conditionalFormatting>
  <conditionalFormatting sqref="F23:F54 E20:E54">
    <cfRule type="cellIs" priority="8" dxfId="0" operator="equal" stopIfTrue="1">
      <formula>0</formula>
    </cfRule>
  </conditionalFormatting>
  <conditionalFormatting sqref="F23:F54 E20:E54">
    <cfRule type="cellIs" priority="7" dxfId="0" operator="equal" stopIfTrue="1">
      <formula>0</formula>
    </cfRule>
  </conditionalFormatting>
  <conditionalFormatting sqref="E20:F54">
    <cfRule type="cellIs" priority="6" dxfId="0" operator="equal" stopIfTrue="1">
      <formula>0</formula>
    </cfRule>
  </conditionalFormatting>
  <conditionalFormatting sqref="E20:F54">
    <cfRule type="cellIs" priority="5" dxfId="0" operator="equal" stopIfTrue="1">
      <formula>0</formula>
    </cfRule>
  </conditionalFormatting>
  <conditionalFormatting sqref="E20:F54">
    <cfRule type="cellIs" priority="4" dxfId="0" operator="equal" stopIfTrue="1">
      <formula>0</formula>
    </cfRule>
  </conditionalFormatting>
  <conditionalFormatting sqref="E39">
    <cfRule type="cellIs" priority="3" dxfId="0" operator="equal" stopIfTrue="1">
      <formula>0</formula>
    </cfRule>
  </conditionalFormatting>
  <conditionalFormatting sqref="E39">
    <cfRule type="cellIs" priority="2" dxfId="0" operator="equal" stopIfTrue="1">
      <formula>0</formula>
    </cfRule>
  </conditionalFormatting>
  <conditionalFormatting sqref="E20:F54">
    <cfRule type="cellIs" priority="1" dxfId="0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5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80" zoomScaleNormal="80" zoomScalePageLayoutView="0" workbookViewId="0" topLeftCell="A1">
      <selection activeCell="O27" sqref="O27"/>
    </sheetView>
  </sheetViews>
  <sheetFormatPr defaultColWidth="9.140625" defaultRowHeight="12.75"/>
  <cols>
    <col min="1" max="1" width="2.57421875" style="145" customWidth="1"/>
    <col min="2" max="2" width="15.7109375" style="145" customWidth="1"/>
    <col min="3" max="3" width="52.00390625" style="145" customWidth="1"/>
    <col min="4" max="4" width="8.140625" style="145" bestFit="1" customWidth="1"/>
    <col min="5" max="6" width="15.28125" style="145" customWidth="1"/>
    <col min="7" max="8" width="16.7109375" style="145" customWidth="1"/>
    <col min="9" max="16384" width="9.140625" style="145" customWidth="1"/>
  </cols>
  <sheetData>
    <row r="1" spans="1:8" ht="15.75">
      <c r="A1" s="15"/>
      <c r="B1" s="15"/>
      <c r="C1" s="15"/>
      <c r="D1" s="15"/>
      <c r="E1" s="15"/>
      <c r="F1" s="15"/>
      <c r="G1" s="15"/>
      <c r="H1" s="15"/>
    </row>
    <row r="2" spans="1:8" ht="15.75">
      <c r="A2" s="112"/>
      <c r="B2" s="112"/>
      <c r="C2" s="112"/>
      <c r="D2" s="112"/>
      <c r="E2" s="112"/>
      <c r="F2" s="112"/>
      <c r="G2" s="112"/>
      <c r="H2" s="113" t="s">
        <v>0</v>
      </c>
    </row>
    <row r="3" spans="1:8" ht="15.75">
      <c r="A3" s="112"/>
      <c r="B3" s="112"/>
      <c r="C3" s="112"/>
      <c r="D3" s="112"/>
      <c r="E3" s="112"/>
      <c r="F3" s="112"/>
      <c r="G3" s="112"/>
      <c r="H3" s="112"/>
    </row>
    <row r="4" spans="1:8" ht="18.75">
      <c r="A4" s="112"/>
      <c r="B4" s="357" t="s">
        <v>1</v>
      </c>
      <c r="C4" s="357"/>
      <c r="D4" s="357"/>
      <c r="E4" s="357"/>
      <c r="F4" s="357"/>
      <c r="G4" s="357"/>
      <c r="H4" s="357"/>
    </row>
    <row r="5" spans="1:8" ht="18.75">
      <c r="A5" s="112"/>
      <c r="B5" s="357" t="s">
        <v>2</v>
      </c>
      <c r="C5" s="357"/>
      <c r="D5" s="357"/>
      <c r="E5" s="357"/>
      <c r="F5" s="357"/>
      <c r="G5" s="357"/>
      <c r="H5" s="357"/>
    </row>
    <row r="6" spans="1:8" ht="18.75">
      <c r="A6" s="112"/>
      <c r="B6" s="358" t="s">
        <v>3</v>
      </c>
      <c r="C6" s="358"/>
      <c r="D6" s="358"/>
      <c r="E6" s="358"/>
      <c r="F6" s="358"/>
      <c r="G6" s="358"/>
      <c r="H6" s="358"/>
    </row>
    <row r="7" spans="1:8" ht="15.75">
      <c r="A7" s="15"/>
      <c r="B7" s="114"/>
      <c r="C7" s="114"/>
      <c r="D7" s="114"/>
      <c r="E7" s="114"/>
      <c r="F7" s="114"/>
      <c r="G7" s="114"/>
      <c r="H7" s="114"/>
    </row>
    <row r="8" spans="1:8" ht="15.75">
      <c r="A8" s="15"/>
      <c r="B8" s="114"/>
      <c r="C8" s="114"/>
      <c r="D8" s="114"/>
      <c r="E8" s="114"/>
      <c r="F8" s="114"/>
      <c r="G8" s="114"/>
      <c r="H8" s="114"/>
    </row>
    <row r="9" spans="1:8" ht="15.75">
      <c r="A9" s="15"/>
      <c r="B9" s="114"/>
      <c r="C9" s="114"/>
      <c r="D9" s="114"/>
      <c r="E9" s="114"/>
      <c r="F9" s="114"/>
      <c r="G9" s="114"/>
      <c r="H9" s="114"/>
    </row>
    <row r="10" spans="1:8" ht="15.75">
      <c r="A10" s="15"/>
      <c r="B10" s="114"/>
      <c r="C10" s="114"/>
      <c r="D10" s="114"/>
      <c r="E10" s="114"/>
      <c r="F10" s="114"/>
      <c r="G10" s="114"/>
      <c r="H10" s="114"/>
    </row>
    <row r="11" spans="1:8" ht="15.75">
      <c r="A11" s="15"/>
      <c r="B11" s="114"/>
      <c r="C11" s="114"/>
      <c r="D11" s="114"/>
      <c r="E11" s="114"/>
      <c r="F11" s="114"/>
      <c r="G11" s="114"/>
      <c r="H11" s="114"/>
    </row>
    <row r="12" spans="1:8" ht="15.75">
      <c r="A12" s="15"/>
      <c r="B12" s="15"/>
      <c r="C12" s="15"/>
      <c r="D12" s="15"/>
      <c r="E12" s="15"/>
      <c r="F12" s="15"/>
      <c r="G12" s="15"/>
      <c r="H12" s="15"/>
    </row>
    <row r="13" spans="1:8" ht="31.5">
      <c r="A13" s="15"/>
      <c r="B13" s="115" t="s">
        <v>4</v>
      </c>
      <c r="C13" s="5" t="s">
        <v>102</v>
      </c>
      <c r="D13" s="15"/>
      <c r="E13" s="116" t="s">
        <v>5</v>
      </c>
      <c r="F13" s="336" t="s">
        <v>6</v>
      </c>
      <c r="G13" s="336"/>
      <c r="H13" s="15"/>
    </row>
    <row r="14" spans="1:8" ht="15.75">
      <c r="A14" s="15"/>
      <c r="B14" s="117" t="s">
        <v>7</v>
      </c>
      <c r="C14" s="7" t="s">
        <v>8</v>
      </c>
      <c r="D14" s="15"/>
      <c r="E14" s="116" t="s">
        <v>9</v>
      </c>
      <c r="F14" s="336" t="s">
        <v>8</v>
      </c>
      <c r="G14" s="336"/>
      <c r="H14" s="15"/>
    </row>
    <row r="15" spans="1:8" ht="15.75">
      <c r="A15" s="15"/>
      <c r="B15" s="117" t="s">
        <v>10</v>
      </c>
      <c r="C15" s="7" t="s">
        <v>95</v>
      </c>
      <c r="D15" s="15"/>
      <c r="E15" s="116"/>
      <c r="F15" s="15"/>
      <c r="G15" s="15"/>
      <c r="H15" s="15"/>
    </row>
    <row r="16" spans="1:8" ht="15.75">
      <c r="A16" s="15"/>
      <c r="B16" s="117" t="s">
        <v>11</v>
      </c>
      <c r="C16" s="7" t="s">
        <v>12</v>
      </c>
      <c r="D16" s="15"/>
      <c r="E16" s="116" t="s">
        <v>13</v>
      </c>
      <c r="F16" s="336" t="s">
        <v>107</v>
      </c>
      <c r="G16" s="336"/>
      <c r="H16" s="15"/>
    </row>
    <row r="17" spans="1:8" ht="15.75">
      <c r="A17" s="15"/>
      <c r="B17" s="117" t="s">
        <v>14</v>
      </c>
      <c r="C17" s="91" t="s">
        <v>101</v>
      </c>
      <c r="D17" s="15"/>
      <c r="E17" s="118" t="s">
        <v>15</v>
      </c>
      <c r="F17" s="336">
        <v>2015</v>
      </c>
      <c r="G17" s="336"/>
      <c r="H17" s="15"/>
    </row>
    <row r="18" spans="1:8" ht="16.5" thickBot="1">
      <c r="A18" s="15"/>
      <c r="B18" s="15"/>
      <c r="C18" s="15"/>
      <c r="D18" s="15"/>
      <c r="E18" s="15"/>
      <c r="F18" s="15"/>
      <c r="G18" s="15"/>
      <c r="H18" s="15"/>
    </row>
    <row r="19" spans="1:8" ht="15.75">
      <c r="A19" s="15"/>
      <c r="B19" s="10"/>
      <c r="C19" s="11"/>
      <c r="D19" s="12"/>
      <c r="E19" s="345" t="s">
        <v>16</v>
      </c>
      <c r="F19" s="346"/>
      <c r="G19" s="347" t="s">
        <v>18</v>
      </c>
      <c r="H19" s="348"/>
    </row>
    <row r="20" spans="1:8" ht="15.75">
      <c r="A20" s="15"/>
      <c r="B20" s="13"/>
      <c r="C20" s="14"/>
      <c r="D20" s="15"/>
      <c r="E20" s="351" t="s">
        <v>17</v>
      </c>
      <c r="F20" s="352"/>
      <c r="G20" s="349"/>
      <c r="H20" s="350"/>
    </row>
    <row r="21" spans="1:8" ht="15.75">
      <c r="A21" s="15"/>
      <c r="B21" s="16" t="s">
        <v>19</v>
      </c>
      <c r="C21" s="17" t="s">
        <v>20</v>
      </c>
      <c r="D21" s="18" t="s">
        <v>21</v>
      </c>
      <c r="E21" s="353" t="s">
        <v>22</v>
      </c>
      <c r="F21" s="354"/>
      <c r="G21" s="355" t="s">
        <v>23</v>
      </c>
      <c r="H21" s="356"/>
    </row>
    <row r="22" spans="1:8" ht="15.75">
      <c r="A22" s="15"/>
      <c r="B22" s="16" t="s">
        <v>24</v>
      </c>
      <c r="C22" s="14"/>
      <c r="D22" s="15"/>
      <c r="E22" s="341" t="s">
        <v>25</v>
      </c>
      <c r="F22" s="342"/>
      <c r="G22" s="343" t="s">
        <v>25</v>
      </c>
      <c r="H22" s="344"/>
    </row>
    <row r="23" spans="1:8" ht="15.75">
      <c r="A23" s="15"/>
      <c r="B23" s="13"/>
      <c r="C23" s="19"/>
      <c r="D23" s="20"/>
      <c r="E23" s="119" t="s">
        <v>26</v>
      </c>
      <c r="F23" s="119" t="s">
        <v>27</v>
      </c>
      <c r="G23" s="120" t="s">
        <v>26</v>
      </c>
      <c r="H23" s="121" t="s">
        <v>27</v>
      </c>
    </row>
    <row r="24" spans="1:8" ht="15.75">
      <c r="A24" s="15"/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1:8" ht="15.75">
      <c r="A25" s="15"/>
      <c r="B25" s="122"/>
      <c r="C25" s="29"/>
      <c r="D25" s="20"/>
      <c r="E25" s="30"/>
      <c r="F25" s="31"/>
      <c r="G25" s="29"/>
      <c r="H25" s="32"/>
    </row>
    <row r="26" spans="1:8" ht="18.75">
      <c r="A26" s="82"/>
      <c r="B26" s="123"/>
      <c r="C26" s="81" t="s">
        <v>34</v>
      </c>
      <c r="D26" s="82"/>
      <c r="E26" s="83"/>
      <c r="F26" s="124"/>
      <c r="G26" s="85"/>
      <c r="H26" s="86"/>
    </row>
    <row r="27" spans="1:8" ht="15.75">
      <c r="A27" s="15"/>
      <c r="B27" s="125" t="s">
        <v>35</v>
      </c>
      <c r="C27" s="38" t="s">
        <v>36</v>
      </c>
      <c r="D27" s="18" t="s">
        <v>37</v>
      </c>
      <c r="E27" s="126">
        <v>1140.85</v>
      </c>
      <c r="F27" s="127"/>
      <c r="G27" s="35"/>
      <c r="H27" s="36"/>
    </row>
    <row r="28" spans="1:8" ht="15.75">
      <c r="A28" s="15"/>
      <c r="B28" s="125" t="s">
        <v>38</v>
      </c>
      <c r="C28" s="38" t="s">
        <v>39</v>
      </c>
      <c r="D28" s="39" t="s">
        <v>40</v>
      </c>
      <c r="E28" s="128">
        <v>762</v>
      </c>
      <c r="F28" s="127"/>
      <c r="G28" s="35"/>
      <c r="H28" s="36"/>
    </row>
    <row r="29" spans="1:8" ht="15.75">
      <c r="A29" s="15"/>
      <c r="B29" s="125" t="s">
        <v>41</v>
      </c>
      <c r="C29" s="38" t="s">
        <v>42</v>
      </c>
      <c r="D29" s="39" t="s">
        <v>40</v>
      </c>
      <c r="E29" s="126">
        <v>1571.52</v>
      </c>
      <c r="F29" s="127"/>
      <c r="G29" s="35"/>
      <c r="H29" s="36"/>
    </row>
    <row r="30" spans="1:8" ht="15.75">
      <c r="A30" s="15"/>
      <c r="B30" s="125" t="s">
        <v>43</v>
      </c>
      <c r="C30" s="38" t="s">
        <v>44</v>
      </c>
      <c r="D30" s="39" t="s">
        <v>40</v>
      </c>
      <c r="E30" s="128">
        <v>106586</v>
      </c>
      <c r="F30" s="127"/>
      <c r="G30" s="129" t="s">
        <v>45</v>
      </c>
      <c r="H30" s="130" t="s">
        <v>45</v>
      </c>
    </row>
    <row r="31" spans="1:8" ht="15.75">
      <c r="A31" s="15"/>
      <c r="B31" s="125" t="s">
        <v>46</v>
      </c>
      <c r="C31" s="38" t="s">
        <v>47</v>
      </c>
      <c r="D31" s="39" t="s">
        <v>40</v>
      </c>
      <c r="E31" s="126">
        <f>24.88+6.79</f>
        <v>31.669999999999998</v>
      </c>
      <c r="F31" s="127"/>
      <c r="G31" s="35"/>
      <c r="H31" s="36"/>
    </row>
    <row r="32" spans="1:8" ht="15.75">
      <c r="A32" s="15"/>
      <c r="B32" s="125" t="s">
        <v>48</v>
      </c>
      <c r="C32" s="38" t="s">
        <v>49</v>
      </c>
      <c r="D32" s="39" t="s">
        <v>37</v>
      </c>
      <c r="E32" s="126">
        <v>154178.02</v>
      </c>
      <c r="F32" s="127"/>
      <c r="G32" s="129" t="s">
        <v>45</v>
      </c>
      <c r="H32" s="131" t="s">
        <v>45</v>
      </c>
    </row>
    <row r="33" spans="1:8" ht="15.75">
      <c r="A33" s="15"/>
      <c r="B33" s="125" t="s">
        <v>50</v>
      </c>
      <c r="C33" s="38" t="s">
        <v>51</v>
      </c>
      <c r="D33" s="39" t="s">
        <v>37</v>
      </c>
      <c r="E33" s="126">
        <v>177753.03</v>
      </c>
      <c r="F33" s="127"/>
      <c r="G33" s="129" t="s">
        <v>45</v>
      </c>
      <c r="H33" s="131" t="s">
        <v>45</v>
      </c>
    </row>
    <row r="34" spans="1:8" ht="15.75">
      <c r="A34" s="15"/>
      <c r="B34" s="125" t="s">
        <v>52</v>
      </c>
      <c r="C34" s="38" t="s">
        <v>53</v>
      </c>
      <c r="D34" s="39" t="s">
        <v>54</v>
      </c>
      <c r="E34" s="132">
        <f>E32/E33</f>
        <v>0.8673721061182472</v>
      </c>
      <c r="F34" s="127"/>
      <c r="G34" s="129" t="s">
        <v>45</v>
      </c>
      <c r="H34" s="131" t="s">
        <v>45</v>
      </c>
    </row>
    <row r="35" spans="1:8" ht="15.75">
      <c r="A35" s="15"/>
      <c r="B35" s="125"/>
      <c r="C35" s="38" t="s">
        <v>55</v>
      </c>
      <c r="D35" s="15"/>
      <c r="E35" s="133"/>
      <c r="F35" s="127"/>
      <c r="G35" s="129"/>
      <c r="H35" s="131"/>
    </row>
    <row r="36" spans="1:8" ht="15.75">
      <c r="A36" s="15"/>
      <c r="B36" s="125" t="s">
        <v>56</v>
      </c>
      <c r="C36" s="50" t="s">
        <v>57</v>
      </c>
      <c r="D36" s="39" t="s">
        <v>37</v>
      </c>
      <c r="E36" s="133">
        <v>12849.36</v>
      </c>
      <c r="F36" s="127"/>
      <c r="G36" s="129" t="s">
        <v>45</v>
      </c>
      <c r="H36" s="130" t="s">
        <v>45</v>
      </c>
    </row>
    <row r="37" spans="1:8" ht="15.75">
      <c r="A37" s="15"/>
      <c r="B37" s="125" t="s">
        <v>58</v>
      </c>
      <c r="C37" s="38" t="s">
        <v>59</v>
      </c>
      <c r="D37" s="39" t="s">
        <v>37</v>
      </c>
      <c r="E37" s="134">
        <v>33.56</v>
      </c>
      <c r="F37" s="135"/>
      <c r="G37" s="55"/>
      <c r="H37" s="56"/>
    </row>
    <row r="38" spans="1:8" ht="15.75">
      <c r="A38" s="15"/>
      <c r="B38" s="125" t="s">
        <v>60</v>
      </c>
      <c r="C38" s="38" t="s">
        <v>61</v>
      </c>
      <c r="D38" s="39" t="s">
        <v>37</v>
      </c>
      <c r="E38" s="134">
        <v>10.28</v>
      </c>
      <c r="F38" s="135"/>
      <c r="G38" s="55"/>
      <c r="H38" s="56"/>
    </row>
    <row r="39" spans="1:8" ht="15.75">
      <c r="A39" s="15"/>
      <c r="B39" s="125" t="s">
        <v>62</v>
      </c>
      <c r="C39" s="38" t="s">
        <v>63</v>
      </c>
      <c r="D39" s="39" t="s">
        <v>37</v>
      </c>
      <c r="E39" s="133">
        <f>E36+E37+E38</f>
        <v>12893.2</v>
      </c>
      <c r="F39" s="127"/>
      <c r="G39" s="35"/>
      <c r="H39" s="36"/>
    </row>
    <row r="40" spans="1:8" ht="15.75">
      <c r="A40" s="15"/>
      <c r="B40" s="125" t="s">
        <v>64</v>
      </c>
      <c r="C40" s="38" t="s">
        <v>65</v>
      </c>
      <c r="D40" s="18" t="s">
        <v>37</v>
      </c>
      <c r="E40" s="133">
        <v>18174.45</v>
      </c>
      <c r="F40" s="127"/>
      <c r="G40" s="35"/>
      <c r="H40" s="36"/>
    </row>
    <row r="41" spans="1:8" ht="15.75">
      <c r="A41" s="15"/>
      <c r="B41" s="125" t="s">
        <v>66</v>
      </c>
      <c r="C41" s="38" t="s">
        <v>67</v>
      </c>
      <c r="D41" s="18" t="s">
        <v>54</v>
      </c>
      <c r="E41" s="136">
        <f>E39/E40</f>
        <v>0.7094134898167482</v>
      </c>
      <c r="F41" s="127"/>
      <c r="G41" s="17"/>
      <c r="H41" s="36" t="s">
        <v>68</v>
      </c>
    </row>
    <row r="42" spans="1:8" ht="15.75">
      <c r="A42" s="15"/>
      <c r="B42" s="122"/>
      <c r="C42" s="33"/>
      <c r="D42" s="15"/>
      <c r="E42" s="137"/>
      <c r="F42" s="127"/>
      <c r="G42" s="17"/>
      <c r="H42" s="32"/>
    </row>
    <row r="43" spans="1:8" ht="18.75">
      <c r="A43" s="82"/>
      <c r="B43" s="123"/>
      <c r="C43" s="81" t="s">
        <v>69</v>
      </c>
      <c r="D43" s="82"/>
      <c r="E43" s="138"/>
      <c r="F43" s="124"/>
      <c r="G43" s="85"/>
      <c r="H43" s="87"/>
    </row>
    <row r="44" spans="1:8" ht="15.75">
      <c r="A44" s="15"/>
      <c r="B44" s="139">
        <v>2010</v>
      </c>
      <c r="C44" s="14" t="s">
        <v>70</v>
      </c>
      <c r="D44" s="18" t="s">
        <v>37</v>
      </c>
      <c r="E44" s="133">
        <v>124.71</v>
      </c>
      <c r="F44" s="127"/>
      <c r="G44" s="35"/>
      <c r="H44" s="32"/>
    </row>
    <row r="45" spans="1:8" ht="15.75">
      <c r="A45" s="15"/>
      <c r="B45" s="125" t="s">
        <v>71</v>
      </c>
      <c r="C45" s="38" t="s">
        <v>72</v>
      </c>
      <c r="D45" s="18" t="s">
        <v>40</v>
      </c>
      <c r="E45" s="140">
        <v>106</v>
      </c>
      <c r="F45" s="127"/>
      <c r="G45" s="35"/>
      <c r="H45" s="32"/>
    </row>
    <row r="46" spans="1:8" ht="15.75">
      <c r="A46" s="15"/>
      <c r="B46" s="125" t="s">
        <v>73</v>
      </c>
      <c r="C46" s="38" t="s">
        <v>74</v>
      </c>
      <c r="D46" s="18" t="s">
        <v>40</v>
      </c>
      <c r="E46" s="133">
        <v>179.4</v>
      </c>
      <c r="F46" s="127"/>
      <c r="G46" s="35"/>
      <c r="H46" s="32"/>
    </row>
    <row r="47" spans="1:8" ht="15.75">
      <c r="A47" s="15"/>
      <c r="B47" s="125" t="s">
        <v>75</v>
      </c>
      <c r="C47" s="38" t="s">
        <v>76</v>
      </c>
      <c r="D47" s="18" t="s">
        <v>40</v>
      </c>
      <c r="E47" s="140">
        <v>17380</v>
      </c>
      <c r="F47" s="127"/>
      <c r="G47" s="129" t="s">
        <v>45</v>
      </c>
      <c r="H47" s="141" t="s">
        <v>45</v>
      </c>
    </row>
    <row r="48" spans="1:8" ht="15.75">
      <c r="A48" s="15"/>
      <c r="B48" s="125" t="s">
        <v>77</v>
      </c>
      <c r="C48" s="38" t="s">
        <v>78</v>
      </c>
      <c r="D48" s="18" t="s">
        <v>40</v>
      </c>
      <c r="E48" s="133">
        <v>2.2</v>
      </c>
      <c r="F48" s="127"/>
      <c r="G48" s="35"/>
      <c r="H48" s="32"/>
    </row>
    <row r="49" spans="1:8" ht="15.75">
      <c r="A49" s="15"/>
      <c r="B49" s="125" t="s">
        <v>79</v>
      </c>
      <c r="C49" s="38" t="s">
        <v>80</v>
      </c>
      <c r="D49" s="18" t="s">
        <v>37</v>
      </c>
      <c r="E49" s="133">
        <v>20306.69</v>
      </c>
      <c r="F49" s="127"/>
      <c r="G49" s="129" t="s">
        <v>45</v>
      </c>
      <c r="H49" s="141" t="s">
        <v>45</v>
      </c>
    </row>
    <row r="50" spans="1:8" ht="15.75">
      <c r="A50" s="15"/>
      <c r="B50" s="125" t="s">
        <v>81</v>
      </c>
      <c r="C50" s="38" t="s">
        <v>82</v>
      </c>
      <c r="D50" s="18" t="s">
        <v>37</v>
      </c>
      <c r="E50" s="133">
        <v>22077.52</v>
      </c>
      <c r="F50" s="127"/>
      <c r="G50" s="129" t="s">
        <v>45</v>
      </c>
      <c r="H50" s="141" t="s">
        <v>45</v>
      </c>
    </row>
    <row r="51" spans="1:8" ht="15.75">
      <c r="A51" s="15"/>
      <c r="B51" s="125"/>
      <c r="C51" s="38" t="s">
        <v>83</v>
      </c>
      <c r="D51" s="15"/>
      <c r="E51" s="133">
        <v>0</v>
      </c>
      <c r="F51" s="127"/>
      <c r="G51" s="129"/>
      <c r="H51" s="141"/>
    </row>
    <row r="52" spans="1:8" ht="15.75">
      <c r="A52" s="15"/>
      <c r="B52" s="125" t="s">
        <v>84</v>
      </c>
      <c r="C52" s="50" t="s">
        <v>57</v>
      </c>
      <c r="D52" s="18" t="s">
        <v>37</v>
      </c>
      <c r="E52" s="133">
        <v>1545.26</v>
      </c>
      <c r="F52" s="127"/>
      <c r="G52" s="129" t="s">
        <v>45</v>
      </c>
      <c r="H52" s="141" t="s">
        <v>45</v>
      </c>
    </row>
    <row r="53" spans="1:8" ht="15.75">
      <c r="A53" s="15"/>
      <c r="B53" s="125" t="s">
        <v>85</v>
      </c>
      <c r="C53" s="38" t="s">
        <v>86</v>
      </c>
      <c r="D53" s="18" t="s">
        <v>37</v>
      </c>
      <c r="E53" s="133">
        <v>2.53</v>
      </c>
      <c r="F53" s="127"/>
      <c r="G53" s="35"/>
      <c r="H53" s="32"/>
    </row>
    <row r="54" spans="1:8" ht="15.75">
      <c r="A54" s="15"/>
      <c r="B54" s="125" t="s">
        <v>87</v>
      </c>
      <c r="C54" s="38" t="s">
        <v>88</v>
      </c>
      <c r="D54" s="18" t="s">
        <v>37</v>
      </c>
      <c r="E54" s="133">
        <f>E52+E53</f>
        <v>1547.79</v>
      </c>
      <c r="F54" s="127"/>
      <c r="G54" s="35"/>
      <c r="H54" s="32"/>
    </row>
    <row r="55" spans="1:8" ht="15.75">
      <c r="A55" s="15"/>
      <c r="B55" s="125" t="s">
        <v>89</v>
      </c>
      <c r="C55" s="38" t="s">
        <v>90</v>
      </c>
      <c r="D55" s="18" t="s">
        <v>37</v>
      </c>
      <c r="E55" s="133">
        <v>2148.77</v>
      </c>
      <c r="F55" s="127"/>
      <c r="G55" s="35"/>
      <c r="H55" s="32"/>
    </row>
    <row r="56" spans="1:8" ht="15.75">
      <c r="A56" s="15"/>
      <c r="B56" s="125"/>
      <c r="C56" s="38"/>
      <c r="D56" s="15"/>
      <c r="E56" s="133"/>
      <c r="F56" s="127"/>
      <c r="G56" s="35"/>
      <c r="H56" s="32"/>
    </row>
    <row r="57" spans="1:8" ht="18.75">
      <c r="A57" s="82"/>
      <c r="B57" s="142"/>
      <c r="C57" s="81" t="s">
        <v>91</v>
      </c>
      <c r="D57" s="82"/>
      <c r="E57" s="138"/>
      <c r="F57" s="124"/>
      <c r="G57" s="85"/>
      <c r="H57" s="87"/>
    </row>
    <row r="58" spans="1:8" ht="15.75">
      <c r="A58" s="15"/>
      <c r="B58" s="143" t="s">
        <v>92</v>
      </c>
      <c r="C58" s="50" t="s">
        <v>93</v>
      </c>
      <c r="D58" s="18" t="s">
        <v>40</v>
      </c>
      <c r="E58" s="133">
        <v>12.18</v>
      </c>
      <c r="F58" s="127">
        <v>3.25</v>
      </c>
      <c r="G58" s="35"/>
      <c r="H58" s="32"/>
    </row>
    <row r="59" spans="1:8" ht="15.75">
      <c r="A59" s="15"/>
      <c r="B59" s="144"/>
      <c r="C59" s="66"/>
      <c r="D59" s="67"/>
      <c r="E59" s="68"/>
      <c r="F59" s="68"/>
      <c r="G59" s="19"/>
      <c r="H59" s="69"/>
    </row>
    <row r="60" spans="1:8" ht="15.75">
      <c r="A60" s="15"/>
      <c r="B60" s="70"/>
      <c r="C60" s="15"/>
      <c r="D60" s="15"/>
      <c r="E60" s="15"/>
      <c r="F60" s="15"/>
      <c r="G60" s="15"/>
      <c r="H60" s="71"/>
    </row>
    <row r="61" spans="1:8" ht="15.75">
      <c r="A61" s="15"/>
      <c r="B61" s="323" t="s">
        <v>94</v>
      </c>
      <c r="C61" s="324"/>
      <c r="D61" s="324"/>
      <c r="E61" s="324"/>
      <c r="F61" s="324"/>
      <c r="G61" s="324"/>
      <c r="H61" s="325"/>
    </row>
    <row r="62" spans="1:8" ht="16.5" thickBot="1">
      <c r="A62" s="15"/>
      <c r="B62" s="72"/>
      <c r="C62" s="73"/>
      <c r="D62" s="73"/>
      <c r="E62" s="73"/>
      <c r="F62" s="73"/>
      <c r="G62" s="73"/>
      <c r="H62" s="74"/>
    </row>
  </sheetData>
  <sheetProtection/>
  <mergeCells count="15">
    <mergeCell ref="B4:H4"/>
    <mergeCell ref="B5:H5"/>
    <mergeCell ref="B6:H6"/>
    <mergeCell ref="F13:G13"/>
    <mergeCell ref="F14:G14"/>
    <mergeCell ref="F16:G16"/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</mergeCells>
  <conditionalFormatting sqref="E20:E54 F23:F54">
    <cfRule type="cellIs" priority="20" dxfId="0" operator="equal" stopIfTrue="1">
      <formula>0</formula>
    </cfRule>
  </conditionalFormatting>
  <conditionalFormatting sqref="E20:E54 F23:F54">
    <cfRule type="cellIs" priority="19" dxfId="0" operator="equal" stopIfTrue="1">
      <formula>0</formula>
    </cfRule>
  </conditionalFormatting>
  <conditionalFormatting sqref="F23:F54 E20:E54">
    <cfRule type="cellIs" priority="18" dxfId="1" operator="equal" stopIfTrue="1">
      <formula>0</formula>
    </cfRule>
  </conditionalFormatting>
  <conditionalFormatting sqref="F23:F54 E20:E54">
    <cfRule type="cellIs" priority="17" dxfId="1" operator="equal" stopIfTrue="1">
      <formula>0</formula>
    </cfRule>
  </conditionalFormatting>
  <conditionalFormatting sqref="E20:E54 F23:F54">
    <cfRule type="cellIs" priority="16" dxfId="1" operator="equal" stopIfTrue="1">
      <formula>0</formula>
    </cfRule>
  </conditionalFormatting>
  <conditionalFormatting sqref="E20:E54 F23:F54">
    <cfRule type="cellIs" priority="15" dxfId="1" operator="equal" stopIfTrue="1">
      <formula>0</formula>
    </cfRule>
  </conditionalFormatting>
  <conditionalFormatting sqref="E20:E54 F23:F54">
    <cfRule type="cellIs" priority="14" dxfId="1" operator="equal" stopIfTrue="1">
      <formula>0</formula>
    </cfRule>
  </conditionalFormatting>
  <conditionalFormatting sqref="E39">
    <cfRule type="cellIs" priority="13" dxfId="1" operator="equal" stopIfTrue="1">
      <formula>0</formula>
    </cfRule>
  </conditionalFormatting>
  <conditionalFormatting sqref="E39">
    <cfRule type="cellIs" priority="12" dxfId="1" operator="equal" stopIfTrue="1">
      <formula>0</formula>
    </cfRule>
  </conditionalFormatting>
  <conditionalFormatting sqref="E20:E54 F23:F54">
    <cfRule type="cellIs" priority="11" dxfId="1" operator="equal" stopIfTrue="1">
      <formula>0</formula>
    </cfRule>
  </conditionalFormatting>
  <conditionalFormatting sqref="E20:E54 F23:F54">
    <cfRule type="cellIs" priority="10" dxfId="1" operator="equal" stopIfTrue="1">
      <formula>0</formula>
    </cfRule>
  </conditionalFormatting>
  <conditionalFormatting sqref="E20:E54 F23:F54">
    <cfRule type="cellIs" priority="9" dxfId="1" operator="equal" stopIfTrue="1">
      <formula>0</formula>
    </cfRule>
  </conditionalFormatting>
  <conditionalFormatting sqref="F23:F54 E20:E54">
    <cfRule type="cellIs" priority="8" dxfId="1" operator="equal" stopIfTrue="1">
      <formula>0</formula>
    </cfRule>
  </conditionalFormatting>
  <conditionalFormatting sqref="F23:F54 E20:E54">
    <cfRule type="cellIs" priority="7" dxfId="1" operator="equal" stopIfTrue="1">
      <formula>0</formula>
    </cfRule>
  </conditionalFormatting>
  <conditionalFormatting sqref="E20:F54">
    <cfRule type="cellIs" priority="6" dxfId="1" operator="equal" stopIfTrue="1">
      <formula>0</formula>
    </cfRule>
  </conditionalFormatting>
  <conditionalFormatting sqref="E20:F54">
    <cfRule type="cellIs" priority="5" dxfId="1" operator="equal" stopIfTrue="1">
      <formula>0</formula>
    </cfRule>
  </conditionalFormatting>
  <conditionalFormatting sqref="E20:F54">
    <cfRule type="cellIs" priority="4" dxfId="1" operator="equal" stopIfTrue="1">
      <formula>0</formula>
    </cfRule>
  </conditionalFormatting>
  <conditionalFormatting sqref="E39">
    <cfRule type="cellIs" priority="3" dxfId="1" operator="equal" stopIfTrue="1">
      <formula>0</formula>
    </cfRule>
  </conditionalFormatting>
  <conditionalFormatting sqref="E39">
    <cfRule type="cellIs" priority="2" dxfId="1" operator="equal" stopIfTrue="1">
      <formula>0</formula>
    </cfRule>
  </conditionalFormatting>
  <conditionalFormatting sqref="E20:F54">
    <cfRule type="cellIs" priority="1" dxfId="1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61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0" zoomScaleNormal="70" zoomScalePageLayoutView="0" workbookViewId="0" topLeftCell="A1">
      <selection activeCell="F16" sqref="F16:G16"/>
    </sheetView>
  </sheetViews>
  <sheetFormatPr defaultColWidth="9.140625" defaultRowHeight="12.75"/>
  <cols>
    <col min="1" max="1" width="2.57421875" style="145" customWidth="1"/>
    <col min="2" max="2" width="15.7109375" style="145" customWidth="1"/>
    <col min="3" max="3" width="52.00390625" style="145" customWidth="1"/>
    <col min="4" max="4" width="8.140625" style="145" bestFit="1" customWidth="1"/>
    <col min="5" max="6" width="15.28125" style="145" customWidth="1"/>
    <col min="7" max="8" width="16.7109375" style="145" customWidth="1"/>
    <col min="9" max="16384" width="9.140625" style="145" customWidth="1"/>
  </cols>
  <sheetData>
    <row r="1" spans="1:8" ht="15.75">
      <c r="A1" s="15"/>
      <c r="B1" s="15"/>
      <c r="C1" s="15"/>
      <c r="D1" s="15"/>
      <c r="E1" s="15"/>
      <c r="F1" s="15"/>
      <c r="G1" s="15"/>
      <c r="H1" s="15"/>
    </row>
    <row r="2" spans="1:8" ht="15.75">
      <c r="A2" s="112"/>
      <c r="B2" s="112"/>
      <c r="C2" s="112"/>
      <c r="D2" s="112"/>
      <c r="E2" s="112"/>
      <c r="F2" s="112"/>
      <c r="G2" s="112"/>
      <c r="H2" s="113" t="s">
        <v>0</v>
      </c>
    </row>
    <row r="3" spans="1:8" ht="15.75">
      <c r="A3" s="112"/>
      <c r="B3" s="112"/>
      <c r="C3" s="112"/>
      <c r="D3" s="112"/>
      <c r="E3" s="112"/>
      <c r="F3" s="112"/>
      <c r="G3" s="112"/>
      <c r="H3" s="112"/>
    </row>
    <row r="4" spans="1:8" ht="18.75">
      <c r="A4" s="112"/>
      <c r="B4" s="357" t="s">
        <v>1</v>
      </c>
      <c r="C4" s="357"/>
      <c r="D4" s="357"/>
      <c r="E4" s="357"/>
      <c r="F4" s="357"/>
      <c r="G4" s="357"/>
      <c r="H4" s="357"/>
    </row>
    <row r="5" spans="1:8" ht="18.75">
      <c r="A5" s="112"/>
      <c r="B5" s="357" t="s">
        <v>2</v>
      </c>
      <c r="C5" s="357"/>
      <c r="D5" s="357"/>
      <c r="E5" s="357"/>
      <c r="F5" s="357"/>
      <c r="G5" s="357"/>
      <c r="H5" s="357"/>
    </row>
    <row r="6" spans="1:8" ht="18.75">
      <c r="A6" s="112"/>
      <c r="B6" s="358" t="s">
        <v>3</v>
      </c>
      <c r="C6" s="358"/>
      <c r="D6" s="358"/>
      <c r="E6" s="358"/>
      <c r="F6" s="358"/>
      <c r="G6" s="358"/>
      <c r="H6" s="358"/>
    </row>
    <row r="7" spans="1:8" ht="15.75">
      <c r="A7" s="15"/>
      <c r="B7" s="114"/>
      <c r="C7" s="114"/>
      <c r="D7" s="114"/>
      <c r="E7" s="114"/>
      <c r="F7" s="114"/>
      <c r="G7" s="114"/>
      <c r="H7" s="114"/>
    </row>
    <row r="8" spans="1:8" ht="15.75">
      <c r="A8" s="15"/>
      <c r="B8" s="114"/>
      <c r="C8" s="114"/>
      <c r="D8" s="114"/>
      <c r="E8" s="114"/>
      <c r="F8" s="114"/>
      <c r="G8" s="114"/>
      <c r="H8" s="114"/>
    </row>
    <row r="9" spans="1:8" ht="15.75">
      <c r="A9" s="15"/>
      <c r="B9" s="114"/>
      <c r="C9" s="114"/>
      <c r="D9" s="114"/>
      <c r="E9" s="114"/>
      <c r="F9" s="114"/>
      <c r="G9" s="114"/>
      <c r="H9" s="114"/>
    </row>
    <row r="10" spans="1:8" ht="15.75">
      <c r="A10" s="15"/>
      <c r="B10" s="114"/>
      <c r="C10" s="114"/>
      <c r="D10" s="114"/>
      <c r="E10" s="114"/>
      <c r="F10" s="114"/>
      <c r="G10" s="114"/>
      <c r="H10" s="114"/>
    </row>
    <row r="11" spans="1:8" ht="15.75">
      <c r="A11" s="15"/>
      <c r="B11" s="114"/>
      <c r="C11" s="114"/>
      <c r="D11" s="114"/>
      <c r="E11" s="114"/>
      <c r="F11" s="114"/>
      <c r="G11" s="114"/>
      <c r="H11" s="114"/>
    </row>
    <row r="12" spans="1:8" ht="15.75">
      <c r="A12" s="15"/>
      <c r="B12" s="15"/>
      <c r="C12" s="15"/>
      <c r="D12" s="15"/>
      <c r="E12" s="15"/>
      <c r="F12" s="15"/>
      <c r="G12" s="15"/>
      <c r="H12" s="15"/>
    </row>
    <row r="13" spans="1:8" ht="31.5">
      <c r="A13" s="15"/>
      <c r="B13" s="115" t="s">
        <v>4</v>
      </c>
      <c r="C13" s="5" t="s">
        <v>102</v>
      </c>
      <c r="D13" s="15"/>
      <c r="E13" s="116" t="s">
        <v>5</v>
      </c>
      <c r="F13" s="336" t="s">
        <v>6</v>
      </c>
      <c r="G13" s="336"/>
      <c r="H13" s="15"/>
    </row>
    <row r="14" spans="1:8" ht="15.75">
      <c r="A14" s="15"/>
      <c r="B14" s="117" t="s">
        <v>7</v>
      </c>
      <c r="C14" s="7" t="s">
        <v>8</v>
      </c>
      <c r="D14" s="15"/>
      <c r="E14" s="116" t="s">
        <v>9</v>
      </c>
      <c r="F14" s="336" t="s">
        <v>8</v>
      </c>
      <c r="G14" s="336"/>
      <c r="H14" s="15"/>
    </row>
    <row r="15" spans="1:8" ht="15.75">
      <c r="A15" s="15"/>
      <c r="B15" s="117" t="s">
        <v>10</v>
      </c>
      <c r="C15" s="7" t="s">
        <v>95</v>
      </c>
      <c r="D15" s="15"/>
      <c r="E15" s="116"/>
      <c r="F15" s="15"/>
      <c r="G15" s="15"/>
      <c r="H15" s="15"/>
    </row>
    <row r="16" spans="1:8" ht="15.75">
      <c r="A16" s="15"/>
      <c r="B16" s="117" t="s">
        <v>11</v>
      </c>
      <c r="C16" s="7" t="s">
        <v>12</v>
      </c>
      <c r="D16" s="15"/>
      <c r="E16" s="116" t="s">
        <v>13</v>
      </c>
      <c r="F16" s="336" t="s">
        <v>99</v>
      </c>
      <c r="G16" s="336"/>
      <c r="H16" s="15"/>
    </row>
    <row r="17" spans="1:8" ht="15.75">
      <c r="A17" s="15"/>
      <c r="B17" s="117" t="s">
        <v>14</v>
      </c>
      <c r="C17" s="91" t="s">
        <v>101</v>
      </c>
      <c r="D17" s="15"/>
      <c r="E17" s="118" t="s">
        <v>15</v>
      </c>
      <c r="F17" s="336">
        <v>2015</v>
      </c>
      <c r="G17" s="336"/>
      <c r="H17" s="15"/>
    </row>
    <row r="18" spans="1:8" ht="16.5" thickBot="1">
      <c r="A18" s="15"/>
      <c r="B18" s="15"/>
      <c r="C18" s="15"/>
      <c r="D18" s="15"/>
      <c r="E18" s="15"/>
      <c r="F18" s="15"/>
      <c r="G18" s="15"/>
      <c r="H18" s="15"/>
    </row>
    <row r="19" spans="1:8" ht="15.75">
      <c r="A19" s="15"/>
      <c r="B19" s="10"/>
      <c r="C19" s="11"/>
      <c r="D19" s="12"/>
      <c r="E19" s="345" t="s">
        <v>16</v>
      </c>
      <c r="F19" s="346"/>
      <c r="G19" s="347" t="s">
        <v>18</v>
      </c>
      <c r="H19" s="348"/>
    </row>
    <row r="20" spans="1:8" ht="15.75">
      <c r="A20" s="15"/>
      <c r="B20" s="13"/>
      <c r="C20" s="14"/>
      <c r="D20" s="15"/>
      <c r="E20" s="351" t="s">
        <v>17</v>
      </c>
      <c r="F20" s="352"/>
      <c r="G20" s="349"/>
      <c r="H20" s="350"/>
    </row>
    <row r="21" spans="1:8" ht="15.75">
      <c r="A21" s="15"/>
      <c r="B21" s="16" t="s">
        <v>19</v>
      </c>
      <c r="C21" s="17" t="s">
        <v>20</v>
      </c>
      <c r="D21" s="18" t="s">
        <v>21</v>
      </c>
      <c r="E21" s="353" t="s">
        <v>22</v>
      </c>
      <c r="F21" s="354"/>
      <c r="G21" s="355" t="s">
        <v>23</v>
      </c>
      <c r="H21" s="356"/>
    </row>
    <row r="22" spans="1:8" ht="15.75">
      <c r="A22" s="15"/>
      <c r="B22" s="16" t="s">
        <v>24</v>
      </c>
      <c r="C22" s="14"/>
      <c r="D22" s="15"/>
      <c r="E22" s="341" t="s">
        <v>25</v>
      </c>
      <c r="F22" s="342"/>
      <c r="G22" s="343" t="s">
        <v>25</v>
      </c>
      <c r="H22" s="344"/>
    </row>
    <row r="23" spans="1:8" ht="15.75">
      <c r="A23" s="15"/>
      <c r="B23" s="13"/>
      <c r="C23" s="19"/>
      <c r="D23" s="20"/>
      <c r="E23" s="119" t="s">
        <v>26</v>
      </c>
      <c r="F23" s="119" t="s">
        <v>27</v>
      </c>
      <c r="G23" s="120" t="s">
        <v>26</v>
      </c>
      <c r="H23" s="121" t="s">
        <v>27</v>
      </c>
    </row>
    <row r="24" spans="1:8" ht="15.75">
      <c r="A24" s="15"/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1:8" ht="15.75">
      <c r="A25" s="15"/>
      <c r="B25" s="122"/>
      <c r="C25" s="29"/>
      <c r="D25" s="20"/>
      <c r="E25" s="30"/>
      <c r="F25" s="31"/>
      <c r="G25" s="29"/>
      <c r="H25" s="32"/>
    </row>
    <row r="26" spans="1:8" ht="18.75">
      <c r="A26" s="82"/>
      <c r="B26" s="123"/>
      <c r="C26" s="81" t="s">
        <v>34</v>
      </c>
      <c r="D26" s="82"/>
      <c r="E26" s="83"/>
      <c r="F26" s="124"/>
      <c r="G26" s="85"/>
      <c r="H26" s="86"/>
    </row>
    <row r="27" spans="1:8" ht="15.75">
      <c r="A27" s="15"/>
      <c r="B27" s="125" t="s">
        <v>35</v>
      </c>
      <c r="C27" s="38" t="s">
        <v>36</v>
      </c>
      <c r="D27" s="18" t="s">
        <v>37</v>
      </c>
      <c r="E27" s="126">
        <v>1317.3899999999983</v>
      </c>
      <c r="F27" s="127"/>
      <c r="G27" s="35"/>
      <c r="H27" s="36"/>
    </row>
    <row r="28" spans="1:8" ht="15.75">
      <c r="A28" s="15"/>
      <c r="B28" s="125" t="s">
        <v>38</v>
      </c>
      <c r="C28" s="38" t="s">
        <v>39</v>
      </c>
      <c r="D28" s="39" t="s">
        <v>40</v>
      </c>
      <c r="E28" s="128">
        <v>882</v>
      </c>
      <c r="F28" s="127"/>
      <c r="G28" s="35"/>
      <c r="H28" s="36"/>
    </row>
    <row r="29" spans="1:8" ht="15.75">
      <c r="A29" s="15"/>
      <c r="B29" s="125" t="s">
        <v>41</v>
      </c>
      <c r="C29" s="38" t="s">
        <v>42</v>
      </c>
      <c r="D29" s="39" t="s">
        <v>40</v>
      </c>
      <c r="E29" s="126">
        <v>1818.1</v>
      </c>
      <c r="F29" s="127"/>
      <c r="G29" s="35"/>
      <c r="H29" s="36"/>
    </row>
    <row r="30" spans="1:8" ht="15.75">
      <c r="A30" s="15"/>
      <c r="B30" s="125" t="s">
        <v>43</v>
      </c>
      <c r="C30" s="38" t="s">
        <v>44</v>
      </c>
      <c r="D30" s="39" t="s">
        <v>40</v>
      </c>
      <c r="E30" s="128">
        <v>125517.99999999997</v>
      </c>
      <c r="F30" s="127"/>
      <c r="G30" s="129" t="s">
        <v>45</v>
      </c>
      <c r="H30" s="130" t="s">
        <v>45</v>
      </c>
    </row>
    <row r="31" spans="1:8" ht="15.75">
      <c r="A31" s="15"/>
      <c r="B31" s="125" t="s">
        <v>46</v>
      </c>
      <c r="C31" s="38" t="s">
        <v>47</v>
      </c>
      <c r="D31" s="39" t="s">
        <v>40</v>
      </c>
      <c r="E31" s="126">
        <v>34.050999999999995</v>
      </c>
      <c r="F31" s="127"/>
      <c r="G31" s="35"/>
      <c r="H31" s="36"/>
    </row>
    <row r="32" spans="1:8" ht="15.75">
      <c r="A32" s="15"/>
      <c r="B32" s="125" t="s">
        <v>48</v>
      </c>
      <c r="C32" s="38" t="s">
        <v>49</v>
      </c>
      <c r="D32" s="39" t="s">
        <v>37</v>
      </c>
      <c r="E32" s="126">
        <v>183531.26700000005</v>
      </c>
      <c r="F32" s="127"/>
      <c r="G32" s="129" t="s">
        <v>45</v>
      </c>
      <c r="H32" s="131" t="s">
        <v>45</v>
      </c>
    </row>
    <row r="33" spans="1:8" ht="15.75">
      <c r="A33" s="15"/>
      <c r="B33" s="125" t="s">
        <v>50</v>
      </c>
      <c r="C33" s="38" t="s">
        <v>51</v>
      </c>
      <c r="D33" s="39" t="s">
        <v>37</v>
      </c>
      <c r="E33" s="126">
        <v>204094.62599999981</v>
      </c>
      <c r="F33" s="127"/>
      <c r="G33" s="129" t="s">
        <v>45</v>
      </c>
      <c r="H33" s="131" t="s">
        <v>45</v>
      </c>
    </row>
    <row r="34" spans="1:8" ht="15.75">
      <c r="A34" s="15"/>
      <c r="B34" s="125" t="s">
        <v>52</v>
      </c>
      <c r="C34" s="38" t="s">
        <v>53</v>
      </c>
      <c r="D34" s="39" t="s">
        <v>54</v>
      </c>
      <c r="E34" s="132">
        <f>E32/E33</f>
        <v>0.8992459556480444</v>
      </c>
      <c r="F34" s="127"/>
      <c r="G34" s="129" t="s">
        <v>45</v>
      </c>
      <c r="H34" s="131" t="s">
        <v>45</v>
      </c>
    </row>
    <row r="35" spans="1:8" ht="15.75">
      <c r="A35" s="15"/>
      <c r="B35" s="125"/>
      <c r="C35" s="38" t="s">
        <v>55</v>
      </c>
      <c r="D35" s="15"/>
      <c r="E35" s="133"/>
      <c r="F35" s="127"/>
      <c r="G35" s="129"/>
      <c r="H35" s="131"/>
    </row>
    <row r="36" spans="1:8" ht="15.75">
      <c r="A36" s="15"/>
      <c r="B36" s="125" t="s">
        <v>56</v>
      </c>
      <c r="C36" s="50" t="s">
        <v>57</v>
      </c>
      <c r="D36" s="39" t="s">
        <v>37</v>
      </c>
      <c r="E36" s="133">
        <v>15501.768163000004</v>
      </c>
      <c r="F36" s="127"/>
      <c r="G36" s="129" t="s">
        <v>45</v>
      </c>
      <c r="H36" s="130" t="s">
        <v>45</v>
      </c>
    </row>
    <row r="37" spans="1:8" ht="15.75">
      <c r="A37" s="15"/>
      <c r="B37" s="125" t="s">
        <v>58</v>
      </c>
      <c r="C37" s="38" t="s">
        <v>59</v>
      </c>
      <c r="D37" s="39" t="s">
        <v>37</v>
      </c>
      <c r="E37" s="134">
        <v>31.497041</v>
      </c>
      <c r="F37" s="135"/>
      <c r="G37" s="55"/>
      <c r="H37" s="56"/>
    </row>
    <row r="38" spans="1:8" ht="15.75">
      <c r="A38" s="15"/>
      <c r="B38" s="125" t="s">
        <v>60</v>
      </c>
      <c r="C38" s="38" t="s">
        <v>61</v>
      </c>
      <c r="D38" s="39" t="s">
        <v>37</v>
      </c>
      <c r="E38" s="134">
        <v>11.506559000000003</v>
      </c>
      <c r="F38" s="135"/>
      <c r="G38" s="55"/>
      <c r="H38" s="56"/>
    </row>
    <row r="39" spans="1:8" ht="15.75">
      <c r="A39" s="15"/>
      <c r="B39" s="125" t="s">
        <v>62</v>
      </c>
      <c r="C39" s="38" t="s">
        <v>63</v>
      </c>
      <c r="D39" s="39" t="s">
        <v>37</v>
      </c>
      <c r="E39" s="133">
        <v>15544.771763000004</v>
      </c>
      <c r="F39" s="127"/>
      <c r="G39" s="35"/>
      <c r="H39" s="36"/>
    </row>
    <row r="40" spans="1:8" ht="15.75">
      <c r="A40" s="15"/>
      <c r="B40" s="125" t="s">
        <v>64</v>
      </c>
      <c r="C40" s="38" t="s">
        <v>65</v>
      </c>
      <c r="D40" s="18" t="s">
        <v>37</v>
      </c>
      <c r="E40" s="133">
        <v>20719.391800999954</v>
      </c>
      <c r="F40" s="127"/>
      <c r="G40" s="35"/>
      <c r="H40" s="36"/>
    </row>
    <row r="41" spans="1:8" ht="15.75">
      <c r="A41" s="15"/>
      <c r="B41" s="125" t="s">
        <v>66</v>
      </c>
      <c r="C41" s="38" t="s">
        <v>67</v>
      </c>
      <c r="D41" s="18" t="s">
        <v>54</v>
      </c>
      <c r="E41" s="136">
        <f>E39/E40</f>
        <v>0.7502523197736811</v>
      </c>
      <c r="F41" s="127"/>
      <c r="G41" s="17"/>
      <c r="H41" s="36" t="s">
        <v>68</v>
      </c>
    </row>
    <row r="42" spans="1:8" ht="15.75">
      <c r="A42" s="15"/>
      <c r="B42" s="122"/>
      <c r="C42" s="33"/>
      <c r="D42" s="15"/>
      <c r="E42" s="137"/>
      <c r="F42" s="127"/>
      <c r="G42" s="17"/>
      <c r="H42" s="32"/>
    </row>
    <row r="43" spans="1:8" ht="18.75">
      <c r="A43" s="82"/>
      <c r="B43" s="123"/>
      <c r="C43" s="81" t="s">
        <v>69</v>
      </c>
      <c r="D43" s="82"/>
      <c r="E43" s="138"/>
      <c r="F43" s="124"/>
      <c r="G43" s="85"/>
      <c r="H43" s="87"/>
    </row>
    <row r="44" spans="1:8" ht="15.75">
      <c r="A44" s="15"/>
      <c r="B44" s="139">
        <v>2010</v>
      </c>
      <c r="C44" s="14" t="s">
        <v>70</v>
      </c>
      <c r="D44" s="18" t="s">
        <v>37</v>
      </c>
      <c r="E44" s="133">
        <v>141.10299999999995</v>
      </c>
      <c r="F44" s="127"/>
      <c r="G44" s="35"/>
      <c r="H44" s="32"/>
    </row>
    <row r="45" spans="1:8" ht="15.75">
      <c r="A45" s="15"/>
      <c r="B45" s="125" t="s">
        <v>71</v>
      </c>
      <c r="C45" s="38" t="s">
        <v>72</v>
      </c>
      <c r="D45" s="18" t="s">
        <v>40</v>
      </c>
      <c r="E45" s="140">
        <v>120</v>
      </c>
      <c r="F45" s="127"/>
      <c r="G45" s="35"/>
      <c r="H45" s="32"/>
    </row>
    <row r="46" spans="1:8" ht="15.75">
      <c r="A46" s="15"/>
      <c r="B46" s="125" t="s">
        <v>73</v>
      </c>
      <c r="C46" s="38" t="s">
        <v>74</v>
      </c>
      <c r="D46" s="18" t="s">
        <v>40</v>
      </c>
      <c r="E46" s="133">
        <v>203.50000000000003</v>
      </c>
      <c r="F46" s="127"/>
      <c r="G46" s="35"/>
      <c r="H46" s="32"/>
    </row>
    <row r="47" spans="1:8" ht="15.75">
      <c r="A47" s="15"/>
      <c r="B47" s="125" t="s">
        <v>75</v>
      </c>
      <c r="C47" s="38" t="s">
        <v>76</v>
      </c>
      <c r="D47" s="18" t="s">
        <v>40</v>
      </c>
      <c r="E47" s="140">
        <v>17689</v>
      </c>
      <c r="F47" s="127"/>
      <c r="G47" s="129" t="s">
        <v>45</v>
      </c>
      <c r="H47" s="141" t="s">
        <v>45</v>
      </c>
    </row>
    <row r="48" spans="1:8" ht="15.75">
      <c r="A48" s="15"/>
      <c r="B48" s="125" t="s">
        <v>77</v>
      </c>
      <c r="C48" s="38" t="s">
        <v>78</v>
      </c>
      <c r="D48" s="18" t="s">
        <v>40</v>
      </c>
      <c r="E48" s="133">
        <v>0</v>
      </c>
      <c r="F48" s="127"/>
      <c r="G48" s="35"/>
      <c r="H48" s="32"/>
    </row>
    <row r="49" spans="1:8" ht="15.75">
      <c r="A49" s="15"/>
      <c r="B49" s="125" t="s">
        <v>79</v>
      </c>
      <c r="C49" s="38" t="s">
        <v>80</v>
      </c>
      <c r="D49" s="18" t="s">
        <v>37</v>
      </c>
      <c r="E49" s="133">
        <v>20678.769</v>
      </c>
      <c r="F49" s="127"/>
      <c r="G49" s="129" t="s">
        <v>45</v>
      </c>
      <c r="H49" s="141" t="s">
        <v>45</v>
      </c>
    </row>
    <row r="50" spans="1:8" ht="15.75">
      <c r="A50" s="15"/>
      <c r="B50" s="125" t="s">
        <v>81</v>
      </c>
      <c r="C50" s="38" t="s">
        <v>82</v>
      </c>
      <c r="D50" s="18" t="s">
        <v>37</v>
      </c>
      <c r="E50" s="133">
        <v>23170.096999999983</v>
      </c>
      <c r="F50" s="127"/>
      <c r="G50" s="129" t="s">
        <v>45</v>
      </c>
      <c r="H50" s="141" t="s">
        <v>45</v>
      </c>
    </row>
    <row r="51" spans="1:8" ht="15.75">
      <c r="A51" s="15"/>
      <c r="B51" s="125"/>
      <c r="C51" s="38" t="s">
        <v>83</v>
      </c>
      <c r="D51" s="15"/>
      <c r="E51" s="133"/>
      <c r="F51" s="127"/>
      <c r="G51" s="129"/>
      <c r="H51" s="141"/>
    </row>
    <row r="52" spans="1:8" ht="15.75">
      <c r="A52" s="15"/>
      <c r="B52" s="125" t="s">
        <v>84</v>
      </c>
      <c r="C52" s="50" t="s">
        <v>57</v>
      </c>
      <c r="D52" s="18" t="s">
        <v>37</v>
      </c>
      <c r="E52" s="133">
        <v>1590.707087</v>
      </c>
      <c r="F52" s="127"/>
      <c r="G52" s="129" t="s">
        <v>45</v>
      </c>
      <c r="H52" s="141" t="s">
        <v>45</v>
      </c>
    </row>
    <row r="53" spans="1:8" ht="15.75">
      <c r="A53" s="15"/>
      <c r="B53" s="125" t="s">
        <v>85</v>
      </c>
      <c r="C53" s="38" t="s">
        <v>86</v>
      </c>
      <c r="D53" s="18" t="s">
        <v>37</v>
      </c>
      <c r="E53" s="133">
        <v>0</v>
      </c>
      <c r="F53" s="127"/>
      <c r="G53" s="35"/>
      <c r="H53" s="32"/>
    </row>
    <row r="54" spans="1:8" ht="15.75">
      <c r="A54" s="15"/>
      <c r="B54" s="125" t="s">
        <v>87</v>
      </c>
      <c r="C54" s="38" t="s">
        <v>88</v>
      </c>
      <c r="D54" s="18" t="s">
        <v>37</v>
      </c>
      <c r="E54" s="133">
        <v>1590.707087</v>
      </c>
      <c r="F54" s="127"/>
      <c r="G54" s="35"/>
      <c r="H54" s="32"/>
    </row>
    <row r="55" spans="1:8" ht="15.75">
      <c r="A55" s="15"/>
      <c r="B55" s="125" t="s">
        <v>89</v>
      </c>
      <c r="C55" s="38" t="s">
        <v>90</v>
      </c>
      <c r="D55" s="18" t="s">
        <v>37</v>
      </c>
      <c r="E55" s="133">
        <v>2222.528481999999</v>
      </c>
      <c r="F55" s="127"/>
      <c r="G55" s="35"/>
      <c r="H55" s="32"/>
    </row>
    <row r="56" spans="1:8" ht="15.75">
      <c r="A56" s="15"/>
      <c r="B56" s="125"/>
      <c r="C56" s="38"/>
      <c r="D56" s="15"/>
      <c r="E56" s="133"/>
      <c r="F56" s="127"/>
      <c r="G56" s="35"/>
      <c r="H56" s="32"/>
    </row>
    <row r="57" spans="1:8" ht="18.75">
      <c r="A57" s="82"/>
      <c r="B57" s="142"/>
      <c r="C57" s="81" t="s">
        <v>91</v>
      </c>
      <c r="D57" s="82"/>
      <c r="E57" s="138"/>
      <c r="F57" s="124"/>
      <c r="G57" s="85"/>
      <c r="H57" s="87"/>
    </row>
    <row r="58" spans="1:8" ht="15.75">
      <c r="A58" s="15"/>
      <c r="B58" s="143" t="s">
        <v>92</v>
      </c>
      <c r="C58" s="50" t="s">
        <v>93</v>
      </c>
      <c r="D58" s="18" t="s">
        <v>40</v>
      </c>
      <c r="E58" s="133">
        <v>2.01666666666667</v>
      </c>
      <c r="F58" s="127">
        <v>2.16666666666666</v>
      </c>
      <c r="G58" s="35"/>
      <c r="H58" s="32"/>
    </row>
    <row r="59" spans="1:8" ht="15.75">
      <c r="A59" s="15"/>
      <c r="B59" s="144"/>
      <c r="C59" s="66"/>
      <c r="D59" s="67"/>
      <c r="E59" s="68"/>
      <c r="F59" s="68"/>
      <c r="G59" s="19"/>
      <c r="H59" s="69"/>
    </row>
    <row r="60" spans="1:8" ht="15.75">
      <c r="A60" s="15"/>
      <c r="B60" s="70"/>
      <c r="C60" s="15"/>
      <c r="D60" s="15"/>
      <c r="E60" s="15"/>
      <c r="F60" s="15"/>
      <c r="G60" s="15"/>
      <c r="H60" s="71"/>
    </row>
    <row r="61" spans="1:8" ht="15.75">
      <c r="A61" s="15"/>
      <c r="B61" s="323" t="s">
        <v>94</v>
      </c>
      <c r="C61" s="324"/>
      <c r="D61" s="324"/>
      <c r="E61" s="324"/>
      <c r="F61" s="324"/>
      <c r="G61" s="324"/>
      <c r="H61" s="325"/>
    </row>
    <row r="62" spans="1:8" ht="16.5" thickBot="1">
      <c r="A62" s="15"/>
      <c r="B62" s="72"/>
      <c r="C62" s="73"/>
      <c r="D62" s="73"/>
      <c r="E62" s="73"/>
      <c r="F62" s="73"/>
      <c r="G62" s="73"/>
      <c r="H62" s="74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E20:E54 F23:F54">
    <cfRule type="cellIs" priority="22" dxfId="0" operator="equal" stopIfTrue="1">
      <formula>0</formula>
    </cfRule>
  </conditionalFormatting>
  <conditionalFormatting sqref="E20:E54 F23:F54">
    <cfRule type="cellIs" priority="21" dxfId="0" operator="equal" stopIfTrue="1">
      <formula>0</formula>
    </cfRule>
  </conditionalFormatting>
  <conditionalFormatting sqref="E20:E54 F23:F54">
    <cfRule type="cellIs" priority="20" dxfId="0" operator="equal" stopIfTrue="1">
      <formula>0</formula>
    </cfRule>
  </conditionalFormatting>
  <conditionalFormatting sqref="E20:E54 F23:F54">
    <cfRule type="cellIs" priority="19" dxfId="0" operator="equal" stopIfTrue="1">
      <formula>0</formula>
    </cfRule>
  </conditionalFormatting>
  <conditionalFormatting sqref="F23:F54 E20:E54">
    <cfRule type="cellIs" priority="18" dxfId="1" operator="equal" stopIfTrue="1">
      <formula>0</formula>
    </cfRule>
  </conditionalFormatting>
  <conditionalFormatting sqref="F23:F54 E20:E54">
    <cfRule type="cellIs" priority="17" dxfId="1" operator="equal" stopIfTrue="1">
      <formula>0</formula>
    </cfRule>
  </conditionalFormatting>
  <conditionalFormatting sqref="E20:E54 F23:F54">
    <cfRule type="cellIs" priority="16" dxfId="1" operator="equal" stopIfTrue="1">
      <formula>0</formula>
    </cfRule>
  </conditionalFormatting>
  <conditionalFormatting sqref="E20:E54 F23:F54">
    <cfRule type="cellIs" priority="15" dxfId="1" operator="equal" stopIfTrue="1">
      <formula>0</formula>
    </cfRule>
  </conditionalFormatting>
  <conditionalFormatting sqref="E20:E54 F23:F54">
    <cfRule type="cellIs" priority="14" dxfId="1" operator="equal" stopIfTrue="1">
      <formula>0</formula>
    </cfRule>
  </conditionalFormatting>
  <conditionalFormatting sqref="E39">
    <cfRule type="cellIs" priority="13" dxfId="1" operator="equal" stopIfTrue="1">
      <formula>0</formula>
    </cfRule>
  </conditionalFormatting>
  <conditionalFormatting sqref="E39">
    <cfRule type="cellIs" priority="12" dxfId="1" operator="equal" stopIfTrue="1">
      <formula>0</formula>
    </cfRule>
  </conditionalFormatting>
  <conditionalFormatting sqref="E20:E54 F23:F54">
    <cfRule type="cellIs" priority="11" dxfId="1" operator="equal" stopIfTrue="1">
      <formula>0</formula>
    </cfRule>
  </conditionalFormatting>
  <conditionalFormatting sqref="E20:E54 F23:F54">
    <cfRule type="cellIs" priority="10" dxfId="1" operator="equal" stopIfTrue="1">
      <formula>0</formula>
    </cfRule>
  </conditionalFormatting>
  <conditionalFormatting sqref="E20:E54 F23:F54">
    <cfRule type="cellIs" priority="9" dxfId="1" operator="equal" stopIfTrue="1">
      <formula>0</formula>
    </cfRule>
  </conditionalFormatting>
  <conditionalFormatting sqref="F23:F54 E20:E54">
    <cfRule type="cellIs" priority="8" dxfId="1" operator="equal" stopIfTrue="1">
      <formula>0</formula>
    </cfRule>
  </conditionalFormatting>
  <conditionalFormatting sqref="F23:F54 E20:E54">
    <cfRule type="cellIs" priority="7" dxfId="1" operator="equal" stopIfTrue="1">
      <formula>0</formula>
    </cfRule>
  </conditionalFormatting>
  <conditionalFormatting sqref="E20:F54">
    <cfRule type="cellIs" priority="6" dxfId="1" operator="equal" stopIfTrue="1">
      <formula>0</formula>
    </cfRule>
  </conditionalFormatting>
  <conditionalFormatting sqref="E20:F54">
    <cfRule type="cellIs" priority="5" dxfId="1" operator="equal" stopIfTrue="1">
      <formula>0</formula>
    </cfRule>
  </conditionalFormatting>
  <conditionalFormatting sqref="E20:F54">
    <cfRule type="cellIs" priority="4" dxfId="1" operator="equal" stopIfTrue="1">
      <formula>0</formula>
    </cfRule>
  </conditionalFormatting>
  <conditionalFormatting sqref="E39">
    <cfRule type="cellIs" priority="3" dxfId="1" operator="equal" stopIfTrue="1">
      <formula>0</formula>
    </cfRule>
  </conditionalFormatting>
  <conditionalFormatting sqref="E39">
    <cfRule type="cellIs" priority="2" dxfId="1" operator="equal" stopIfTrue="1">
      <formula>0</formula>
    </cfRule>
  </conditionalFormatting>
  <conditionalFormatting sqref="E20:F54">
    <cfRule type="cellIs" priority="1" dxfId="1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61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80" zoomScaleNormal="80" zoomScalePageLayoutView="0" workbookViewId="0" topLeftCell="A1">
      <selection activeCell="J63" sqref="J63"/>
    </sheetView>
  </sheetViews>
  <sheetFormatPr defaultColWidth="9.140625" defaultRowHeight="12.75"/>
  <cols>
    <col min="1" max="1" width="2.57421875" style="145" customWidth="1"/>
    <col min="2" max="2" width="15.7109375" style="145" customWidth="1"/>
    <col min="3" max="3" width="52.00390625" style="145" customWidth="1"/>
    <col min="4" max="4" width="8.140625" style="145" bestFit="1" customWidth="1"/>
    <col min="5" max="6" width="15.28125" style="145" customWidth="1"/>
    <col min="7" max="8" width="16.7109375" style="145" customWidth="1"/>
    <col min="9" max="16384" width="9.140625" style="145" customWidth="1"/>
  </cols>
  <sheetData>
    <row r="1" spans="1:8" ht="15.75">
      <c r="A1" s="15"/>
      <c r="B1" s="15"/>
      <c r="C1" s="15"/>
      <c r="D1" s="15"/>
      <c r="E1" s="15"/>
      <c r="F1" s="15"/>
      <c r="G1" s="15"/>
      <c r="H1" s="15"/>
    </row>
    <row r="2" spans="1:8" ht="15.75">
      <c r="A2" s="112"/>
      <c r="B2" s="112"/>
      <c r="C2" s="112"/>
      <c r="D2" s="112"/>
      <c r="E2" s="112"/>
      <c r="F2" s="112"/>
      <c r="G2" s="112"/>
      <c r="H2" s="113" t="s">
        <v>0</v>
      </c>
    </row>
    <row r="3" spans="1:8" ht="15.75">
      <c r="A3" s="112"/>
      <c r="B3" s="112"/>
      <c r="C3" s="112"/>
      <c r="D3" s="112"/>
      <c r="E3" s="112"/>
      <c r="F3" s="112"/>
      <c r="G3" s="112"/>
      <c r="H3" s="112"/>
    </row>
    <row r="4" spans="1:8" ht="18.75">
      <c r="A4" s="112"/>
      <c r="B4" s="357" t="s">
        <v>1</v>
      </c>
      <c r="C4" s="357"/>
      <c r="D4" s="357"/>
      <c r="E4" s="357"/>
      <c r="F4" s="357"/>
      <c r="G4" s="357"/>
      <c r="H4" s="357"/>
    </row>
    <row r="5" spans="1:8" ht="18.75">
      <c r="A5" s="112"/>
      <c r="B5" s="357" t="s">
        <v>2</v>
      </c>
      <c r="C5" s="357"/>
      <c r="D5" s="357"/>
      <c r="E5" s="357"/>
      <c r="F5" s="357"/>
      <c r="G5" s="357"/>
      <c r="H5" s="357"/>
    </row>
    <row r="6" spans="1:8" ht="18.75">
      <c r="A6" s="112"/>
      <c r="B6" s="358" t="s">
        <v>3</v>
      </c>
      <c r="C6" s="358"/>
      <c r="D6" s="358"/>
      <c r="E6" s="358"/>
      <c r="F6" s="358"/>
      <c r="G6" s="358"/>
      <c r="H6" s="358"/>
    </row>
    <row r="7" spans="1:8" ht="15.75">
      <c r="A7" s="15"/>
      <c r="B7" s="114"/>
      <c r="C7" s="114"/>
      <c r="D7" s="114"/>
      <c r="E7" s="114"/>
      <c r="F7" s="114"/>
      <c r="G7" s="114"/>
      <c r="H7" s="114"/>
    </row>
    <row r="8" spans="1:8" ht="15.75">
      <c r="A8" s="15"/>
      <c r="B8" s="114"/>
      <c r="C8" s="114"/>
      <c r="D8" s="114"/>
      <c r="E8" s="114"/>
      <c r="F8" s="114"/>
      <c r="G8" s="114"/>
      <c r="H8" s="114"/>
    </row>
    <row r="9" spans="1:8" ht="15.75">
      <c r="A9" s="15"/>
      <c r="B9" s="114"/>
      <c r="C9" s="114"/>
      <c r="D9" s="114"/>
      <c r="E9" s="114"/>
      <c r="F9" s="114"/>
      <c r="G9" s="114"/>
      <c r="H9" s="114"/>
    </row>
    <row r="10" spans="1:8" ht="15.75">
      <c r="A10" s="15"/>
      <c r="B10" s="114"/>
      <c r="C10" s="114"/>
      <c r="D10" s="114"/>
      <c r="E10" s="114"/>
      <c r="F10" s="114"/>
      <c r="G10" s="114"/>
      <c r="H10" s="114"/>
    </row>
    <row r="11" spans="1:8" ht="15.75">
      <c r="A11" s="15"/>
      <c r="B11" s="114"/>
      <c r="C11" s="114"/>
      <c r="D11" s="114"/>
      <c r="E11" s="114"/>
      <c r="F11" s="114"/>
      <c r="G11" s="114"/>
      <c r="H11" s="114"/>
    </row>
    <row r="12" spans="1:8" ht="15.75">
      <c r="A12" s="15"/>
      <c r="B12" s="15"/>
      <c r="C12" s="15"/>
      <c r="D12" s="15"/>
      <c r="E12" s="15"/>
      <c r="F12" s="15"/>
      <c r="G12" s="15"/>
      <c r="H12" s="15"/>
    </row>
    <row r="13" spans="1:8" ht="31.5">
      <c r="A13" s="15"/>
      <c r="B13" s="115" t="s">
        <v>4</v>
      </c>
      <c r="C13" s="5" t="s">
        <v>102</v>
      </c>
      <c r="D13" s="15"/>
      <c r="E13" s="116" t="s">
        <v>5</v>
      </c>
      <c r="F13" s="336" t="s">
        <v>6</v>
      </c>
      <c r="G13" s="336"/>
      <c r="H13" s="15"/>
    </row>
    <row r="14" spans="1:8" ht="15.75">
      <c r="A14" s="15"/>
      <c r="B14" s="117" t="s">
        <v>7</v>
      </c>
      <c r="C14" s="7" t="s">
        <v>8</v>
      </c>
      <c r="D14" s="15"/>
      <c r="E14" s="116" t="s">
        <v>9</v>
      </c>
      <c r="F14" s="336" t="s">
        <v>8</v>
      </c>
      <c r="G14" s="336"/>
      <c r="H14" s="15"/>
    </row>
    <row r="15" spans="1:8" ht="15.75">
      <c r="A15" s="15"/>
      <c r="B15" s="117" t="s">
        <v>10</v>
      </c>
      <c r="C15" s="7" t="s">
        <v>95</v>
      </c>
      <c r="D15" s="15"/>
      <c r="E15" s="116"/>
      <c r="F15" s="15"/>
      <c r="G15" s="15"/>
      <c r="H15" s="15"/>
    </row>
    <row r="16" spans="1:8" ht="15.75">
      <c r="A16" s="15"/>
      <c r="B16" s="117" t="s">
        <v>11</v>
      </c>
      <c r="C16" s="7" t="s">
        <v>12</v>
      </c>
      <c r="D16" s="15"/>
      <c r="E16" s="116" t="s">
        <v>13</v>
      </c>
      <c r="F16" s="336" t="s">
        <v>100</v>
      </c>
      <c r="G16" s="336"/>
      <c r="H16" s="15"/>
    </row>
    <row r="17" spans="1:8" ht="15.75">
      <c r="A17" s="15"/>
      <c r="B17" s="117" t="s">
        <v>14</v>
      </c>
      <c r="C17" s="91" t="s">
        <v>101</v>
      </c>
      <c r="D17" s="15"/>
      <c r="E17" s="118" t="s">
        <v>15</v>
      </c>
      <c r="F17" s="336">
        <v>2015</v>
      </c>
      <c r="G17" s="336"/>
      <c r="H17" s="15"/>
    </row>
    <row r="18" spans="1:8" ht="16.5" thickBot="1">
      <c r="A18" s="15"/>
      <c r="B18" s="15"/>
      <c r="C18" s="15"/>
      <c r="D18" s="15"/>
      <c r="E18" s="15"/>
      <c r="F18" s="15"/>
      <c r="G18" s="15"/>
      <c r="H18" s="15"/>
    </row>
    <row r="19" spans="1:8" ht="15.75">
      <c r="A19" s="15"/>
      <c r="B19" s="10"/>
      <c r="C19" s="11"/>
      <c r="D19" s="12"/>
      <c r="E19" s="345" t="s">
        <v>16</v>
      </c>
      <c r="F19" s="346"/>
      <c r="G19" s="347" t="s">
        <v>18</v>
      </c>
      <c r="H19" s="348"/>
    </row>
    <row r="20" spans="1:8" ht="15.75">
      <c r="A20" s="15"/>
      <c r="B20" s="13"/>
      <c r="C20" s="14"/>
      <c r="D20" s="15"/>
      <c r="E20" s="351" t="s">
        <v>17</v>
      </c>
      <c r="F20" s="352"/>
      <c r="G20" s="349"/>
      <c r="H20" s="350"/>
    </row>
    <row r="21" spans="1:8" ht="15.75">
      <c r="A21" s="15"/>
      <c r="B21" s="16" t="s">
        <v>19</v>
      </c>
      <c r="C21" s="17" t="s">
        <v>20</v>
      </c>
      <c r="D21" s="18" t="s">
        <v>21</v>
      </c>
      <c r="E21" s="353" t="s">
        <v>22</v>
      </c>
      <c r="F21" s="354"/>
      <c r="G21" s="355" t="s">
        <v>23</v>
      </c>
      <c r="H21" s="356"/>
    </row>
    <row r="22" spans="1:8" ht="15.75">
      <c r="A22" s="15"/>
      <c r="B22" s="16" t="s">
        <v>24</v>
      </c>
      <c r="C22" s="14"/>
      <c r="D22" s="15"/>
      <c r="E22" s="341" t="s">
        <v>25</v>
      </c>
      <c r="F22" s="342"/>
      <c r="G22" s="343" t="s">
        <v>25</v>
      </c>
      <c r="H22" s="344"/>
    </row>
    <row r="23" spans="1:8" ht="15.75">
      <c r="A23" s="15"/>
      <c r="B23" s="13"/>
      <c r="C23" s="19"/>
      <c r="D23" s="20"/>
      <c r="E23" s="119" t="s">
        <v>26</v>
      </c>
      <c r="F23" s="119" t="s">
        <v>27</v>
      </c>
      <c r="G23" s="120" t="s">
        <v>26</v>
      </c>
      <c r="H23" s="121" t="s">
        <v>27</v>
      </c>
    </row>
    <row r="24" spans="1:8" ht="15.75">
      <c r="A24" s="15"/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1:8" ht="15.75">
      <c r="A25" s="15"/>
      <c r="B25" s="122"/>
      <c r="C25" s="29"/>
      <c r="D25" s="20"/>
      <c r="E25" s="150"/>
      <c r="F25" s="31"/>
      <c r="G25" s="29"/>
      <c r="H25" s="32"/>
    </row>
    <row r="26" spans="1:8" ht="18.75">
      <c r="A26" s="82"/>
      <c r="B26" s="123"/>
      <c r="C26" s="81" t="s">
        <v>34</v>
      </c>
      <c r="D26" s="82"/>
      <c r="E26" s="151"/>
      <c r="F26" s="124"/>
      <c r="G26" s="85"/>
      <c r="H26" s="86"/>
    </row>
    <row r="27" spans="1:8" ht="15.75">
      <c r="A27" s="15"/>
      <c r="B27" s="125" t="s">
        <v>35</v>
      </c>
      <c r="C27" s="38" t="s">
        <v>36</v>
      </c>
      <c r="D27" s="18" t="s">
        <v>37</v>
      </c>
      <c r="E27" s="126">
        <v>1358.9389999999976</v>
      </c>
      <c r="F27" s="127"/>
      <c r="G27" s="35"/>
      <c r="H27" s="36"/>
    </row>
    <row r="28" spans="1:8" ht="15.75">
      <c r="A28" s="15"/>
      <c r="B28" s="125" t="s">
        <v>38</v>
      </c>
      <c r="C28" s="38" t="s">
        <v>39</v>
      </c>
      <c r="D28" s="39" t="s">
        <v>40</v>
      </c>
      <c r="E28" s="128">
        <v>910</v>
      </c>
      <c r="F28" s="127"/>
      <c r="G28" s="35"/>
      <c r="H28" s="36"/>
    </row>
    <row r="29" spans="1:8" ht="15.75">
      <c r="A29" s="15"/>
      <c r="B29" s="125" t="s">
        <v>41</v>
      </c>
      <c r="C29" s="38" t="s">
        <v>42</v>
      </c>
      <c r="D29" s="39" t="s">
        <v>40</v>
      </c>
      <c r="E29" s="126">
        <v>1866.2000000000003</v>
      </c>
      <c r="F29" s="127"/>
      <c r="G29" s="35"/>
      <c r="H29" s="36"/>
    </row>
    <row r="30" spans="1:8" ht="15.75">
      <c r="A30" s="15"/>
      <c r="B30" s="125" t="s">
        <v>43</v>
      </c>
      <c r="C30" s="38" t="s">
        <v>44</v>
      </c>
      <c r="D30" s="39" t="s">
        <v>40</v>
      </c>
      <c r="E30" s="128">
        <v>131099.99999999997</v>
      </c>
      <c r="F30" s="127"/>
      <c r="G30" s="129" t="s">
        <v>45</v>
      </c>
      <c r="H30" s="130" t="s">
        <v>45</v>
      </c>
    </row>
    <row r="31" spans="1:8" ht="15.75">
      <c r="A31" s="15"/>
      <c r="B31" s="125" t="s">
        <v>46</v>
      </c>
      <c r="C31" s="38" t="s">
        <v>47</v>
      </c>
      <c r="D31" s="39" t="s">
        <v>40</v>
      </c>
      <c r="E31" s="126">
        <v>41.033</v>
      </c>
      <c r="F31" s="127"/>
      <c r="G31" s="35"/>
      <c r="H31" s="36"/>
    </row>
    <row r="32" spans="1:8" ht="15.75">
      <c r="A32" s="15"/>
      <c r="B32" s="125" t="s">
        <v>48</v>
      </c>
      <c r="C32" s="38" t="s">
        <v>49</v>
      </c>
      <c r="D32" s="39" t="s">
        <v>37</v>
      </c>
      <c r="E32" s="126">
        <v>192175.94399999984</v>
      </c>
      <c r="F32" s="127"/>
      <c r="G32" s="129" t="s">
        <v>45</v>
      </c>
      <c r="H32" s="131" t="s">
        <v>45</v>
      </c>
    </row>
    <row r="33" spans="1:8" ht="15.75">
      <c r="A33" s="15"/>
      <c r="B33" s="125" t="s">
        <v>50</v>
      </c>
      <c r="C33" s="38" t="s">
        <v>51</v>
      </c>
      <c r="D33" s="39" t="s">
        <v>37</v>
      </c>
      <c r="E33" s="126">
        <v>211964.32099999956</v>
      </c>
      <c r="F33" s="127"/>
      <c r="G33" s="129" t="s">
        <v>45</v>
      </c>
      <c r="H33" s="131" t="s">
        <v>45</v>
      </c>
    </row>
    <row r="34" spans="1:8" ht="15.75">
      <c r="A34" s="15"/>
      <c r="B34" s="125" t="s">
        <v>52</v>
      </c>
      <c r="C34" s="38" t="s">
        <v>53</v>
      </c>
      <c r="D34" s="39" t="s">
        <v>54</v>
      </c>
      <c r="E34" s="146">
        <f>E32/E33</f>
        <v>0.9066428873187589</v>
      </c>
      <c r="F34" s="127"/>
      <c r="G34" s="129" t="s">
        <v>45</v>
      </c>
      <c r="H34" s="131" t="s">
        <v>45</v>
      </c>
    </row>
    <row r="35" spans="1:8" ht="15.75">
      <c r="A35" s="15"/>
      <c r="B35" s="125"/>
      <c r="C35" s="38" t="s">
        <v>55</v>
      </c>
      <c r="D35" s="15"/>
      <c r="E35" s="147"/>
      <c r="F35" s="127"/>
      <c r="G35" s="129"/>
      <c r="H35" s="131"/>
    </row>
    <row r="36" spans="1:8" ht="15.75">
      <c r="A36" s="15"/>
      <c r="B36" s="125" t="s">
        <v>56</v>
      </c>
      <c r="C36" s="50" t="s">
        <v>57</v>
      </c>
      <c r="D36" s="39" t="s">
        <v>37</v>
      </c>
      <c r="E36" s="147">
        <v>16440.84957099999</v>
      </c>
      <c r="F36" s="127"/>
      <c r="G36" s="129" t="s">
        <v>45</v>
      </c>
      <c r="H36" s="130" t="s">
        <v>45</v>
      </c>
    </row>
    <row r="37" spans="1:8" ht="15.75">
      <c r="A37" s="15"/>
      <c r="B37" s="125" t="s">
        <v>58</v>
      </c>
      <c r="C37" s="38" t="s">
        <v>59</v>
      </c>
      <c r="D37" s="39" t="s">
        <v>37</v>
      </c>
      <c r="E37" s="148">
        <v>41.965196000000006</v>
      </c>
      <c r="F37" s="135"/>
      <c r="G37" s="55"/>
      <c r="H37" s="56"/>
    </row>
    <row r="38" spans="1:8" ht="15.75">
      <c r="A38" s="15"/>
      <c r="B38" s="125" t="s">
        <v>60</v>
      </c>
      <c r="C38" s="38" t="s">
        <v>61</v>
      </c>
      <c r="D38" s="39" t="s">
        <v>37</v>
      </c>
      <c r="E38" s="148">
        <v>12.068262</v>
      </c>
      <c r="F38" s="135"/>
      <c r="G38" s="55"/>
      <c r="H38" s="56"/>
    </row>
    <row r="39" spans="1:8" ht="15.75">
      <c r="A39" s="15"/>
      <c r="B39" s="125" t="s">
        <v>62</v>
      </c>
      <c r="C39" s="38" t="s">
        <v>63</v>
      </c>
      <c r="D39" s="39" t="s">
        <v>37</v>
      </c>
      <c r="E39" s="147">
        <v>16494.883028999993</v>
      </c>
      <c r="F39" s="127"/>
      <c r="G39" s="35"/>
      <c r="H39" s="36"/>
    </row>
    <row r="40" spans="1:8" ht="15.75">
      <c r="A40" s="15"/>
      <c r="B40" s="125" t="s">
        <v>64</v>
      </c>
      <c r="C40" s="38" t="s">
        <v>65</v>
      </c>
      <c r="D40" s="18" t="s">
        <v>37</v>
      </c>
      <c r="E40" s="147">
        <v>21448.958378999945</v>
      </c>
      <c r="F40" s="127"/>
      <c r="G40" s="35"/>
      <c r="H40" s="36"/>
    </row>
    <row r="41" spans="1:8" ht="15.75">
      <c r="A41" s="15"/>
      <c r="B41" s="125" t="s">
        <v>66</v>
      </c>
      <c r="C41" s="38" t="s">
        <v>67</v>
      </c>
      <c r="D41" s="18" t="s">
        <v>54</v>
      </c>
      <c r="E41" s="149">
        <f>E39/E40</f>
        <v>0.7690295602023106</v>
      </c>
      <c r="F41" s="127"/>
      <c r="G41" s="17"/>
      <c r="H41" s="36" t="s">
        <v>68</v>
      </c>
    </row>
    <row r="42" spans="1:8" ht="15.75">
      <c r="A42" s="15"/>
      <c r="B42" s="122"/>
      <c r="C42" s="33"/>
      <c r="D42" s="15"/>
      <c r="E42" s="152"/>
      <c r="F42" s="127"/>
      <c r="G42" s="17"/>
      <c r="H42" s="32"/>
    </row>
    <row r="43" spans="1:8" ht="18.75">
      <c r="A43" s="82"/>
      <c r="B43" s="123"/>
      <c r="C43" s="81" t="s">
        <v>69</v>
      </c>
      <c r="D43" s="82"/>
      <c r="E43" s="147"/>
      <c r="F43" s="124"/>
      <c r="G43" s="85"/>
      <c r="H43" s="87"/>
    </row>
    <row r="44" spans="1:8" ht="15.75">
      <c r="A44" s="15"/>
      <c r="B44" s="139">
        <v>2010</v>
      </c>
      <c r="C44" s="14" t="s">
        <v>70</v>
      </c>
      <c r="D44" s="18" t="s">
        <v>37</v>
      </c>
      <c r="E44" s="147">
        <v>133.29400000000004</v>
      </c>
      <c r="F44" s="127"/>
      <c r="G44" s="35"/>
      <c r="H44" s="32"/>
    </row>
    <row r="45" spans="1:8" ht="15.75">
      <c r="A45" s="15"/>
      <c r="B45" s="125" t="s">
        <v>71</v>
      </c>
      <c r="C45" s="38" t="s">
        <v>72</v>
      </c>
      <c r="D45" s="18" t="s">
        <v>40</v>
      </c>
      <c r="E45" s="153">
        <v>113</v>
      </c>
      <c r="F45" s="127"/>
      <c r="G45" s="35"/>
      <c r="H45" s="32"/>
    </row>
    <row r="46" spans="1:8" ht="15.75">
      <c r="A46" s="15"/>
      <c r="B46" s="125" t="s">
        <v>73</v>
      </c>
      <c r="C46" s="38" t="s">
        <v>74</v>
      </c>
      <c r="D46" s="18" t="s">
        <v>40</v>
      </c>
      <c r="E46" s="147">
        <v>192.98333333333332</v>
      </c>
      <c r="F46" s="127"/>
      <c r="G46" s="35"/>
      <c r="H46" s="32"/>
    </row>
    <row r="47" spans="1:8" ht="15.75">
      <c r="A47" s="15"/>
      <c r="B47" s="125" t="s">
        <v>75</v>
      </c>
      <c r="C47" s="38" t="s">
        <v>76</v>
      </c>
      <c r="D47" s="18" t="s">
        <v>40</v>
      </c>
      <c r="E47" s="153">
        <v>17589.000000000007</v>
      </c>
      <c r="F47" s="127"/>
      <c r="G47" s="129" t="s">
        <v>45</v>
      </c>
      <c r="H47" s="141" t="s">
        <v>45</v>
      </c>
    </row>
    <row r="48" spans="1:8" ht="15.75">
      <c r="A48" s="15"/>
      <c r="B48" s="125" t="s">
        <v>77</v>
      </c>
      <c r="C48" s="38" t="s">
        <v>78</v>
      </c>
      <c r="D48" s="18" t="s">
        <v>40</v>
      </c>
      <c r="E48" s="147">
        <v>0</v>
      </c>
      <c r="F48" s="127"/>
      <c r="G48" s="35"/>
      <c r="H48" s="32"/>
    </row>
    <row r="49" spans="1:8" ht="15.75">
      <c r="A49" s="15"/>
      <c r="B49" s="125" t="s">
        <v>79</v>
      </c>
      <c r="C49" s="38" t="s">
        <v>80</v>
      </c>
      <c r="D49" s="18" t="s">
        <v>37</v>
      </c>
      <c r="E49" s="147">
        <v>20610.16099999999</v>
      </c>
      <c r="F49" s="127"/>
      <c r="G49" s="129" t="s">
        <v>45</v>
      </c>
      <c r="H49" s="141" t="s">
        <v>45</v>
      </c>
    </row>
    <row r="50" spans="1:8" ht="15.75">
      <c r="A50" s="15"/>
      <c r="B50" s="125" t="s">
        <v>81</v>
      </c>
      <c r="C50" s="38" t="s">
        <v>82</v>
      </c>
      <c r="D50" s="18" t="s">
        <v>37</v>
      </c>
      <c r="E50" s="147">
        <v>21979.68499999998</v>
      </c>
      <c r="F50" s="127"/>
      <c r="G50" s="129" t="s">
        <v>45</v>
      </c>
      <c r="H50" s="141" t="s">
        <v>45</v>
      </c>
    </row>
    <row r="51" spans="1:8" ht="15.75">
      <c r="A51" s="15"/>
      <c r="B51" s="125"/>
      <c r="C51" s="38" t="s">
        <v>83</v>
      </c>
      <c r="D51" s="15"/>
      <c r="E51" s="147"/>
      <c r="F51" s="127"/>
      <c r="G51" s="129"/>
      <c r="H51" s="141"/>
    </row>
    <row r="52" spans="1:8" ht="15.75">
      <c r="A52" s="15"/>
      <c r="B52" s="125" t="s">
        <v>84</v>
      </c>
      <c r="C52" s="50" t="s">
        <v>57</v>
      </c>
      <c r="D52" s="18" t="s">
        <v>37</v>
      </c>
      <c r="E52" s="147">
        <v>1598.0265500000003</v>
      </c>
      <c r="F52" s="127"/>
      <c r="G52" s="129" t="s">
        <v>45</v>
      </c>
      <c r="H52" s="141" t="s">
        <v>45</v>
      </c>
    </row>
    <row r="53" spans="1:8" ht="15.75">
      <c r="A53" s="15"/>
      <c r="B53" s="125" t="s">
        <v>85</v>
      </c>
      <c r="C53" s="38" t="s">
        <v>86</v>
      </c>
      <c r="D53" s="18" t="s">
        <v>37</v>
      </c>
      <c r="E53" s="147">
        <v>0</v>
      </c>
      <c r="F53" s="127"/>
      <c r="G53" s="35"/>
      <c r="H53" s="32"/>
    </row>
    <row r="54" spans="1:8" ht="15.75">
      <c r="A54" s="15"/>
      <c r="B54" s="125" t="s">
        <v>87</v>
      </c>
      <c r="C54" s="38" t="s">
        <v>88</v>
      </c>
      <c r="D54" s="18" t="s">
        <v>37</v>
      </c>
      <c r="E54" s="147">
        <v>1598.0265500000003</v>
      </c>
      <c r="F54" s="127"/>
      <c r="G54" s="35"/>
      <c r="H54" s="32"/>
    </row>
    <row r="55" spans="1:8" ht="15.75">
      <c r="A55" s="15"/>
      <c r="B55" s="125" t="s">
        <v>89</v>
      </c>
      <c r="C55" s="38" t="s">
        <v>90</v>
      </c>
      <c r="D55" s="18" t="s">
        <v>37</v>
      </c>
      <c r="E55" s="147">
        <v>2099.0310759999993</v>
      </c>
      <c r="F55" s="127"/>
      <c r="G55" s="35"/>
      <c r="H55" s="32"/>
    </row>
    <row r="56" spans="1:8" ht="15.75">
      <c r="A56" s="15"/>
      <c r="B56" s="125"/>
      <c r="C56" s="38"/>
      <c r="D56" s="15"/>
      <c r="E56" s="147"/>
      <c r="F56" s="127"/>
      <c r="G56" s="35"/>
      <c r="H56" s="32"/>
    </row>
    <row r="57" spans="1:8" ht="18.75">
      <c r="A57" s="82"/>
      <c r="B57" s="142"/>
      <c r="C57" s="81" t="s">
        <v>91</v>
      </c>
      <c r="D57" s="82"/>
      <c r="E57" s="147"/>
      <c r="F57" s="124"/>
      <c r="G57" s="85"/>
      <c r="H57" s="87"/>
    </row>
    <row r="58" spans="1:8" ht="15.75">
      <c r="A58" s="15"/>
      <c r="B58" s="143" t="s">
        <v>92</v>
      </c>
      <c r="C58" s="50" t="s">
        <v>93</v>
      </c>
      <c r="D58" s="18" t="s">
        <v>40</v>
      </c>
      <c r="E58" s="147">
        <v>6.93333333333333</v>
      </c>
      <c r="F58" s="127"/>
      <c r="G58" s="35"/>
      <c r="H58" s="32"/>
    </row>
    <row r="59" spans="1:8" ht="15.75">
      <c r="A59" s="15"/>
      <c r="B59" s="144"/>
      <c r="C59" s="66"/>
      <c r="D59" s="67"/>
      <c r="E59" s="154"/>
      <c r="F59" s="68"/>
      <c r="G59" s="19"/>
      <c r="H59" s="69"/>
    </row>
    <row r="60" spans="1:8" ht="15.75">
      <c r="A60" s="15"/>
      <c r="B60" s="70"/>
      <c r="C60" s="15"/>
      <c r="D60" s="15"/>
      <c r="E60" s="15"/>
      <c r="F60" s="15"/>
      <c r="G60" s="15"/>
      <c r="H60" s="71"/>
    </row>
    <row r="61" spans="1:8" ht="15.75">
      <c r="A61" s="15"/>
      <c r="B61" s="323" t="s">
        <v>94</v>
      </c>
      <c r="C61" s="324"/>
      <c r="D61" s="324"/>
      <c r="E61" s="324"/>
      <c r="F61" s="324"/>
      <c r="G61" s="324"/>
      <c r="H61" s="325"/>
    </row>
    <row r="62" spans="1:8" ht="16.5" thickBot="1">
      <c r="A62" s="15"/>
      <c r="B62" s="72"/>
      <c r="C62" s="73"/>
      <c r="D62" s="73"/>
      <c r="E62" s="73"/>
      <c r="F62" s="73"/>
      <c r="G62" s="73"/>
      <c r="H62" s="74"/>
    </row>
  </sheetData>
  <sheetProtection/>
  <mergeCells count="15">
    <mergeCell ref="B4:H4"/>
    <mergeCell ref="B5:H5"/>
    <mergeCell ref="B6:H6"/>
    <mergeCell ref="F13:G13"/>
    <mergeCell ref="F14:G14"/>
    <mergeCell ref="F16:G16"/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</mergeCells>
  <conditionalFormatting sqref="E20:F54">
    <cfRule type="cellIs" priority="24" dxfId="0" operator="equal" stopIfTrue="1">
      <formula>0</formula>
    </cfRule>
  </conditionalFormatting>
  <conditionalFormatting sqref="E20:F54">
    <cfRule type="cellIs" priority="23" dxfId="0" operator="equal" stopIfTrue="1">
      <formula>0</formula>
    </cfRule>
  </conditionalFormatting>
  <conditionalFormatting sqref="E20:E54 F23:F54">
    <cfRule type="cellIs" priority="22" dxfId="0" operator="equal" stopIfTrue="1">
      <formula>0</formula>
    </cfRule>
  </conditionalFormatting>
  <conditionalFormatting sqref="E20:E54 F23:F54">
    <cfRule type="cellIs" priority="21" dxfId="0" operator="equal" stopIfTrue="1">
      <formula>0</formula>
    </cfRule>
  </conditionalFormatting>
  <conditionalFormatting sqref="E20:E54 F23:F54">
    <cfRule type="cellIs" priority="20" dxfId="0" operator="equal" stopIfTrue="1">
      <formula>0</formula>
    </cfRule>
  </conditionalFormatting>
  <conditionalFormatting sqref="E20:E54 F23:F54">
    <cfRule type="cellIs" priority="19" dxfId="0" operator="equal" stopIfTrue="1">
      <formula>0</formula>
    </cfRule>
  </conditionalFormatting>
  <conditionalFormatting sqref="F23:F54 E20:E54">
    <cfRule type="cellIs" priority="18" dxfId="1" operator="equal" stopIfTrue="1">
      <formula>0</formula>
    </cfRule>
  </conditionalFormatting>
  <conditionalFormatting sqref="F23:F54 E20:E54">
    <cfRule type="cellIs" priority="17" dxfId="1" operator="equal" stopIfTrue="1">
      <formula>0</formula>
    </cfRule>
  </conditionalFormatting>
  <conditionalFormatting sqref="E20:E54 F23:F54">
    <cfRule type="cellIs" priority="16" dxfId="1" operator="equal" stopIfTrue="1">
      <formula>0</formula>
    </cfRule>
  </conditionalFormatting>
  <conditionalFormatting sqref="E20:E54 F23:F54">
    <cfRule type="cellIs" priority="15" dxfId="1" operator="equal" stopIfTrue="1">
      <formula>0</formula>
    </cfRule>
  </conditionalFormatting>
  <conditionalFormatting sqref="E20:E54 F23:F54">
    <cfRule type="cellIs" priority="14" dxfId="1" operator="equal" stopIfTrue="1">
      <formula>0</formula>
    </cfRule>
  </conditionalFormatting>
  <conditionalFormatting sqref="E39">
    <cfRule type="cellIs" priority="13" dxfId="1" operator="equal" stopIfTrue="1">
      <formula>0</formula>
    </cfRule>
  </conditionalFormatting>
  <conditionalFormatting sqref="E39">
    <cfRule type="cellIs" priority="12" dxfId="1" operator="equal" stopIfTrue="1">
      <formula>0</formula>
    </cfRule>
  </conditionalFormatting>
  <conditionalFormatting sqref="E20:E54 F23:F54">
    <cfRule type="cellIs" priority="11" dxfId="1" operator="equal" stopIfTrue="1">
      <formula>0</formula>
    </cfRule>
  </conditionalFormatting>
  <conditionalFormatting sqref="E20:E54 F23:F54">
    <cfRule type="cellIs" priority="10" dxfId="1" operator="equal" stopIfTrue="1">
      <formula>0</formula>
    </cfRule>
  </conditionalFormatting>
  <conditionalFormatting sqref="E20:E54 F23:F54">
    <cfRule type="cellIs" priority="9" dxfId="1" operator="equal" stopIfTrue="1">
      <formula>0</formula>
    </cfRule>
  </conditionalFormatting>
  <conditionalFormatting sqref="F23:F54 E20:E54">
    <cfRule type="cellIs" priority="8" dxfId="1" operator="equal" stopIfTrue="1">
      <formula>0</formula>
    </cfRule>
  </conditionalFormatting>
  <conditionalFormatting sqref="F23:F54 E20:E54">
    <cfRule type="cellIs" priority="7" dxfId="1" operator="equal" stopIfTrue="1">
      <formula>0</formula>
    </cfRule>
  </conditionalFormatting>
  <conditionalFormatting sqref="E20:F54">
    <cfRule type="cellIs" priority="6" dxfId="1" operator="equal" stopIfTrue="1">
      <formula>0</formula>
    </cfRule>
  </conditionalFormatting>
  <conditionalFormatting sqref="E20:F54">
    <cfRule type="cellIs" priority="5" dxfId="1" operator="equal" stopIfTrue="1">
      <formula>0</formula>
    </cfRule>
  </conditionalFormatting>
  <conditionalFormatting sqref="E20:F54">
    <cfRule type="cellIs" priority="4" dxfId="1" operator="equal" stopIfTrue="1">
      <formula>0</formula>
    </cfRule>
  </conditionalFormatting>
  <conditionalFormatting sqref="E39">
    <cfRule type="cellIs" priority="3" dxfId="1" operator="equal" stopIfTrue="1">
      <formula>0</formula>
    </cfRule>
  </conditionalFormatting>
  <conditionalFormatting sqref="E39">
    <cfRule type="cellIs" priority="2" dxfId="1" operator="equal" stopIfTrue="1">
      <formula>0</formula>
    </cfRule>
  </conditionalFormatting>
  <conditionalFormatting sqref="E20:F54">
    <cfRule type="cellIs" priority="1" dxfId="1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61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80" zoomScaleNormal="80" zoomScalePageLayoutView="0" workbookViewId="0" topLeftCell="A7">
      <selection activeCell="H71" sqref="H71"/>
    </sheetView>
  </sheetViews>
  <sheetFormatPr defaultColWidth="9.140625" defaultRowHeight="12.75"/>
  <cols>
    <col min="1" max="1" width="2.57421875" style="145" customWidth="1"/>
    <col min="2" max="2" width="15.7109375" style="145" customWidth="1"/>
    <col min="3" max="3" width="52.00390625" style="145" customWidth="1"/>
    <col min="4" max="4" width="8.140625" style="145" bestFit="1" customWidth="1"/>
    <col min="5" max="6" width="15.28125" style="145" customWidth="1"/>
    <col min="7" max="8" width="16.7109375" style="145" customWidth="1"/>
    <col min="9" max="16384" width="9.140625" style="145" customWidth="1"/>
  </cols>
  <sheetData>
    <row r="1" spans="1:8" ht="15.75">
      <c r="A1" s="15"/>
      <c r="B1" s="15"/>
      <c r="C1" s="15"/>
      <c r="D1" s="15"/>
      <c r="E1" s="15"/>
      <c r="F1" s="15"/>
      <c r="G1" s="15"/>
      <c r="H1" s="15"/>
    </row>
    <row r="2" spans="1:8" ht="15.75">
      <c r="A2" s="112"/>
      <c r="B2" s="112"/>
      <c r="C2" s="112"/>
      <c r="D2" s="112"/>
      <c r="E2" s="112"/>
      <c r="F2" s="112"/>
      <c r="G2" s="112"/>
      <c r="H2" s="113" t="s">
        <v>0</v>
      </c>
    </row>
    <row r="3" spans="1:8" ht="15.75">
      <c r="A3" s="112"/>
      <c r="B3" s="112"/>
      <c r="C3" s="112"/>
      <c r="D3" s="112"/>
      <c r="E3" s="112"/>
      <c r="F3" s="112"/>
      <c r="G3" s="112"/>
      <c r="H3" s="112"/>
    </row>
    <row r="4" spans="1:8" ht="18.75">
      <c r="A4" s="112"/>
      <c r="B4" s="357" t="s">
        <v>1</v>
      </c>
      <c r="C4" s="357"/>
      <c r="D4" s="357"/>
      <c r="E4" s="357"/>
      <c r="F4" s="357"/>
      <c r="G4" s="357"/>
      <c r="H4" s="357"/>
    </row>
    <row r="5" spans="1:8" ht="18.75">
      <c r="A5" s="112"/>
      <c r="B5" s="357" t="s">
        <v>2</v>
      </c>
      <c r="C5" s="357"/>
      <c r="D5" s="357"/>
      <c r="E5" s="357"/>
      <c r="F5" s="357"/>
      <c r="G5" s="357"/>
      <c r="H5" s="357"/>
    </row>
    <row r="6" spans="1:8" ht="18.75">
      <c r="A6" s="112"/>
      <c r="B6" s="358" t="s">
        <v>3</v>
      </c>
      <c r="C6" s="358"/>
      <c r="D6" s="358"/>
      <c r="E6" s="358"/>
      <c r="F6" s="358"/>
      <c r="G6" s="358"/>
      <c r="H6" s="358"/>
    </row>
    <row r="7" spans="1:8" ht="15.75">
      <c r="A7" s="15"/>
      <c r="B7" s="114"/>
      <c r="C7" s="114"/>
      <c r="D7" s="114"/>
      <c r="E7" s="114"/>
      <c r="F7" s="114"/>
      <c r="G7" s="114"/>
      <c r="H7" s="114"/>
    </row>
    <row r="8" spans="1:8" ht="15.75">
      <c r="A8" s="15"/>
      <c r="B8" s="114"/>
      <c r="C8" s="114"/>
      <c r="D8" s="114"/>
      <c r="E8" s="114"/>
      <c r="F8" s="114"/>
      <c r="G8" s="114"/>
      <c r="H8" s="114"/>
    </row>
    <row r="9" spans="1:8" ht="15.75">
      <c r="A9" s="15"/>
      <c r="B9" s="114"/>
      <c r="C9" s="114"/>
      <c r="D9" s="114"/>
      <c r="E9" s="114"/>
      <c r="F9" s="114"/>
      <c r="G9" s="114"/>
      <c r="H9" s="114"/>
    </row>
    <row r="10" spans="1:8" ht="15.75">
      <c r="A10" s="15"/>
      <c r="B10" s="114"/>
      <c r="C10" s="114"/>
      <c r="D10" s="114"/>
      <c r="E10" s="114"/>
      <c r="F10" s="114"/>
      <c r="G10" s="114"/>
      <c r="H10" s="114"/>
    </row>
    <row r="11" spans="1:8" ht="15.75">
      <c r="A11" s="15"/>
      <c r="B11" s="114"/>
      <c r="C11" s="114"/>
      <c r="D11" s="114"/>
      <c r="E11" s="114"/>
      <c r="F11" s="114"/>
      <c r="G11" s="114"/>
      <c r="H11" s="114"/>
    </row>
    <row r="12" spans="1:8" ht="15.75">
      <c r="A12" s="15"/>
      <c r="B12" s="15"/>
      <c r="C12" s="15"/>
      <c r="D12" s="15"/>
      <c r="E12" s="15"/>
      <c r="F12" s="15"/>
      <c r="G12" s="15"/>
      <c r="H12" s="15"/>
    </row>
    <row r="13" spans="1:8" ht="31.5">
      <c r="A13" s="15"/>
      <c r="B13" s="115" t="s">
        <v>4</v>
      </c>
      <c r="C13" s="5" t="s">
        <v>102</v>
      </c>
      <c r="D13" s="15"/>
      <c r="E13" s="116" t="s">
        <v>5</v>
      </c>
      <c r="F13" s="336" t="s">
        <v>6</v>
      </c>
      <c r="G13" s="336"/>
      <c r="H13" s="15"/>
    </row>
    <row r="14" spans="1:8" ht="15.75">
      <c r="A14" s="15"/>
      <c r="B14" s="117" t="s">
        <v>7</v>
      </c>
      <c r="C14" s="7" t="s">
        <v>8</v>
      </c>
      <c r="D14" s="15"/>
      <c r="E14" s="116" t="s">
        <v>9</v>
      </c>
      <c r="F14" s="336" t="s">
        <v>8</v>
      </c>
      <c r="G14" s="336"/>
      <c r="H14" s="15"/>
    </row>
    <row r="15" spans="1:8" ht="15.75">
      <c r="A15" s="15"/>
      <c r="B15" s="117" t="s">
        <v>10</v>
      </c>
      <c r="C15" s="7" t="s">
        <v>95</v>
      </c>
      <c r="D15" s="15"/>
      <c r="E15" s="116"/>
      <c r="F15" s="15"/>
      <c r="G15" s="15"/>
      <c r="H15" s="15"/>
    </row>
    <row r="16" spans="1:8" ht="15.75">
      <c r="A16" s="15"/>
      <c r="B16" s="117" t="s">
        <v>11</v>
      </c>
      <c r="C16" s="7" t="s">
        <v>12</v>
      </c>
      <c r="D16" s="15"/>
      <c r="E16" s="116" t="s">
        <v>13</v>
      </c>
      <c r="F16" s="336" t="s">
        <v>103</v>
      </c>
      <c r="G16" s="336"/>
      <c r="H16" s="15"/>
    </row>
    <row r="17" spans="1:8" ht="15.75">
      <c r="A17" s="15"/>
      <c r="B17" s="117" t="s">
        <v>14</v>
      </c>
      <c r="C17" s="91" t="s">
        <v>101</v>
      </c>
      <c r="D17" s="15"/>
      <c r="E17" s="118" t="s">
        <v>15</v>
      </c>
      <c r="F17" s="336">
        <v>2015</v>
      </c>
      <c r="G17" s="336"/>
      <c r="H17" s="15"/>
    </row>
    <row r="18" spans="1:8" ht="16.5" thickBot="1">
      <c r="A18" s="15"/>
      <c r="B18" s="15"/>
      <c r="C18" s="15"/>
      <c r="D18" s="15"/>
      <c r="E18" s="15"/>
      <c r="F18" s="15"/>
      <c r="G18" s="15"/>
      <c r="H18" s="15"/>
    </row>
    <row r="19" spans="1:8" ht="15.75">
      <c r="A19" s="15"/>
      <c r="B19" s="10"/>
      <c r="C19" s="11"/>
      <c r="D19" s="12"/>
      <c r="E19" s="345" t="s">
        <v>16</v>
      </c>
      <c r="F19" s="346"/>
      <c r="G19" s="347" t="s">
        <v>18</v>
      </c>
      <c r="H19" s="348"/>
    </row>
    <row r="20" spans="1:8" ht="15.75">
      <c r="A20" s="15"/>
      <c r="B20" s="13"/>
      <c r="C20" s="14"/>
      <c r="D20" s="15"/>
      <c r="E20" s="351" t="s">
        <v>17</v>
      </c>
      <c r="F20" s="352"/>
      <c r="G20" s="349"/>
      <c r="H20" s="350"/>
    </row>
    <row r="21" spans="1:8" ht="15.75">
      <c r="A21" s="15"/>
      <c r="B21" s="16" t="s">
        <v>19</v>
      </c>
      <c r="C21" s="17" t="s">
        <v>20</v>
      </c>
      <c r="D21" s="18" t="s">
        <v>21</v>
      </c>
      <c r="E21" s="353" t="s">
        <v>22</v>
      </c>
      <c r="F21" s="354"/>
      <c r="G21" s="355" t="s">
        <v>23</v>
      </c>
      <c r="H21" s="356"/>
    </row>
    <row r="22" spans="1:8" ht="15.75">
      <c r="A22" s="15"/>
      <c r="B22" s="16" t="s">
        <v>24</v>
      </c>
      <c r="C22" s="14"/>
      <c r="D22" s="15"/>
      <c r="E22" s="341" t="s">
        <v>25</v>
      </c>
      <c r="F22" s="342"/>
      <c r="G22" s="343" t="s">
        <v>25</v>
      </c>
      <c r="H22" s="344"/>
    </row>
    <row r="23" spans="1:8" ht="15.75">
      <c r="A23" s="15"/>
      <c r="B23" s="13"/>
      <c r="C23" s="19"/>
      <c r="D23" s="20"/>
      <c r="E23" s="119" t="s">
        <v>26</v>
      </c>
      <c r="F23" s="119" t="s">
        <v>27</v>
      </c>
      <c r="G23" s="120" t="s">
        <v>26</v>
      </c>
      <c r="H23" s="121" t="s">
        <v>27</v>
      </c>
    </row>
    <row r="24" spans="1:8" ht="15.75">
      <c r="A24" s="15"/>
      <c r="B24" s="24"/>
      <c r="C24" s="25" t="s">
        <v>28</v>
      </c>
      <c r="D24" s="25" t="s">
        <v>29</v>
      </c>
      <c r="E24" s="26" t="s">
        <v>30</v>
      </c>
      <c r="F24" s="25" t="s">
        <v>31</v>
      </c>
      <c r="G24" s="25" t="s">
        <v>32</v>
      </c>
      <c r="H24" s="27" t="s">
        <v>33</v>
      </c>
    </row>
    <row r="25" spans="1:8" ht="15.75">
      <c r="A25" s="15"/>
      <c r="B25" s="122"/>
      <c r="C25" s="29"/>
      <c r="D25" s="20"/>
      <c r="E25" s="150"/>
      <c r="F25" s="31"/>
      <c r="G25" s="29"/>
      <c r="H25" s="32"/>
    </row>
    <row r="26" spans="1:8" ht="18.75">
      <c r="A26" s="82"/>
      <c r="B26" s="123"/>
      <c r="C26" s="81" t="s">
        <v>34</v>
      </c>
      <c r="D26" s="82"/>
      <c r="E26" s="151"/>
      <c r="F26" s="124"/>
      <c r="G26" s="85"/>
      <c r="H26" s="86"/>
    </row>
    <row r="27" spans="1:8" ht="15.75">
      <c r="A27" s="15"/>
      <c r="B27" s="125" t="s">
        <v>35</v>
      </c>
      <c r="C27" s="38" t="s">
        <v>36</v>
      </c>
      <c r="D27" s="18" t="s">
        <v>37</v>
      </c>
      <c r="E27" s="126">
        <v>1167.9629999999986</v>
      </c>
      <c r="F27" s="127"/>
      <c r="G27" s="35"/>
      <c r="H27" s="36"/>
    </row>
    <row r="28" spans="1:8" ht="15.75">
      <c r="A28" s="15"/>
      <c r="B28" s="125" t="s">
        <v>38</v>
      </c>
      <c r="C28" s="38" t="s">
        <v>39</v>
      </c>
      <c r="D28" s="39" t="s">
        <v>40</v>
      </c>
      <c r="E28" s="128">
        <v>783</v>
      </c>
      <c r="F28" s="127"/>
      <c r="G28" s="35"/>
      <c r="H28" s="36"/>
    </row>
    <row r="29" spans="1:8" ht="15.75">
      <c r="A29" s="15"/>
      <c r="B29" s="125" t="s">
        <v>41</v>
      </c>
      <c r="C29" s="38" t="s">
        <v>42</v>
      </c>
      <c r="D29" s="39" t="s">
        <v>40</v>
      </c>
      <c r="E29" s="126">
        <v>1613.4500000000003</v>
      </c>
      <c r="F29" s="127"/>
      <c r="G29" s="35"/>
      <c r="H29" s="36"/>
    </row>
    <row r="30" spans="1:8" ht="15.75">
      <c r="A30" s="15"/>
      <c r="B30" s="125" t="s">
        <v>43</v>
      </c>
      <c r="C30" s="38" t="s">
        <v>44</v>
      </c>
      <c r="D30" s="39" t="s">
        <v>40</v>
      </c>
      <c r="E30" s="128">
        <v>95024.99999999994</v>
      </c>
      <c r="F30" s="127"/>
      <c r="G30" s="129" t="s">
        <v>45</v>
      </c>
      <c r="H30" s="130" t="s">
        <v>45</v>
      </c>
    </row>
    <row r="31" spans="1:8" ht="15.75">
      <c r="A31" s="15"/>
      <c r="B31" s="125" t="s">
        <v>46</v>
      </c>
      <c r="C31" s="38" t="s">
        <v>47</v>
      </c>
      <c r="D31" s="39" t="s">
        <v>40</v>
      </c>
      <c r="E31" s="126">
        <v>43.341</v>
      </c>
      <c r="F31" s="127"/>
      <c r="G31" s="35"/>
      <c r="H31" s="36"/>
    </row>
    <row r="32" spans="1:8" ht="15.75">
      <c r="A32" s="15"/>
      <c r="B32" s="125" t="s">
        <v>48</v>
      </c>
      <c r="C32" s="38" t="s">
        <v>49</v>
      </c>
      <c r="D32" s="39" t="s">
        <v>37</v>
      </c>
      <c r="E32" s="126">
        <v>140594.35199999998</v>
      </c>
      <c r="F32" s="127"/>
      <c r="G32" s="129" t="s">
        <v>45</v>
      </c>
      <c r="H32" s="131" t="s">
        <v>45</v>
      </c>
    </row>
    <row r="33" spans="1:8" ht="15.75">
      <c r="A33" s="15"/>
      <c r="B33" s="125" t="s">
        <v>50</v>
      </c>
      <c r="C33" s="38" t="s">
        <v>51</v>
      </c>
      <c r="D33" s="39" t="s">
        <v>37</v>
      </c>
      <c r="E33" s="126">
        <v>180392.11399999988</v>
      </c>
      <c r="F33" s="127"/>
      <c r="G33" s="129" t="s">
        <v>45</v>
      </c>
      <c r="H33" s="131" t="s">
        <v>45</v>
      </c>
    </row>
    <row r="34" spans="1:8" ht="15.75">
      <c r="A34" s="15"/>
      <c r="B34" s="125" t="s">
        <v>52</v>
      </c>
      <c r="C34" s="38" t="s">
        <v>53</v>
      </c>
      <c r="D34" s="39" t="s">
        <v>54</v>
      </c>
      <c r="E34" s="146">
        <f>E32/E33</f>
        <v>0.7793819191009651</v>
      </c>
      <c r="F34" s="127"/>
      <c r="G34" s="129" t="s">
        <v>45</v>
      </c>
      <c r="H34" s="131" t="s">
        <v>45</v>
      </c>
    </row>
    <row r="35" spans="1:8" ht="15.75">
      <c r="A35" s="15"/>
      <c r="B35" s="125"/>
      <c r="C35" s="38" t="s">
        <v>55</v>
      </c>
      <c r="D35" s="15"/>
      <c r="E35" s="147"/>
      <c r="F35" s="127"/>
      <c r="G35" s="129"/>
      <c r="H35" s="131"/>
    </row>
    <row r="36" spans="1:8" ht="15.75">
      <c r="A36" s="15"/>
      <c r="B36" s="125" t="s">
        <v>56</v>
      </c>
      <c r="C36" s="50" t="s">
        <v>57</v>
      </c>
      <c r="D36" s="39" t="s">
        <v>37</v>
      </c>
      <c r="E36" s="147">
        <v>12157.363917999995</v>
      </c>
      <c r="F36" s="127"/>
      <c r="G36" s="129" t="s">
        <v>45</v>
      </c>
      <c r="H36" s="130" t="s">
        <v>45</v>
      </c>
    </row>
    <row r="37" spans="1:8" ht="15.75">
      <c r="A37" s="15"/>
      <c r="B37" s="125" t="s">
        <v>58</v>
      </c>
      <c r="C37" s="38" t="s">
        <v>59</v>
      </c>
      <c r="D37" s="39" t="s">
        <v>37</v>
      </c>
      <c r="E37" s="148">
        <v>44.95070899999999</v>
      </c>
      <c r="F37" s="135"/>
      <c r="G37" s="55"/>
      <c r="H37" s="56"/>
    </row>
    <row r="38" spans="1:8" ht="15.75">
      <c r="A38" s="15"/>
      <c r="B38" s="125" t="s">
        <v>60</v>
      </c>
      <c r="C38" s="38" t="s">
        <v>61</v>
      </c>
      <c r="D38" s="39" t="s">
        <v>37</v>
      </c>
      <c r="E38" s="148">
        <v>9.172391999999999</v>
      </c>
      <c r="F38" s="135"/>
      <c r="G38" s="55"/>
      <c r="H38" s="56"/>
    </row>
    <row r="39" spans="1:8" ht="15.75">
      <c r="A39" s="15"/>
      <c r="B39" s="125" t="s">
        <v>62</v>
      </c>
      <c r="C39" s="38" t="s">
        <v>63</v>
      </c>
      <c r="D39" s="39" t="s">
        <v>37</v>
      </c>
      <c r="E39" s="147">
        <v>12211.487018999997</v>
      </c>
      <c r="F39" s="127"/>
      <c r="G39" s="35"/>
      <c r="H39" s="36"/>
    </row>
    <row r="40" spans="1:8" ht="15.75">
      <c r="A40" s="15"/>
      <c r="B40" s="125" t="s">
        <v>64</v>
      </c>
      <c r="C40" s="38" t="s">
        <v>65</v>
      </c>
      <c r="D40" s="18" t="s">
        <v>37</v>
      </c>
      <c r="E40" s="147">
        <v>18469.801574999965</v>
      </c>
      <c r="F40" s="127"/>
      <c r="G40" s="35"/>
      <c r="H40" s="36"/>
    </row>
    <row r="41" spans="1:8" ht="15.75">
      <c r="A41" s="15"/>
      <c r="B41" s="125" t="s">
        <v>66</v>
      </c>
      <c r="C41" s="38" t="s">
        <v>67</v>
      </c>
      <c r="D41" s="18" t="s">
        <v>54</v>
      </c>
      <c r="E41" s="149">
        <f>E39/E40</f>
        <v>0.6611596215266876</v>
      </c>
      <c r="F41" s="127"/>
      <c r="G41" s="17"/>
      <c r="H41" s="36" t="s">
        <v>68</v>
      </c>
    </row>
    <row r="42" spans="1:8" ht="15.75">
      <c r="A42" s="15"/>
      <c r="B42" s="122"/>
      <c r="C42" s="33"/>
      <c r="D42" s="15"/>
      <c r="E42" s="152"/>
      <c r="F42" s="127"/>
      <c r="G42" s="17"/>
      <c r="H42" s="32"/>
    </row>
    <row r="43" spans="1:8" ht="18.75">
      <c r="A43" s="82"/>
      <c r="B43" s="123"/>
      <c r="C43" s="81" t="s">
        <v>69</v>
      </c>
      <c r="D43" s="82"/>
      <c r="E43" s="147"/>
      <c r="F43" s="124"/>
      <c r="G43" s="85"/>
      <c r="H43" s="87"/>
    </row>
    <row r="44" spans="1:8" ht="15.75">
      <c r="A44" s="15"/>
      <c r="B44" s="139">
        <v>2010</v>
      </c>
      <c r="C44" s="14" t="s">
        <v>70</v>
      </c>
      <c r="D44" s="18" t="s">
        <v>37</v>
      </c>
      <c r="E44" s="147">
        <v>108.22400000000003</v>
      </c>
      <c r="F44" s="127"/>
      <c r="G44" s="35"/>
      <c r="H44" s="32"/>
    </row>
    <row r="45" spans="1:8" ht="15.75">
      <c r="A45" s="15"/>
      <c r="B45" s="125" t="s">
        <v>71</v>
      </c>
      <c r="C45" s="38" t="s">
        <v>72</v>
      </c>
      <c r="D45" s="18" t="s">
        <v>40</v>
      </c>
      <c r="E45" s="153">
        <v>91</v>
      </c>
      <c r="F45" s="127"/>
      <c r="G45" s="35"/>
      <c r="H45" s="32"/>
    </row>
    <row r="46" spans="1:8" ht="15.75">
      <c r="A46" s="15"/>
      <c r="B46" s="125" t="s">
        <v>73</v>
      </c>
      <c r="C46" s="38" t="s">
        <v>74</v>
      </c>
      <c r="D46" s="18" t="s">
        <v>40</v>
      </c>
      <c r="E46" s="147">
        <v>155.98333333333335</v>
      </c>
      <c r="F46" s="127"/>
      <c r="G46" s="35"/>
      <c r="H46" s="32"/>
    </row>
    <row r="47" spans="1:8" ht="15.75">
      <c r="A47" s="15"/>
      <c r="B47" s="125" t="s">
        <v>75</v>
      </c>
      <c r="C47" s="38" t="s">
        <v>76</v>
      </c>
      <c r="D47" s="18" t="s">
        <v>40</v>
      </c>
      <c r="E47" s="153">
        <v>13307.000000000005</v>
      </c>
      <c r="F47" s="127"/>
      <c r="G47" s="129" t="s">
        <v>45</v>
      </c>
      <c r="H47" s="141" t="s">
        <v>45</v>
      </c>
    </row>
    <row r="48" spans="1:8" ht="15.75">
      <c r="A48" s="15"/>
      <c r="B48" s="125" t="s">
        <v>77</v>
      </c>
      <c r="C48" s="38" t="s">
        <v>78</v>
      </c>
      <c r="D48" s="18" t="s">
        <v>40</v>
      </c>
      <c r="E48" s="147">
        <v>0</v>
      </c>
      <c r="F48" s="127"/>
      <c r="G48" s="35"/>
      <c r="H48" s="32"/>
    </row>
    <row r="49" spans="1:8" ht="15.75">
      <c r="A49" s="15"/>
      <c r="B49" s="125" t="s">
        <v>79</v>
      </c>
      <c r="C49" s="38" t="s">
        <v>80</v>
      </c>
      <c r="D49" s="18" t="s">
        <v>37</v>
      </c>
      <c r="E49" s="147">
        <v>15674.328999999998</v>
      </c>
      <c r="F49" s="127"/>
      <c r="G49" s="129" t="s">
        <v>45</v>
      </c>
      <c r="H49" s="141" t="s">
        <v>45</v>
      </c>
    </row>
    <row r="50" spans="1:8" ht="15.75">
      <c r="A50" s="15"/>
      <c r="B50" s="125" t="s">
        <v>81</v>
      </c>
      <c r="C50" s="38" t="s">
        <v>82</v>
      </c>
      <c r="D50" s="18" t="s">
        <v>37</v>
      </c>
      <c r="E50" s="147">
        <v>17183.02699999999</v>
      </c>
      <c r="F50" s="127"/>
      <c r="G50" s="129" t="s">
        <v>45</v>
      </c>
      <c r="H50" s="141" t="s">
        <v>45</v>
      </c>
    </row>
    <row r="51" spans="1:8" ht="15.75">
      <c r="A51" s="15"/>
      <c r="B51" s="125"/>
      <c r="C51" s="38" t="s">
        <v>83</v>
      </c>
      <c r="D51" s="15"/>
      <c r="E51" s="147"/>
      <c r="F51" s="127"/>
      <c r="G51" s="129"/>
      <c r="H51" s="141"/>
    </row>
    <row r="52" spans="1:8" ht="15.75">
      <c r="A52" s="15"/>
      <c r="B52" s="125" t="s">
        <v>84</v>
      </c>
      <c r="C52" s="50" t="s">
        <v>57</v>
      </c>
      <c r="D52" s="18" t="s">
        <v>37</v>
      </c>
      <c r="E52" s="147">
        <v>1262.938814</v>
      </c>
      <c r="F52" s="127"/>
      <c r="G52" s="129" t="s">
        <v>45</v>
      </c>
      <c r="H52" s="141" t="s">
        <v>45</v>
      </c>
    </row>
    <row r="53" spans="1:8" ht="15.75">
      <c r="A53" s="15"/>
      <c r="B53" s="125" t="s">
        <v>85</v>
      </c>
      <c r="C53" s="38" t="s">
        <v>86</v>
      </c>
      <c r="D53" s="18" t="s">
        <v>37</v>
      </c>
      <c r="E53" s="147">
        <v>0</v>
      </c>
      <c r="F53" s="127"/>
      <c r="G53" s="35"/>
      <c r="H53" s="32"/>
    </row>
    <row r="54" spans="1:8" ht="15.75">
      <c r="A54" s="15"/>
      <c r="B54" s="125" t="s">
        <v>87</v>
      </c>
      <c r="C54" s="38" t="s">
        <v>88</v>
      </c>
      <c r="D54" s="18" t="s">
        <v>37</v>
      </c>
      <c r="E54" s="147">
        <v>1262.938814</v>
      </c>
      <c r="F54" s="127"/>
      <c r="G54" s="35"/>
      <c r="H54" s="32"/>
    </row>
    <row r="55" spans="1:8" ht="15.75">
      <c r="A55" s="15"/>
      <c r="B55" s="125" t="s">
        <v>89</v>
      </c>
      <c r="C55" s="38" t="s">
        <v>90</v>
      </c>
      <c r="D55" s="18" t="s">
        <v>37</v>
      </c>
      <c r="E55" s="147">
        <v>1661.6960639999993</v>
      </c>
      <c r="F55" s="127"/>
      <c r="G55" s="35"/>
      <c r="H55" s="32"/>
    </row>
    <row r="56" spans="1:8" ht="15.75">
      <c r="A56" s="15"/>
      <c r="B56" s="125"/>
      <c r="C56" s="38"/>
      <c r="D56" s="15"/>
      <c r="E56" s="147"/>
      <c r="F56" s="127"/>
      <c r="G56" s="35"/>
      <c r="H56" s="32"/>
    </row>
    <row r="57" spans="1:8" ht="18.75">
      <c r="A57" s="82"/>
      <c r="B57" s="142"/>
      <c r="C57" s="81" t="s">
        <v>91</v>
      </c>
      <c r="D57" s="82"/>
      <c r="E57" s="147"/>
      <c r="F57" s="124"/>
      <c r="G57" s="85"/>
      <c r="H57" s="87"/>
    </row>
    <row r="58" spans="1:8" ht="15.75">
      <c r="A58" s="15"/>
      <c r="B58" s="143" t="s">
        <v>92</v>
      </c>
      <c r="C58" s="50" t="s">
        <v>93</v>
      </c>
      <c r="D58" s="18" t="s">
        <v>40</v>
      </c>
      <c r="E58" s="147">
        <v>8.4</v>
      </c>
      <c r="F58" s="127">
        <v>2.083333333333333</v>
      </c>
      <c r="G58" s="35"/>
      <c r="H58" s="32"/>
    </row>
    <row r="59" spans="1:8" ht="15.75">
      <c r="A59" s="15"/>
      <c r="B59" s="144"/>
      <c r="C59" s="66"/>
      <c r="D59" s="67"/>
      <c r="E59" s="154"/>
      <c r="F59" s="68"/>
      <c r="G59" s="19"/>
      <c r="H59" s="69"/>
    </row>
    <row r="60" spans="1:8" ht="15.75">
      <c r="A60" s="15"/>
      <c r="B60" s="70"/>
      <c r="C60" s="15"/>
      <c r="D60" s="15"/>
      <c r="E60" s="15"/>
      <c r="F60" s="15"/>
      <c r="G60" s="15"/>
      <c r="H60" s="71"/>
    </row>
    <row r="61" spans="1:8" ht="15.75">
      <c r="A61" s="15"/>
      <c r="B61" s="323" t="s">
        <v>94</v>
      </c>
      <c r="C61" s="324"/>
      <c r="D61" s="324"/>
      <c r="E61" s="324"/>
      <c r="F61" s="324"/>
      <c r="G61" s="324"/>
      <c r="H61" s="325"/>
    </row>
    <row r="62" spans="1:8" ht="16.5" thickBot="1">
      <c r="A62" s="15"/>
      <c r="B62" s="72"/>
      <c r="C62" s="73"/>
      <c r="D62" s="73"/>
      <c r="E62" s="73"/>
      <c r="F62" s="73"/>
      <c r="G62" s="73"/>
      <c r="H62" s="74"/>
    </row>
  </sheetData>
  <sheetProtection/>
  <mergeCells count="15">
    <mergeCell ref="E22:F22"/>
    <mergeCell ref="G22:H22"/>
    <mergeCell ref="B61:H61"/>
    <mergeCell ref="F17:G17"/>
    <mergeCell ref="E19:F19"/>
    <mergeCell ref="G19:H20"/>
    <mergeCell ref="E20:F20"/>
    <mergeCell ref="E21:F21"/>
    <mergeCell ref="G21:H21"/>
    <mergeCell ref="B4:H4"/>
    <mergeCell ref="B5:H5"/>
    <mergeCell ref="B6:H6"/>
    <mergeCell ref="F13:G13"/>
    <mergeCell ref="F14:G14"/>
    <mergeCell ref="F16:G16"/>
  </mergeCells>
  <conditionalFormatting sqref="E20:F54">
    <cfRule type="cellIs" priority="27" dxfId="0" operator="equal" stopIfTrue="1">
      <formula>0</formula>
    </cfRule>
  </conditionalFormatting>
  <conditionalFormatting sqref="E20:F54">
    <cfRule type="cellIs" priority="26" dxfId="0" operator="equal" stopIfTrue="1">
      <formula>0</formula>
    </cfRule>
  </conditionalFormatting>
  <conditionalFormatting sqref="E20:F54">
    <cfRule type="cellIs" priority="25" dxfId="0" operator="equal" stopIfTrue="1">
      <formula>0</formula>
    </cfRule>
  </conditionalFormatting>
  <conditionalFormatting sqref="E20:F54">
    <cfRule type="cellIs" priority="24" dxfId="0" operator="equal" stopIfTrue="1">
      <formula>0</formula>
    </cfRule>
  </conditionalFormatting>
  <conditionalFormatting sqref="E20:F54">
    <cfRule type="cellIs" priority="23" dxfId="0" operator="equal" stopIfTrue="1">
      <formula>0</formula>
    </cfRule>
  </conditionalFormatting>
  <conditionalFormatting sqref="E20:E54 F23:F54">
    <cfRule type="cellIs" priority="22" dxfId="0" operator="equal" stopIfTrue="1">
      <formula>0</formula>
    </cfRule>
  </conditionalFormatting>
  <conditionalFormatting sqref="E20:E54 F23:F54">
    <cfRule type="cellIs" priority="21" dxfId="0" operator="equal" stopIfTrue="1">
      <formula>0</formula>
    </cfRule>
  </conditionalFormatting>
  <conditionalFormatting sqref="E20:E54 F23:F54">
    <cfRule type="cellIs" priority="20" dxfId="0" operator="equal" stopIfTrue="1">
      <formula>0</formula>
    </cfRule>
  </conditionalFormatting>
  <conditionalFormatting sqref="E20:E54 F23:F54">
    <cfRule type="cellIs" priority="19" dxfId="0" operator="equal" stopIfTrue="1">
      <formula>0</formula>
    </cfRule>
  </conditionalFormatting>
  <conditionalFormatting sqref="F23:F54 E20:E54">
    <cfRule type="cellIs" priority="18" dxfId="1" operator="equal" stopIfTrue="1">
      <formula>0</formula>
    </cfRule>
  </conditionalFormatting>
  <conditionalFormatting sqref="F23:F54 E20:E54">
    <cfRule type="cellIs" priority="17" dxfId="1" operator="equal" stopIfTrue="1">
      <formula>0</formula>
    </cfRule>
  </conditionalFormatting>
  <conditionalFormatting sqref="E20:E54 F23:F54">
    <cfRule type="cellIs" priority="16" dxfId="1" operator="equal" stopIfTrue="1">
      <formula>0</formula>
    </cfRule>
  </conditionalFormatting>
  <conditionalFormatting sqref="E20:E54 F23:F54">
    <cfRule type="cellIs" priority="15" dxfId="1" operator="equal" stopIfTrue="1">
      <formula>0</formula>
    </cfRule>
  </conditionalFormatting>
  <conditionalFormatting sqref="E20:E54 F23:F54">
    <cfRule type="cellIs" priority="14" dxfId="1" operator="equal" stopIfTrue="1">
      <formula>0</formula>
    </cfRule>
  </conditionalFormatting>
  <conditionalFormatting sqref="E39">
    <cfRule type="cellIs" priority="13" dxfId="1" operator="equal" stopIfTrue="1">
      <formula>0</formula>
    </cfRule>
  </conditionalFormatting>
  <conditionalFormatting sqref="E39">
    <cfRule type="cellIs" priority="12" dxfId="1" operator="equal" stopIfTrue="1">
      <formula>0</formula>
    </cfRule>
  </conditionalFormatting>
  <conditionalFormatting sqref="E20:E54 F23:F54">
    <cfRule type="cellIs" priority="11" dxfId="1" operator="equal" stopIfTrue="1">
      <formula>0</formula>
    </cfRule>
  </conditionalFormatting>
  <conditionalFormatting sqref="E20:E54 F23:F54">
    <cfRule type="cellIs" priority="10" dxfId="1" operator="equal" stopIfTrue="1">
      <formula>0</formula>
    </cfRule>
  </conditionalFormatting>
  <conditionalFormatting sqref="E20:E54 F23:F54">
    <cfRule type="cellIs" priority="9" dxfId="1" operator="equal" stopIfTrue="1">
      <formula>0</formula>
    </cfRule>
  </conditionalFormatting>
  <conditionalFormatting sqref="F23:F54 E20:E54">
    <cfRule type="cellIs" priority="8" dxfId="1" operator="equal" stopIfTrue="1">
      <formula>0</formula>
    </cfRule>
  </conditionalFormatting>
  <conditionalFormatting sqref="F23:F54 E20:E54">
    <cfRule type="cellIs" priority="7" dxfId="1" operator="equal" stopIfTrue="1">
      <formula>0</formula>
    </cfRule>
  </conditionalFormatting>
  <conditionalFormatting sqref="E20:F54">
    <cfRule type="cellIs" priority="6" dxfId="1" operator="equal" stopIfTrue="1">
      <formula>0</formula>
    </cfRule>
  </conditionalFormatting>
  <conditionalFormatting sqref="E20:F54">
    <cfRule type="cellIs" priority="5" dxfId="1" operator="equal" stopIfTrue="1">
      <formula>0</formula>
    </cfRule>
  </conditionalFormatting>
  <conditionalFormatting sqref="E20:F54">
    <cfRule type="cellIs" priority="4" dxfId="1" operator="equal" stopIfTrue="1">
      <formula>0</formula>
    </cfRule>
  </conditionalFormatting>
  <conditionalFormatting sqref="E39">
    <cfRule type="cellIs" priority="3" dxfId="1" operator="equal" stopIfTrue="1">
      <formula>0</formula>
    </cfRule>
  </conditionalFormatting>
  <conditionalFormatting sqref="E39">
    <cfRule type="cellIs" priority="2" dxfId="1" operator="equal" stopIfTrue="1">
      <formula>0</formula>
    </cfRule>
  </conditionalFormatting>
  <conditionalFormatting sqref="E20:F54">
    <cfRule type="cellIs" priority="1" dxfId="1" operator="equal" stopIfTrue="1">
      <formula>0</formula>
    </cfRule>
  </conditionalFormatting>
  <hyperlinks>
    <hyperlink ref="C17" r:id="rId1" display="ishumeico@airmoldova.md"/>
  </hyperlinks>
  <printOptions horizontalCentered="1" vertic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61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Violina Rosca</cp:lastModifiedBy>
  <cp:lastPrinted>2018-01-03T07:23:32Z</cp:lastPrinted>
  <dcterms:created xsi:type="dcterms:W3CDTF">1996-10-08T23:32:33Z</dcterms:created>
  <dcterms:modified xsi:type="dcterms:W3CDTF">2018-06-19T08:37:44Z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