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ugust" sheetId="1" r:id="rId1"/>
  </sheets>
  <calcPr calcId="144525" iterate="1"/>
</workbook>
</file>

<file path=xl/calcChain.xml><?xml version="1.0" encoding="utf-8"?>
<calcChain xmlns="http://schemas.openxmlformats.org/spreadsheetml/2006/main">
  <c r="L54" i="1" l="1"/>
  <c r="L51" i="1"/>
  <c r="K51" i="1"/>
  <c r="K50" i="1"/>
  <c r="L49" i="1"/>
  <c r="K49" i="1"/>
  <c r="L48" i="1"/>
  <c r="L50" i="1" s="1"/>
  <c r="K48" i="1"/>
  <c r="L46" i="1"/>
  <c r="K46" i="1"/>
  <c r="L45" i="1"/>
  <c r="K45" i="1"/>
  <c r="L44" i="1"/>
  <c r="L43" i="1"/>
  <c r="L42" i="1"/>
  <c r="L41" i="1"/>
  <c r="L40" i="1"/>
  <c r="K40" i="1"/>
  <c r="L36" i="1"/>
  <c r="K36" i="1"/>
  <c r="K35" i="1"/>
  <c r="L34" i="1"/>
  <c r="K34" i="1"/>
  <c r="L33" i="1"/>
  <c r="K33" i="1"/>
  <c r="L32" i="1"/>
  <c r="L35" i="1" s="1"/>
  <c r="L37" i="1" s="1"/>
  <c r="K32" i="1"/>
  <c r="L30" i="1"/>
  <c r="L29" i="1"/>
  <c r="K29" i="1"/>
  <c r="L28" i="1"/>
  <c r="K28" i="1"/>
  <c r="L27" i="1"/>
  <c r="L26" i="1"/>
  <c r="L25" i="1"/>
  <c r="L24" i="1"/>
  <c r="L23" i="1"/>
  <c r="K23" i="1"/>
</calcChain>
</file>

<file path=xl/sharedStrings.xml><?xml version="1.0" encoding="utf-8"?>
<sst xmlns="http://schemas.openxmlformats.org/spreadsheetml/2006/main" count="87" uniqueCount="73">
  <si>
    <t>FORM A</t>
  </si>
  <si>
    <t>INTERNATIONAL CIVIL AVIATION ORGANIZATION</t>
  </si>
  <si>
    <t>AIR TRANSPORT REPORTING FORM</t>
  </si>
  <si>
    <t>TRAFFIC - COMMERCIAL AIR CARRIERS</t>
  </si>
  <si>
    <t>Contact person:</t>
  </si>
  <si>
    <t>Violina Rosca</t>
  </si>
  <si>
    <t>State:</t>
  </si>
  <si>
    <t>Moldova</t>
  </si>
  <si>
    <t>Organization:</t>
  </si>
  <si>
    <t>Air Moldova</t>
  </si>
  <si>
    <t>Air carrier:</t>
  </si>
  <si>
    <t>Tel:</t>
  </si>
  <si>
    <t>+373 22 52 40 45</t>
  </si>
  <si>
    <t>Fax:</t>
  </si>
  <si>
    <t>+373 22 52 60 09</t>
  </si>
  <si>
    <t>Month (s):</t>
  </si>
  <si>
    <t>AUGUST</t>
  </si>
  <si>
    <t>e-mail:</t>
  </si>
  <si>
    <t>vrosca@airmoldova.md</t>
  </si>
  <si>
    <t>Year:</t>
  </si>
  <si>
    <t>TOTAL ALL SERVICES</t>
  </si>
  <si>
    <t>ALL-FREIGHT SERVICES ONLY</t>
  </si>
  <si>
    <t>(passenger, mail and freight</t>
  </si>
  <si>
    <t>(included in columns c and d data)</t>
  </si>
  <si>
    <t>ICAO</t>
  </si>
  <si>
    <t>Description</t>
  </si>
  <si>
    <t>Unit</t>
  </si>
  <si>
    <t>including all-freight)</t>
  </si>
  <si>
    <t>.</t>
  </si>
  <si>
    <t>code</t>
  </si>
  <si>
    <t>Clasified by flight stage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</si>
  <si>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</si>
  <si>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</si>
  <si>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</si>
  <si>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</si>
  <si>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</si>
  <si>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</si>
  <si>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</si>
  <si>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</si>
  <si>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</si>
  <si>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1. Aircraft kilometres</t>
  </si>
  <si>
    <t>2. Aircraft departures</t>
  </si>
  <si>
    <t>number</t>
  </si>
  <si>
    <t>3. Aircraft hours</t>
  </si>
  <si>
    <t>4. Passengers carried</t>
  </si>
  <si>
    <t>5. Freight tonnes carried</t>
  </si>
  <si>
    <t>6. Passenger-kilometres performed</t>
  </si>
  <si>
    <t>7. Seat-kilometres available</t>
  </si>
  <si>
    <t>8. Passenger load factor</t>
  </si>
  <si>
    <t>%</t>
  </si>
  <si>
    <t>9. Tonne-kilometres performed</t>
  </si>
  <si>
    <t>a) passenger (incl. baggage)</t>
  </si>
  <si>
    <t>b) freight (incl.express)</t>
  </si>
  <si>
    <t>c) mail</t>
  </si>
  <si>
    <t>d) total (9a to 9c)</t>
  </si>
  <si>
    <t>10. Tonne-kilometres available</t>
  </si>
  <si>
    <t>11. Weight load factor</t>
  </si>
  <si>
    <t>NON-SCHEDULED REVENUE FLIGHTS</t>
  </si>
  <si>
    <t>12. Aircraft kilometres</t>
  </si>
  <si>
    <t>13. Aircraft departures</t>
  </si>
  <si>
    <t>14. Aircraft hours</t>
  </si>
  <si>
    <t>15. Passengers carried</t>
  </si>
  <si>
    <t>16. Freight tonnes carried</t>
  </si>
  <si>
    <t>17. Passenger-kilometres performed</t>
  </si>
  <si>
    <t>18. Seat-kilometres available</t>
  </si>
  <si>
    <t>19. Tonne-kilometres performed</t>
  </si>
  <si>
    <t>Tone-km efectuate</t>
  </si>
  <si>
    <t>b) freight and mail</t>
  </si>
  <si>
    <t>c) total (19a + 19b)</t>
  </si>
  <si>
    <t>20. Tonne-kilometres available</t>
  </si>
  <si>
    <t>NON REVENUE FLIGHTS</t>
  </si>
  <si>
    <t>21. Aircraft hours</t>
  </si>
  <si>
    <t>Remarks (including a description of any unavoidable deviation (s) from reporting instructions):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</si>
</sst>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6" x14ac:knownFonts="1"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10"/>
      <name val="Arial"/>
      <charset val="204"/>
    </font>
    <font>
      <sz val="10"/>
      <name val="Tahoma"/>
      <charset val="204"/>
    </font>
    <font>
      <sz val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/>
    </xf>
    <xf numFmtId="0" fontId="1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centerContinuous"/>
    </xf>
    <xf numFmtId="0" fontId="0" fillId="0" borderId="0" xfId="0" applyNumberFormat="1" applyFont="1" applyFill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/>
    </xf>
    <xf numFmtId="0" fontId="0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/>
    </xf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Continuous" vertical="center"/>
    </xf>
    <xf numFmtId="0" fontId="1" fillId="2" borderId="4" xfId="0" applyNumberFormat="1" applyFont="1" applyFill="1" applyBorder="1" applyAlignment="1" applyProtection="1">
      <alignment horizontal="centerContinuous" vertical="center"/>
    </xf>
    <xf numFmtId="0" fontId="1" fillId="2" borderId="5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Continuous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Continuous"/>
    </xf>
    <xf numFmtId="0" fontId="1" fillId="2" borderId="0" xfId="0" applyNumberFormat="1" applyFont="1" applyFill="1" applyAlignment="1" applyProtection="1">
      <alignment horizontal="centerContinuous"/>
    </xf>
    <xf numFmtId="0" fontId="2" fillId="2" borderId="0" xfId="0" applyNumberFormat="1" applyFont="1" applyFill="1" applyAlignment="1" applyProtection="1">
      <alignment horizontal="centerContinuous"/>
    </xf>
    <xf numFmtId="0" fontId="1" fillId="2" borderId="8" xfId="0" applyNumberFormat="1" applyFont="1" applyFill="1" applyBorder="1" applyAlignment="1" applyProtection="1">
      <alignment horizontal="centerContinuous"/>
    </xf>
    <xf numFmtId="0" fontId="1" fillId="2" borderId="7" xfId="0" applyNumberFormat="1" applyFont="1" applyFill="1" applyBorder="1" applyAlignment="1" applyProtection="1">
      <alignment horizontal="centerContinuous" vertical="top"/>
    </xf>
    <xf numFmtId="0" fontId="1" fillId="2" borderId="0" xfId="0" applyNumberFormat="1" applyFont="1" applyFill="1" applyAlignment="1" applyProtection="1">
      <alignment horizontal="centerContinuous" vertical="top"/>
    </xf>
    <xf numFmtId="0" fontId="2" fillId="2" borderId="0" xfId="0" applyNumberFormat="1" applyFont="1" applyFill="1" applyAlignment="1" applyProtection="1">
      <alignment horizontal="centerContinuous" vertical="top"/>
    </xf>
    <xf numFmtId="0" fontId="1" fillId="2" borderId="8" xfId="0" applyNumberFormat="1" applyFont="1" applyFill="1" applyBorder="1" applyAlignment="1" applyProtection="1">
      <alignment horizontal="centerContinuous" vertical="top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2" fillId="2" borderId="1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Continuous" vertical="center"/>
    </xf>
    <xf numFmtId="0" fontId="1" fillId="2" borderId="10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Continuous" vertical="center"/>
    </xf>
    <xf numFmtId="0" fontId="1" fillId="2" borderId="1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Continuous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164" fontId="1" fillId="0" borderId="14" xfId="0" applyNumberFormat="1" applyFont="1" applyFill="1" applyBorder="1" applyAlignment="1" applyProtection="1">
      <alignment horizontal="right"/>
    </xf>
    <xf numFmtId="38" fontId="1" fillId="0" borderId="7" xfId="0" applyNumberFormat="1" applyFont="1" applyFill="1" applyBorder="1" applyAlignment="1" applyProtection="1">
      <alignment horizontal="right"/>
    </xf>
    <xf numFmtId="38" fontId="1" fillId="0" borderId="0" xfId="0" applyNumberFormat="1" applyFont="1" applyFill="1" applyAlignment="1" applyProtection="1">
      <alignment horizontal="right"/>
    </xf>
    <xf numFmtId="38" fontId="1" fillId="0" borderId="13" xfId="0" applyNumberFormat="1" applyFont="1" applyFill="1" applyBorder="1" applyAlignment="1" applyProtection="1">
      <alignment horizontal="right"/>
    </xf>
    <xf numFmtId="38" fontId="1" fillId="0" borderId="14" xfId="0" applyNumberFormat="1" applyFont="1" applyFill="1" applyBorder="1" applyAlignment="1" applyProtection="1">
      <alignment horizontal="right"/>
    </xf>
    <xf numFmtId="9" fontId="1" fillId="0" borderId="7" xfId="0" applyNumberFormat="1" applyFont="1" applyFill="1" applyBorder="1" applyAlignment="1" applyProtection="1">
      <alignment horizontal="right"/>
    </xf>
    <xf numFmtId="9" fontId="1" fillId="0" borderId="0" xfId="0" applyNumberFormat="1" applyFont="1" applyFill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0" fillId="0" borderId="7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Continuous" vertical="top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showZeros="0" tabSelected="1" workbookViewId="0">
      <selection activeCell="AB39" sqref="AB39"/>
    </sheetView>
  </sheetViews>
  <sheetFormatPr defaultRowHeight="12.75" x14ac:dyDescent="0.2"/>
  <cols>
    <col min="1" max="1" width="12.85546875" customWidth="1"/>
    <col min="2" max="2" width="2.5703125" customWidth="1"/>
    <col min="3" max="3" width="2.7109375" customWidth="1"/>
    <col min="4" max="5" width="4.140625" customWidth="1"/>
    <col min="6" max="6" width="6.5703125" customWidth="1"/>
    <col min="7" max="7" width="7.140625" customWidth="1"/>
    <col min="8" max="8" width="6.85546875" customWidth="1"/>
    <col min="9" max="9" width="3.42578125" customWidth="1"/>
    <col min="10" max="10" width="2.85546875" customWidth="1"/>
    <col min="11" max="11" width="8.42578125" customWidth="1"/>
    <col min="12" max="12" width="7.28515625" customWidth="1"/>
    <col min="13" max="13" width="4.7109375" customWidth="1"/>
    <col min="14" max="14" width="1.28515625" customWidth="1"/>
    <col min="15" max="18" width="3.28515625" customWidth="1"/>
    <col min="19" max="22" width="6.5703125" customWidth="1"/>
    <col min="23" max="23" width="0.7109375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 x14ac:dyDescent="0.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 x14ac:dyDescent="0.2">
      <c r="A3" s="5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 x14ac:dyDescent="0.2">
      <c r="A4" s="5" t="s">
        <v>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 x14ac:dyDescent="0.2">
      <c r="A9" s="7" t="s">
        <v>4</v>
      </c>
      <c r="B9" s="8" t="s">
        <v>5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7</v>
      </c>
      <c r="P9" s="9"/>
      <c r="Q9" s="9"/>
      <c r="R9" s="9"/>
      <c r="S9" s="9"/>
      <c r="T9" s="9"/>
      <c r="U9" s="1"/>
      <c r="V9" s="1"/>
    </row>
    <row r="10" spans="1:22" ht="14.25" customHeight="1" x14ac:dyDescent="0.2">
      <c r="A10" s="7" t="s">
        <v>8</v>
      </c>
      <c r="B10" s="11" t="s">
        <v>9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10</v>
      </c>
      <c r="O10" s="11" t="s">
        <v>9</v>
      </c>
      <c r="P10" s="12"/>
      <c r="Q10" s="12"/>
      <c r="R10" s="12"/>
      <c r="S10" s="12"/>
      <c r="T10" s="12"/>
      <c r="U10" s="1"/>
      <c r="V10" s="1"/>
    </row>
    <row r="11" spans="1:22" ht="14.25" customHeight="1" x14ac:dyDescent="0.2">
      <c r="A11" s="7" t="s">
        <v>11</v>
      </c>
      <c r="B11" s="12" t="s">
        <v>12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 x14ac:dyDescent="0.2">
      <c r="A12" s="7" t="s">
        <v>13</v>
      </c>
      <c r="B12" s="12" t="s">
        <v>14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15</v>
      </c>
      <c r="O12" s="5" t="s">
        <v>16</v>
      </c>
      <c r="P12" s="9"/>
      <c r="Q12" s="9"/>
      <c r="R12" s="9"/>
      <c r="S12" s="9"/>
      <c r="T12" s="9"/>
      <c r="U12" s="1"/>
      <c r="V12" s="1"/>
    </row>
    <row r="13" spans="1:22" ht="14.25" customHeight="1" x14ac:dyDescent="0.2">
      <c r="A13" s="7" t="s">
        <v>17</v>
      </c>
      <c r="B13" s="12" t="s">
        <v>18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19</v>
      </c>
      <c r="O13" s="11">
        <v>2018</v>
      </c>
      <c r="P13" s="12"/>
      <c r="Q13" s="12"/>
      <c r="R13" s="12"/>
      <c r="S13" s="12"/>
      <c r="T13" s="12"/>
      <c r="U13" s="1"/>
      <c r="V13" s="1"/>
    </row>
    <row r="14" spans="1:22" ht="18" customHeight="1" x14ac:dyDescent="0.2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20</v>
      </c>
      <c r="M16" s="21"/>
      <c r="N16" s="22"/>
      <c r="O16" s="22"/>
      <c r="P16" s="22"/>
      <c r="Q16" s="22"/>
      <c r="R16" s="22"/>
      <c r="S16" s="20" t="s">
        <v>21</v>
      </c>
      <c r="T16" s="22"/>
      <c r="U16" s="22"/>
      <c r="V16" s="23"/>
    </row>
    <row r="17" spans="1:23" ht="15" customHeight="1" x14ac:dyDescent="0.2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22</v>
      </c>
      <c r="M17" s="29"/>
      <c r="N17" s="29"/>
      <c r="O17" s="30"/>
      <c r="P17" s="30"/>
      <c r="Q17" s="29"/>
      <c r="R17" s="29"/>
      <c r="S17" s="28" t="s">
        <v>23</v>
      </c>
      <c r="T17" s="29"/>
      <c r="U17" s="29"/>
      <c r="V17" s="31"/>
    </row>
    <row r="18" spans="1:23" ht="12.75" customHeight="1" x14ac:dyDescent="0.2">
      <c r="A18" s="24" t="s">
        <v>24</v>
      </c>
      <c r="B18" s="25" t="s">
        <v>25</v>
      </c>
      <c r="C18" s="26"/>
      <c r="D18" s="26"/>
      <c r="E18" s="26"/>
      <c r="F18" s="26"/>
      <c r="G18" s="26"/>
      <c r="H18" s="26"/>
      <c r="I18" s="26"/>
      <c r="J18" s="26"/>
      <c r="K18" s="27" t="s">
        <v>26</v>
      </c>
      <c r="L18" s="32" t="s">
        <v>27</v>
      </c>
      <c r="M18" s="33"/>
      <c r="N18" s="33"/>
      <c r="O18" s="34"/>
      <c r="P18" s="34"/>
      <c r="Q18" s="33"/>
      <c r="R18" s="33"/>
      <c r="S18" s="32" t="s">
        <v>28</v>
      </c>
      <c r="T18" s="33"/>
      <c r="U18" s="33"/>
      <c r="V18" s="35"/>
    </row>
    <row r="19" spans="1:23" ht="15" customHeight="1" x14ac:dyDescent="0.2">
      <c r="A19" s="24" t="s">
        <v>29</v>
      </c>
      <c r="B19" s="36"/>
      <c r="C19" s="37"/>
      <c r="D19" s="37"/>
      <c r="E19" s="37"/>
      <c r="F19" s="37"/>
      <c r="G19" s="37"/>
      <c r="H19" s="37"/>
      <c r="I19" s="37"/>
      <c r="J19" s="37"/>
      <c r="K19" s="27"/>
      <c r="L19" s="38" t="s">
        <v>30</v>
      </c>
      <c r="M19" s="39"/>
      <c r="N19" s="39"/>
      <c r="O19" s="40"/>
      <c r="P19" s="39"/>
      <c r="Q19" s="39"/>
      <c r="R19" s="39"/>
      <c r="S19" s="38" t="s">
        <v>30</v>
      </c>
      <c r="T19" s="39"/>
      <c r="U19" s="39"/>
      <c r="V19" s="41"/>
    </row>
    <row r="20" spans="1:23" ht="15" customHeight="1" x14ac:dyDescent="0.2">
      <c r="A20" s="42"/>
      <c r="B20" s="36"/>
      <c r="C20" s="37"/>
      <c r="D20" s="37"/>
      <c r="E20" s="37"/>
      <c r="F20" s="37"/>
      <c r="G20" s="37"/>
      <c r="H20" s="37"/>
      <c r="I20" s="37"/>
      <c r="J20" s="37"/>
      <c r="K20" s="43"/>
      <c r="L20" s="38" t="s">
        <v>31</v>
      </c>
      <c r="M20" s="38"/>
      <c r="N20" s="38"/>
      <c r="O20" s="38" t="s">
        <v>32</v>
      </c>
      <c r="P20" s="38"/>
      <c r="Q20" s="38"/>
      <c r="R20" s="38"/>
      <c r="S20" s="38" t="s">
        <v>31</v>
      </c>
      <c r="T20" s="40"/>
      <c r="U20" s="38" t="s">
        <v>32</v>
      </c>
      <c r="V20" s="44"/>
    </row>
    <row r="21" spans="1:23" ht="12" customHeight="1" x14ac:dyDescent="0.2">
      <c r="A21" s="45"/>
      <c r="B21" s="38" t="s">
        <v>33</v>
      </c>
      <c r="C21" s="46"/>
      <c r="D21" s="46"/>
      <c r="E21" s="46"/>
      <c r="F21" s="46"/>
      <c r="G21" s="46"/>
      <c r="H21" s="46"/>
      <c r="I21" s="46"/>
      <c r="J21" s="46"/>
      <c r="K21" s="47" t="s">
        <v>34</v>
      </c>
      <c r="L21" s="38" t="s">
        <v>35</v>
      </c>
      <c r="M21" s="46"/>
      <c r="N21" s="46"/>
      <c r="O21" s="38" t="s">
        <v>36</v>
      </c>
      <c r="P21" s="46"/>
      <c r="Q21" s="46"/>
      <c r="R21" s="46"/>
      <c r="S21" s="38" t="s">
        <v>37</v>
      </c>
      <c r="T21" s="46"/>
      <c r="U21" s="38" t="s">
        <v>38</v>
      </c>
      <c r="V21" s="41"/>
    </row>
    <row r="22" spans="1:23" ht="21.75" customHeight="1" x14ac:dyDescent="0.2">
      <c r="A22" s="48"/>
      <c r="B22" s="49" t="s">
        <v>39</v>
      </c>
      <c r="C22" s="50"/>
      <c r="D22" s="50"/>
      <c r="E22" s="14"/>
      <c r="F22" s="14"/>
      <c r="G22" s="14"/>
      <c r="H22" s="14"/>
      <c r="I22" s="14"/>
      <c r="J22" s="50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3" ht="14.25" customHeight="1" x14ac:dyDescent="0.2">
      <c r="A23" s="56">
        <v>1010</v>
      </c>
      <c r="B23" s="57" t="s">
        <v>40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59">
        <f>583.5+1198.1</f>
        <v>1781.6</v>
      </c>
      <c r="M23" s="59"/>
      <c r="N23" s="60"/>
      <c r="O23" s="61"/>
      <c r="P23" s="61"/>
      <c r="Q23" s="61"/>
      <c r="R23" s="59"/>
      <c r="S23" s="61"/>
      <c r="T23" s="59"/>
      <c r="U23" s="62"/>
      <c r="V23" s="59"/>
      <c r="W23" s="55"/>
    </row>
    <row r="24" spans="1:23" ht="14.1" customHeight="1" x14ac:dyDescent="0.2">
      <c r="A24" s="56">
        <v>1020</v>
      </c>
      <c r="B24" s="57" t="s">
        <v>41</v>
      </c>
      <c r="C24" s="1"/>
      <c r="D24" s="1"/>
      <c r="E24" s="1"/>
      <c r="F24" s="1"/>
      <c r="G24" s="1"/>
      <c r="H24" s="1"/>
      <c r="I24" s="1"/>
      <c r="J24" s="1"/>
      <c r="K24" s="58" t="s">
        <v>42</v>
      </c>
      <c r="L24" s="63">
        <f>465+714</f>
        <v>1179</v>
      </c>
      <c r="M24" s="63"/>
      <c r="N24" s="64"/>
      <c r="O24" s="65"/>
      <c r="P24" s="65"/>
      <c r="Q24" s="65"/>
      <c r="R24" s="63"/>
      <c r="S24" s="65"/>
      <c r="T24" s="63"/>
      <c r="U24" s="66"/>
      <c r="V24" s="63"/>
      <c r="W24" s="55"/>
    </row>
    <row r="25" spans="1:23" ht="14.1" customHeight="1" x14ac:dyDescent="0.2">
      <c r="A25" s="56">
        <v>1030</v>
      </c>
      <c r="B25" s="57" t="s">
        <v>43</v>
      </c>
      <c r="C25" s="1"/>
      <c r="D25" s="1"/>
      <c r="E25" s="1"/>
      <c r="F25" s="1"/>
      <c r="G25" s="1"/>
      <c r="H25" s="1"/>
      <c r="I25" s="1"/>
      <c r="J25" s="1"/>
      <c r="K25" s="58" t="s">
        <v>42</v>
      </c>
      <c r="L25" s="59">
        <f>803.5+1606.2</f>
        <v>2409.6999999999998</v>
      </c>
      <c r="M25" s="59"/>
      <c r="N25" s="60"/>
      <c r="O25" s="61"/>
      <c r="P25" s="61"/>
      <c r="Q25" s="61"/>
      <c r="R25" s="59"/>
      <c r="S25" s="61"/>
      <c r="T25" s="59"/>
      <c r="U25" s="62"/>
      <c r="V25" s="59"/>
      <c r="W25" s="55"/>
    </row>
    <row r="26" spans="1:23" ht="14.1" customHeight="1" x14ac:dyDescent="0.2">
      <c r="A26" s="56">
        <v>1040</v>
      </c>
      <c r="B26" s="57" t="s">
        <v>44</v>
      </c>
      <c r="C26" s="1"/>
      <c r="D26" s="1"/>
      <c r="E26" s="1"/>
      <c r="F26" s="1"/>
      <c r="G26" s="1"/>
      <c r="H26" s="1"/>
      <c r="I26" s="1"/>
      <c r="J26" s="1"/>
      <c r="K26" s="58" t="s">
        <v>42</v>
      </c>
      <c r="L26" s="63">
        <f>57931+81374</f>
        <v>139305</v>
      </c>
      <c r="M26" s="63"/>
      <c r="N26" s="64"/>
      <c r="O26" s="61"/>
      <c r="P26" s="61"/>
      <c r="Q26" s="61"/>
      <c r="R26" s="59"/>
      <c r="S26" s="61"/>
      <c r="T26" s="59"/>
      <c r="U26" s="62"/>
      <c r="V26" s="59"/>
      <c r="W26" s="55"/>
    </row>
    <row r="27" spans="1:23" ht="14.1" customHeight="1" x14ac:dyDescent="0.2">
      <c r="A27" s="56">
        <v>1050</v>
      </c>
      <c r="B27" s="57" t="s">
        <v>45</v>
      </c>
      <c r="C27" s="1"/>
      <c r="D27" s="1"/>
      <c r="E27" s="1"/>
      <c r="F27" s="1"/>
      <c r="G27" s="1"/>
      <c r="H27" s="1"/>
      <c r="I27" s="1"/>
      <c r="J27" s="1"/>
      <c r="K27" s="58" t="s">
        <v>42</v>
      </c>
      <c r="L27" s="59">
        <f>14.06+15.337+2+8.5</f>
        <v>39.896999999999998</v>
      </c>
      <c r="M27" s="59"/>
      <c r="N27" s="60"/>
      <c r="O27" s="61"/>
      <c r="P27" s="61"/>
      <c r="Q27" s="61"/>
      <c r="R27" s="59"/>
      <c r="S27" s="61"/>
      <c r="T27" s="59"/>
      <c r="U27" s="62"/>
      <c r="V27" s="59"/>
      <c r="W27" s="55"/>
    </row>
    <row r="28" spans="1:23" ht="14.1" customHeight="1" x14ac:dyDescent="0.2">
      <c r="A28" s="56">
        <v>1060</v>
      </c>
      <c r="B28" s="57" t="s">
        <v>46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59">
        <f>73410.5+142129.8</f>
        <v>215540.3</v>
      </c>
      <c r="M28" s="59"/>
      <c r="N28" s="60"/>
      <c r="O28" s="61"/>
      <c r="P28" s="61"/>
      <c r="Q28" s="61"/>
      <c r="R28" s="59"/>
      <c r="S28" s="61"/>
      <c r="T28" s="59"/>
      <c r="U28" s="62"/>
      <c r="V28" s="59"/>
      <c r="W28" s="55"/>
    </row>
    <row r="29" spans="1:23" ht="14.1" customHeight="1" x14ac:dyDescent="0.2">
      <c r="A29" s="56">
        <v>1070</v>
      </c>
      <c r="B29" s="57" t="s">
        <v>47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59">
        <f>84605.3+166458.5</f>
        <v>251063.8</v>
      </c>
      <c r="M29" s="59"/>
      <c r="N29" s="60"/>
      <c r="O29" s="61"/>
      <c r="P29" s="61"/>
      <c r="Q29" s="61"/>
      <c r="R29" s="59"/>
      <c r="S29" s="61"/>
      <c r="T29" s="59"/>
      <c r="U29" s="62"/>
      <c r="V29" s="59"/>
      <c r="W29" s="55"/>
    </row>
    <row r="30" spans="1:23" ht="14.1" customHeight="1" x14ac:dyDescent="0.2">
      <c r="A30" s="56">
        <v>1080</v>
      </c>
      <c r="B30" s="57" t="s">
        <v>48</v>
      </c>
      <c r="C30" s="1"/>
      <c r="D30" s="1"/>
      <c r="E30" s="1"/>
      <c r="F30" s="1"/>
      <c r="G30" s="1"/>
      <c r="H30" s="1"/>
      <c r="I30" s="1"/>
      <c r="J30" s="1"/>
      <c r="K30" s="58" t="s">
        <v>49</v>
      </c>
      <c r="L30" s="67">
        <f>L28/L29</f>
        <v>0.85850807643316163</v>
      </c>
      <c r="M30" s="67"/>
      <c r="N30" s="68"/>
      <c r="O30" s="61"/>
      <c r="P30" s="61"/>
      <c r="Q30" s="61"/>
      <c r="R30" s="59"/>
      <c r="S30" s="61"/>
      <c r="T30" s="59"/>
      <c r="U30" s="62"/>
      <c r="V30" s="59"/>
      <c r="W30" s="55"/>
    </row>
    <row r="31" spans="1:23" ht="14.1" customHeight="1" x14ac:dyDescent="0.2">
      <c r="A31" s="56"/>
      <c r="B31" s="57" t="s">
        <v>50</v>
      </c>
      <c r="C31" s="1"/>
      <c r="D31" s="1"/>
      <c r="E31" s="1"/>
      <c r="F31" s="1"/>
      <c r="G31" s="1"/>
      <c r="H31" s="1"/>
      <c r="I31" s="1"/>
      <c r="J31" s="1"/>
      <c r="K31" s="58"/>
      <c r="L31" s="69"/>
      <c r="M31" s="60"/>
      <c r="N31" s="60"/>
      <c r="O31" s="61"/>
      <c r="P31" s="61"/>
      <c r="Q31" s="61"/>
      <c r="R31" s="59"/>
      <c r="S31" s="61"/>
      <c r="T31" s="59"/>
      <c r="U31" s="62"/>
      <c r="V31" s="59"/>
      <c r="W31" s="55"/>
    </row>
    <row r="32" spans="1:23" ht="14.1" customHeight="1" x14ac:dyDescent="0.2">
      <c r="A32" s="56">
        <v>1091</v>
      </c>
      <c r="B32" s="57"/>
      <c r="C32" s="1" t="s">
        <v>51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59">
        <f>7348.9+14211.3</f>
        <v>21560.199999999997</v>
      </c>
      <c r="M32" s="59"/>
      <c r="N32" s="60"/>
      <c r="O32" s="61"/>
      <c r="P32" s="61"/>
      <c r="Q32" s="61"/>
      <c r="R32" s="59"/>
      <c r="S32" s="61"/>
      <c r="T32" s="59"/>
      <c r="U32" s="62"/>
      <c r="V32" s="59"/>
      <c r="W32" s="55"/>
    </row>
    <row r="33" spans="1:23" ht="14.1" customHeight="1" x14ac:dyDescent="0.2">
      <c r="A33" s="56">
        <v>1092</v>
      </c>
      <c r="B33" s="57"/>
      <c r="C33" s="1" t="s">
        <v>52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59">
        <f>15.9+27.2</f>
        <v>43.1</v>
      </c>
      <c r="M33" s="59"/>
      <c r="N33" s="60"/>
      <c r="O33" s="61"/>
      <c r="P33" s="61"/>
      <c r="Q33" s="61"/>
      <c r="R33" s="59"/>
      <c r="S33" s="61"/>
      <c r="T33" s="59"/>
      <c r="U33" s="62"/>
      <c r="V33" s="59"/>
      <c r="W33" s="55"/>
    </row>
    <row r="34" spans="1:23" ht="14.1" customHeight="1" x14ac:dyDescent="0.2">
      <c r="A34" s="56">
        <v>1093</v>
      </c>
      <c r="B34" s="57"/>
      <c r="C34" s="1" t="s">
        <v>53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59">
        <f>2.2+14.6</f>
        <v>16.8</v>
      </c>
      <c r="M34" s="59"/>
      <c r="N34" s="60"/>
      <c r="O34" s="61"/>
      <c r="P34" s="61"/>
      <c r="Q34" s="61"/>
      <c r="R34" s="59"/>
      <c r="S34" s="61"/>
      <c r="T34" s="59"/>
      <c r="U34" s="62"/>
      <c r="V34" s="59"/>
      <c r="W34" s="55"/>
    </row>
    <row r="35" spans="1:23" ht="14.1" customHeight="1" x14ac:dyDescent="0.2">
      <c r="A35" s="56">
        <v>1094</v>
      </c>
      <c r="B35" s="57"/>
      <c r="C35" s="1" t="s">
        <v>54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59">
        <f>L32+L33+L34</f>
        <v>21620.099999999995</v>
      </c>
      <c r="M35" s="59"/>
      <c r="N35" s="60"/>
      <c r="O35" s="61"/>
      <c r="P35" s="61"/>
      <c r="Q35" s="61"/>
      <c r="R35" s="59"/>
      <c r="S35" s="61"/>
      <c r="T35" s="59"/>
      <c r="U35" s="62"/>
      <c r="V35" s="59"/>
      <c r="W35" s="55"/>
    </row>
    <row r="36" spans="1:23" ht="14.1" customHeight="1" x14ac:dyDescent="0.2">
      <c r="A36" s="56">
        <v>1100</v>
      </c>
      <c r="B36" s="57" t="s">
        <v>55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59">
        <f>9074.8+19679.7</f>
        <v>28754.5</v>
      </c>
      <c r="M36" s="59"/>
      <c r="N36" s="60"/>
      <c r="O36" s="61"/>
      <c r="P36" s="61"/>
      <c r="Q36" s="61"/>
      <c r="R36" s="59"/>
      <c r="S36" s="61"/>
      <c r="T36" s="59"/>
      <c r="U36" s="62"/>
      <c r="V36" s="59"/>
      <c r="W36" s="55"/>
    </row>
    <row r="37" spans="1:23" ht="14.1" customHeight="1" x14ac:dyDescent="0.2">
      <c r="A37" s="56">
        <v>1110</v>
      </c>
      <c r="B37" s="57" t="s">
        <v>56</v>
      </c>
      <c r="C37" s="1"/>
      <c r="D37" s="1"/>
      <c r="E37" s="1"/>
      <c r="F37" s="1"/>
      <c r="G37" s="1"/>
      <c r="H37" s="1"/>
      <c r="I37" s="1"/>
      <c r="J37" s="1"/>
      <c r="K37" s="58" t="s">
        <v>49</v>
      </c>
      <c r="L37" s="67">
        <f>L35/L36</f>
        <v>0.75188579178911108</v>
      </c>
      <c r="M37" s="67"/>
      <c r="N37" s="68"/>
      <c r="O37" s="61"/>
      <c r="P37" s="61"/>
      <c r="Q37" s="61"/>
      <c r="R37" s="59"/>
      <c r="S37" s="61"/>
      <c r="T37" s="59"/>
      <c r="U37" s="62"/>
      <c r="V37" s="59"/>
      <c r="W37" s="55"/>
    </row>
    <row r="38" spans="1:23" ht="11.25" customHeight="1" x14ac:dyDescent="0.2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69"/>
      <c r="M38" s="60"/>
      <c r="N38" s="60"/>
      <c r="O38" s="61"/>
      <c r="P38" s="61"/>
      <c r="Q38" s="61"/>
      <c r="R38" s="59"/>
      <c r="S38" s="61"/>
      <c r="T38" s="59"/>
      <c r="U38" s="62"/>
      <c r="V38" s="59"/>
      <c r="W38" s="55"/>
    </row>
    <row r="39" spans="1:23" ht="14.1" customHeight="1" x14ac:dyDescent="0.2">
      <c r="A39" s="56"/>
      <c r="B39" s="70" t="s">
        <v>57</v>
      </c>
      <c r="C39" s="1"/>
      <c r="D39" s="1"/>
      <c r="E39" s="1"/>
      <c r="F39" s="1"/>
      <c r="G39" s="1"/>
      <c r="H39" s="1"/>
      <c r="I39" s="1"/>
      <c r="J39" s="1"/>
      <c r="K39" s="58"/>
      <c r="L39" s="71"/>
      <c r="M39" s="72"/>
      <c r="N39" s="72"/>
      <c r="O39" s="71"/>
      <c r="P39" s="72"/>
      <c r="Q39" s="72"/>
      <c r="R39" s="72"/>
      <c r="S39" s="71"/>
      <c r="T39" s="72"/>
      <c r="U39" s="71"/>
      <c r="V39" s="72"/>
      <c r="W39" s="55"/>
    </row>
    <row r="40" spans="1:23" ht="14.1" customHeight="1" x14ac:dyDescent="0.2">
      <c r="A40" s="56">
        <v>2010</v>
      </c>
      <c r="B40" s="57" t="s">
        <v>58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59">
        <f>0+164.7</f>
        <v>164.7</v>
      </c>
      <c r="M40" s="59"/>
      <c r="N40" s="60"/>
      <c r="O40" s="61"/>
      <c r="P40" s="61"/>
      <c r="Q40" s="61"/>
      <c r="R40" s="59"/>
      <c r="S40" s="61"/>
      <c r="T40" s="59"/>
      <c r="U40" s="62"/>
      <c r="V40" s="59"/>
      <c r="W40" s="55"/>
    </row>
    <row r="41" spans="1:23" ht="14.1" customHeight="1" x14ac:dyDescent="0.2">
      <c r="A41" s="56">
        <v>2020</v>
      </c>
      <c r="B41" s="57" t="s">
        <v>59</v>
      </c>
      <c r="C41" s="1"/>
      <c r="D41" s="73"/>
      <c r="E41" s="1"/>
      <c r="F41" s="1"/>
      <c r="G41" s="1"/>
      <c r="H41" s="1"/>
      <c r="I41" s="1"/>
      <c r="J41" s="1"/>
      <c r="K41" s="58" t="s">
        <v>42</v>
      </c>
      <c r="L41" s="63">
        <f>0+133</f>
        <v>133</v>
      </c>
      <c r="M41" s="63"/>
      <c r="N41" s="60"/>
      <c r="O41" s="61"/>
      <c r="P41" s="61"/>
      <c r="Q41" s="61"/>
      <c r="R41" s="59"/>
      <c r="S41" s="61"/>
      <c r="T41" s="59"/>
      <c r="U41" s="62"/>
      <c r="V41" s="59"/>
      <c r="W41" s="55"/>
    </row>
    <row r="42" spans="1:23" ht="14.1" customHeight="1" x14ac:dyDescent="0.2">
      <c r="A42" s="56">
        <v>2030</v>
      </c>
      <c r="B42" s="57" t="s">
        <v>60</v>
      </c>
      <c r="C42" s="1"/>
      <c r="D42" s="1"/>
      <c r="E42" s="1"/>
      <c r="F42" s="1"/>
      <c r="G42" s="1"/>
      <c r="H42" s="1"/>
      <c r="I42" s="1"/>
      <c r="J42" s="1"/>
      <c r="K42" s="58" t="s">
        <v>42</v>
      </c>
      <c r="L42" s="59">
        <f>0+228.5</f>
        <v>228.5</v>
      </c>
      <c r="M42" s="59"/>
      <c r="N42" s="60"/>
      <c r="O42" s="61"/>
      <c r="P42" s="61"/>
      <c r="Q42" s="61"/>
      <c r="R42" s="59"/>
      <c r="S42" s="61"/>
      <c r="T42" s="59"/>
      <c r="U42" s="62"/>
      <c r="V42" s="59"/>
      <c r="W42" s="55"/>
    </row>
    <row r="43" spans="1:23" ht="14.1" customHeight="1" x14ac:dyDescent="0.2">
      <c r="A43" s="56">
        <v>2040</v>
      </c>
      <c r="B43" s="57" t="s">
        <v>61</v>
      </c>
      <c r="C43" s="1"/>
      <c r="D43" s="1"/>
      <c r="E43" s="1"/>
      <c r="F43" s="1"/>
      <c r="G43" s="1"/>
      <c r="H43" s="1"/>
      <c r="I43" s="1"/>
      <c r="J43" s="1"/>
      <c r="K43" s="58" t="s">
        <v>42</v>
      </c>
      <c r="L43" s="63">
        <f>0+18992</f>
        <v>18992</v>
      </c>
      <c r="M43" s="63"/>
      <c r="N43" s="64"/>
      <c r="O43" s="61"/>
      <c r="P43" s="61"/>
      <c r="Q43" s="61"/>
      <c r="R43" s="59"/>
      <c r="S43" s="61"/>
      <c r="T43" s="59"/>
      <c r="U43" s="62"/>
      <c r="V43" s="59"/>
      <c r="W43" s="55"/>
    </row>
    <row r="44" spans="1:23" ht="14.1" customHeight="1" x14ac:dyDescent="0.2">
      <c r="A44" s="56">
        <v>2050</v>
      </c>
      <c r="B44" s="57" t="s">
        <v>62</v>
      </c>
      <c r="C44" s="1"/>
      <c r="D44" s="73"/>
      <c r="E44" s="1"/>
      <c r="F44" s="1"/>
      <c r="G44" s="1"/>
      <c r="H44" s="1"/>
      <c r="I44" s="1"/>
      <c r="J44" s="1"/>
      <c r="K44" s="58" t="s">
        <v>42</v>
      </c>
      <c r="L44" s="59">
        <f>0+0.3+0+0.3</f>
        <v>0.6</v>
      </c>
      <c r="M44" s="59"/>
      <c r="N44" s="60"/>
      <c r="O44" s="61"/>
      <c r="P44" s="61"/>
      <c r="Q44" s="61"/>
      <c r="R44" s="59"/>
      <c r="S44" s="61"/>
      <c r="T44" s="59"/>
      <c r="U44" s="62"/>
      <c r="V44" s="59"/>
      <c r="W44" s="55"/>
    </row>
    <row r="45" spans="1:23" ht="14.1" customHeight="1" x14ac:dyDescent="0.2">
      <c r="A45" s="56">
        <v>2060</v>
      </c>
      <c r="B45" s="57" t="s">
        <v>63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59">
        <f>0+23484.7</f>
        <v>23484.7</v>
      </c>
      <c r="M45" s="59"/>
      <c r="N45" s="60"/>
      <c r="O45" s="61"/>
      <c r="P45" s="61"/>
      <c r="Q45" s="61"/>
      <c r="R45" s="59"/>
      <c r="S45" s="61"/>
      <c r="T45" s="59"/>
      <c r="U45" s="62"/>
      <c r="V45" s="59"/>
      <c r="W45" s="55"/>
    </row>
    <row r="46" spans="1:23" ht="14.1" customHeight="1" x14ac:dyDescent="0.2">
      <c r="A46" s="56">
        <v>2070</v>
      </c>
      <c r="B46" s="57" t="s">
        <v>64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59">
        <f>0+25905.5</f>
        <v>25905.5</v>
      </c>
      <c r="M46" s="59"/>
      <c r="N46" s="60"/>
      <c r="O46" s="61"/>
      <c r="P46" s="61"/>
      <c r="Q46" s="61"/>
      <c r="R46" s="59"/>
      <c r="S46" s="61"/>
      <c r="T46" s="59"/>
      <c r="U46" s="62"/>
      <c r="V46" s="59"/>
      <c r="W46" s="55"/>
    </row>
    <row r="47" spans="1:23" ht="14.1" customHeight="1" x14ac:dyDescent="0.2">
      <c r="A47" s="56"/>
      <c r="B47" s="57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8"/>
      <c r="L47" s="69"/>
      <c r="M47" s="60"/>
      <c r="N47" s="60"/>
      <c r="O47" s="61"/>
      <c r="P47" s="61"/>
      <c r="Q47" s="61"/>
      <c r="R47" s="59"/>
      <c r="S47" s="61"/>
      <c r="T47" s="59"/>
      <c r="U47" s="62"/>
      <c r="V47" s="59"/>
      <c r="W47" s="55"/>
    </row>
    <row r="48" spans="1:23" ht="14.1" customHeight="1" x14ac:dyDescent="0.2">
      <c r="A48" s="56">
        <v>2091</v>
      </c>
      <c r="B48" s="57"/>
      <c r="C48" s="1" t="s">
        <v>51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59">
        <f>0+2348.5</f>
        <v>2348.5</v>
      </c>
      <c r="M48" s="59"/>
      <c r="N48" s="60"/>
      <c r="O48" s="61"/>
      <c r="P48" s="61"/>
      <c r="Q48" s="61"/>
      <c r="R48" s="59"/>
      <c r="S48" s="61"/>
      <c r="T48" s="59"/>
      <c r="U48" s="62"/>
      <c r="V48" s="59"/>
      <c r="W48" s="55"/>
    </row>
    <row r="49" spans="1:23" ht="14.1" customHeight="1" x14ac:dyDescent="0.2">
      <c r="A49" s="56">
        <v>2092</v>
      </c>
      <c r="B49" s="57"/>
      <c r="C49" s="1" t="s">
        <v>67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59">
        <f>0+0.3+0+0.3</f>
        <v>0.6</v>
      </c>
      <c r="M49" s="59"/>
      <c r="N49" s="60"/>
      <c r="O49" s="61"/>
      <c r="P49" s="61"/>
      <c r="Q49" s="61"/>
      <c r="R49" s="59"/>
      <c r="S49" s="61"/>
      <c r="T49" s="59"/>
      <c r="U49" s="62"/>
      <c r="V49" s="59"/>
      <c r="W49" s="55"/>
    </row>
    <row r="50" spans="1:23" ht="14.1" customHeight="1" x14ac:dyDescent="0.2">
      <c r="A50" s="56">
        <v>2094</v>
      </c>
      <c r="B50" s="57"/>
      <c r="C50" s="1" t="s">
        <v>68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59">
        <f>L48+L49</f>
        <v>2349.1</v>
      </c>
      <c r="M50" s="59"/>
      <c r="N50" s="60"/>
      <c r="O50" s="61"/>
      <c r="P50" s="61"/>
      <c r="Q50" s="61"/>
      <c r="R50" s="59"/>
      <c r="S50" s="61"/>
      <c r="T50" s="59"/>
      <c r="U50" s="62"/>
      <c r="V50" s="59"/>
      <c r="W50" s="55"/>
    </row>
    <row r="51" spans="1:23" ht="14.1" customHeight="1" x14ac:dyDescent="0.2">
      <c r="A51" s="56">
        <v>2100</v>
      </c>
      <c r="B51" s="57" t="s">
        <v>69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59">
        <f>0+2891.3</f>
        <v>2891.3</v>
      </c>
      <c r="M51" s="59"/>
      <c r="N51" s="60"/>
      <c r="O51" s="61"/>
      <c r="P51" s="61"/>
      <c r="Q51" s="61"/>
      <c r="R51" s="59"/>
      <c r="S51" s="61"/>
      <c r="T51" s="59"/>
      <c r="U51" s="62"/>
      <c r="V51" s="59"/>
      <c r="W51" s="55"/>
    </row>
    <row r="52" spans="1:23" ht="10.5" customHeight="1" x14ac:dyDescent="0.2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69"/>
      <c r="M52" s="60"/>
      <c r="N52" s="60"/>
      <c r="O52" s="61"/>
      <c r="P52" s="61"/>
      <c r="Q52" s="61"/>
      <c r="R52" s="59"/>
      <c r="S52" s="61"/>
      <c r="T52" s="59"/>
      <c r="U52" s="62"/>
      <c r="V52" s="59"/>
      <c r="W52" s="55"/>
    </row>
    <row r="53" spans="1:23" ht="14.1" customHeight="1" x14ac:dyDescent="0.2">
      <c r="A53" s="56"/>
      <c r="B53" s="70" t="s">
        <v>70</v>
      </c>
      <c r="C53" s="1"/>
      <c r="D53" s="1"/>
      <c r="E53" s="1"/>
      <c r="F53" s="1"/>
      <c r="G53" s="1"/>
      <c r="H53" s="1"/>
      <c r="I53" s="1"/>
      <c r="J53" s="1"/>
      <c r="K53" s="58"/>
      <c r="L53" s="71"/>
      <c r="M53" s="72"/>
      <c r="N53" s="72"/>
      <c r="O53" s="71"/>
      <c r="P53" s="72"/>
      <c r="Q53" s="72"/>
      <c r="R53" s="72"/>
      <c r="S53" s="71"/>
      <c r="T53" s="72"/>
      <c r="U53" s="71"/>
      <c r="V53" s="72"/>
      <c r="W53" s="55"/>
    </row>
    <row r="54" spans="1:23" ht="14.1" customHeight="1" x14ac:dyDescent="0.2">
      <c r="A54" s="56">
        <v>2330</v>
      </c>
      <c r="B54" s="57" t="s">
        <v>71</v>
      </c>
      <c r="C54" s="1"/>
      <c r="D54" s="1"/>
      <c r="E54" s="1"/>
      <c r="F54" s="1"/>
      <c r="G54" s="1"/>
      <c r="H54" s="1"/>
      <c r="I54" s="1"/>
      <c r="J54" s="1"/>
      <c r="K54" s="58" t="s">
        <v>42</v>
      </c>
      <c r="L54" s="59">
        <f>0+1.2</f>
        <v>1.2</v>
      </c>
      <c r="M54" s="59"/>
      <c r="N54" s="60"/>
      <c r="O54" s="61">
        <v>1.3</v>
      </c>
      <c r="P54" s="61"/>
      <c r="Q54" s="61"/>
      <c r="R54" s="59"/>
      <c r="S54" s="61"/>
      <c r="T54" s="59"/>
      <c r="U54" s="62"/>
      <c r="V54" s="59"/>
      <c r="W54" s="55"/>
    </row>
    <row r="55" spans="1:23" ht="10.5" customHeight="1" x14ac:dyDescent="0.2">
      <c r="A55" s="74"/>
      <c r="B55" s="75"/>
      <c r="C55" s="76"/>
      <c r="D55" s="76"/>
      <c r="E55" s="76"/>
      <c r="F55" s="76"/>
      <c r="G55" s="76"/>
      <c r="H55" s="76"/>
      <c r="I55" s="76"/>
      <c r="J55" s="76"/>
      <c r="K55" s="77"/>
      <c r="L55" s="78"/>
      <c r="M55" s="2"/>
      <c r="N55" s="76"/>
      <c r="O55" s="75"/>
      <c r="P55" s="2"/>
      <c r="Q55" s="2"/>
      <c r="R55" s="2"/>
      <c r="S55" s="78"/>
      <c r="T55" s="2"/>
      <c r="U55" s="78"/>
      <c r="V55" s="2"/>
      <c r="W55" s="55"/>
    </row>
    <row r="56" spans="1:23" ht="24.75" customHeight="1" thickBot="1" x14ac:dyDescent="0.25">
      <c r="A56" s="79" t="s">
        <v>72</v>
      </c>
      <c r="B56" s="80"/>
      <c r="C56" s="81"/>
      <c r="D56" s="81"/>
      <c r="E56" s="82"/>
      <c r="F56" s="82"/>
      <c r="G56" s="82"/>
      <c r="H56" s="82"/>
      <c r="I56" s="82"/>
      <c r="J56" s="82"/>
      <c r="K56" s="83"/>
      <c r="L56" s="83"/>
      <c r="M56" s="83"/>
      <c r="N56" s="82"/>
      <c r="O56" s="82"/>
      <c r="P56" s="84"/>
      <c r="Q56" s="84"/>
      <c r="R56" s="84"/>
      <c r="S56" s="84"/>
      <c r="T56" s="84"/>
      <c r="U56" s="84"/>
      <c r="V56" s="84"/>
      <c r="W56" s="55"/>
    </row>
    <row r="57" spans="1:23" ht="12.75" customHeight="1" x14ac:dyDescent="0.2">
      <c r="A57" s="85"/>
      <c r="B57" s="86"/>
      <c r="C57" s="85"/>
      <c r="D57" s="86"/>
      <c r="E57" s="85"/>
      <c r="F57" s="85"/>
      <c r="G57" s="85"/>
      <c r="H57" s="85"/>
      <c r="I57" s="85"/>
      <c r="J57" s="85"/>
      <c r="K57" s="87"/>
      <c r="L57" s="88"/>
      <c r="M57" s="88"/>
      <c r="N57" s="85"/>
      <c r="O57" s="85"/>
    </row>
  </sheetData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4" right="0.78740157480314954" top="0.39370078740157477" bottom="0.59055118110236215" header="0" footer="0"/>
  <pageSetup paperSize="9" scale="75" orientation="portrait" useFirstPageNumber="1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Violina Rosca</dc:creator>
  <cp:lastModifiedBy>Violina Rosca</cp:lastModifiedBy>
  <dcterms:created xsi:type="dcterms:W3CDTF">2018-09-24T10:30:57Z</dcterms:created>
  <dcterms:modified xsi:type="dcterms:W3CDTF">2018-09-24T10:31:16Z</dcterms:modified>
</cp:coreProperties>
</file>