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-12" yWindow="0" windowWidth="9816" windowHeight="4296" activeTab="1"/>
  </bookViews>
  <sheets>
    <sheet name="Диаграмма1" sheetId="14" r:id="rId1"/>
    <sheet name="DSI" sheetId="1" r:id="rId2"/>
    <sheet name="DSI (2)" sheetId="12" r:id="rId3"/>
    <sheet name="Лист12" sheetId="6" r:id="rId4"/>
    <sheet name="Лист13" sheetId="7" r:id="rId5"/>
    <sheet name="Лист14" sheetId="8" r:id="rId6"/>
    <sheet name="Лист15" sheetId="9" r:id="rId7"/>
    <sheet name="Лист16" sheetId="10" r:id="rId8"/>
    <sheet name="Лист1" sheetId="15" state="hidden" r:id="rId9"/>
  </sheets>
  <calcPr calcId="162913"/>
</workbook>
</file>

<file path=xl/calcChain.xml><?xml version="1.0" encoding="utf-8"?>
<calcChain xmlns="http://schemas.openxmlformats.org/spreadsheetml/2006/main">
  <c r="D18" i="12" l="1"/>
  <c r="D19" i="1"/>
  <c r="D18" i="1"/>
  <c r="D17" i="1"/>
  <c r="E15" i="1"/>
  <c r="E12" i="1" s="1"/>
  <c r="C15" i="1"/>
  <c r="C12" i="1"/>
  <c r="C21" i="1" s="1"/>
  <c r="D15" i="1" l="1"/>
  <c r="E21" i="1"/>
  <c r="D12" i="1"/>
  <c r="D21" i="1" s="1"/>
  <c r="D17" i="12" l="1"/>
  <c r="A3" i="12"/>
  <c r="C6" i="12"/>
  <c r="D6" i="12"/>
  <c r="E6" i="12"/>
  <c r="D7" i="12"/>
  <c r="E7" i="12"/>
  <c r="C8" i="12"/>
  <c r="D8" i="12"/>
  <c r="E8" i="12"/>
  <c r="C16" i="12"/>
  <c r="E16" i="12"/>
  <c r="C17" i="12"/>
  <c r="E17" i="12"/>
  <c r="E14" i="12" l="1"/>
  <c r="E11" i="12" s="1"/>
  <c r="C14" i="12"/>
  <c r="C11" i="12" s="1"/>
  <c r="C20" i="12" s="1"/>
  <c r="D16" i="12"/>
  <c r="D11" i="12" l="1"/>
  <c r="D20" i="12" s="1"/>
  <c r="E20" i="12"/>
  <c r="D14" i="12"/>
  <c r="F18" i="12" l="1"/>
  <c r="F17" i="12"/>
  <c r="F16" i="12"/>
  <c r="F20" i="12" l="1"/>
</calcChain>
</file>

<file path=xl/sharedStrings.xml><?xml version="1.0" encoding="utf-8"?>
<sst xmlns="http://schemas.openxmlformats.org/spreadsheetml/2006/main" count="34" uniqueCount="26">
  <si>
    <t>TOTAL</t>
  </si>
  <si>
    <t xml:space="preserve">Informatie </t>
  </si>
  <si>
    <t>Indicii</t>
  </si>
  <si>
    <t>Nr.</t>
  </si>
  <si>
    <t>d/o</t>
  </si>
  <si>
    <t>situaţiei din</t>
  </si>
  <si>
    <t xml:space="preserve">   ( mil.lei )</t>
  </si>
  <si>
    <t>VMS emise prin licitaţie</t>
  </si>
  <si>
    <t xml:space="preserve">Informaţie 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</si>
  <si>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</si>
  <si>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</si>
  <si>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</si>
  <si>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</si>
  <si>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</si>
  <si>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</si>
  <si>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privind datoria de stat internă în anul 2018</t>
  </si>
  <si>
    <t>Conform situaţiei din 1 ianuarie 2018</t>
  </si>
  <si>
    <t>1.</t>
  </si>
  <si>
    <t>Valori mobiliare de stat plasate pe piaţa internă, total,</t>
  </si>
  <si>
    <t>inclusiv</t>
  </si>
  <si>
    <t>În formă de înscrieri în conturi,</t>
  </si>
  <si>
    <t>dintre care</t>
  </si>
  <si>
    <t>Modificarile în perioada de la 01.01.18 pina la 31.10.18</t>
  </si>
  <si>
    <t>La finele perioadei de gestiune 31.10.2018</t>
  </si>
  <si>
    <r>
      <t xml:space="preserve">Nota. </t>
    </r>
    <r>
      <rPr>
        <b/>
        <sz val="10.5"/>
        <rFont val="Times New Roman"/>
        <family val="1"/>
        <charset val="204"/>
      </rPr>
      <t>La situaţia din 31 octombrie 2018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413,8 mil. lei şi a constituit </t>
    </r>
    <r>
      <rPr>
        <b/>
        <sz val="10.5"/>
        <rFont val="Times New Roman"/>
        <family val="1"/>
        <charset val="204"/>
      </rPr>
      <t>22992,3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623,8 mil. lei și răscumpărării VMS emise pentru executarea a obligațiilor de plată derivate din garanțiile de stat în sumă de 210,0 mil. lei.</t>
    </r>
  </si>
  <si>
    <r>
      <rPr>
        <b/>
        <sz val="10.5"/>
        <rFont val="Times New Roman"/>
        <family val="1"/>
        <charset val="204"/>
      </rPr>
      <t>Pentru 10 luni ale anului  2018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4,84 %   (pe tipuri de VMS:   91 zile - 4,12%, 182 zile - 4,55%, 364 zile - 4,83%, 2 ani - 5,81%, 3 ani - 6,32%, 5 ani -6,81%), care comparativ cu perioada analogică a anului 2017 este mai mică cu 2,06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</si>
</sst>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0" fillId="0" borderId="0" xfId="0" applyAlignment="1">
      <alignment horizontal="left"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164" fontId="5" fillId="0" borderId="4" xfId="0" applyNumberFormat="1" applyFont="1" applyFill="1" applyBorder="1"/>
    <xf numFmtId="0" fontId="7" fillId="0" borderId="0" xfId="0" applyFont="1" applyFill="1"/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2" fontId="1" fillId="0" borderId="0" xfId="0" applyNumberFormat="1" applyFont="1" applyFill="1"/>
    <xf numFmtId="0" fontId="11" fillId="0" borderId="9" xfId="0" applyFont="1" applyBorder="1" applyAlignment="1">
      <alignment wrapText="1"/>
    </xf>
    <xf numFmtId="4" fontId="5" fillId="0" borderId="4" xfId="0" applyNumberFormat="1" applyFont="1" applyFill="1" applyBorder="1"/>
    <xf numFmtId="0" fontId="11" fillId="0" borderId="9" xfId="0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5" fillId="0" borderId="5" xfId="0" applyFont="1" applyFill="1" applyBorder="1"/>
    <xf numFmtId="0" fontId="5" fillId="0" borderId="6" xfId="0" quotePrefix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/>
    <xf numFmtId="0" fontId="5" fillId="0" borderId="11" xfId="0" applyFont="1" applyFill="1" applyBorder="1"/>
    <xf numFmtId="166" fontId="5" fillId="0" borderId="4" xfId="0" applyNumberFormat="1" applyFont="1" applyFill="1" applyBorder="1"/>
    <xf numFmtId="0" fontId="5" fillId="0" borderId="4" xfId="0" quotePrefix="1" applyFont="1" applyFill="1" applyBorder="1" applyAlignment="1">
      <alignment vertical="center"/>
    </xf>
    <xf numFmtId="16" fontId="5" fillId="0" borderId="4" xfId="0" quotePrefix="1" applyNumberFormat="1" applyFont="1" applyFill="1" applyBorder="1"/>
    <xf numFmtId="166" fontId="5" fillId="0" borderId="6" xfId="0" applyNumberFormat="1" applyFont="1" applyFill="1" applyBorder="1"/>
    <xf numFmtId="166" fontId="5" fillId="0" borderId="2" xfId="0" applyNumberFormat="1" applyFont="1" applyFill="1" applyBorder="1"/>
    <xf numFmtId="0" fontId="6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28.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2.201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8</a:t>
            </a:r>
            <a:endParaRPr lang="ro-RO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15827338129614"/>
          <c:y val="0.13902053712480253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3943-4968-B120-B16E856C7EBE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1-3943-4968-B120-B16E856C7EBE}"/>
              </c:ext>
            </c:extLst>
          </c:dPt>
          <c:dLbls>
            <c:dLbl>
              <c:idx val="0"/>
              <c:layout>
                <c:manualLayout>
                  <c:x val="-0.11784064761688971"/>
                  <c:y val="0.16002222471006289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emise pe piaţa primară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32.5%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3-4968-B120-B16E856C7E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convertite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9.1 %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3-4968-B120-B16E856C7E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VMS emise pentru   unele scopuri stabilite de lege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</a:rPr>
                      <a:t>58.4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3-4968-B120-B16E856C7E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ro-RO" sz="8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VMS  plasate prin subscriere</a:t>
                    </a:r>
                  </a:p>
                  <a:p>
                    <a:r>
                      <a:rPr lang="ro-RO" sz="8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0.1%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3-4968-B120-B16E856C7E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t>
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43-4968-B120-B16E856C7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'DSI (2)'!$B$16:$B$18</c:f>
              <c:strCache>
                <c:ptCount val="3"/>
                <c:pt idx="0">
                  <c:v>VMS emise prin licitaţie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</c:strCache>
            </c:strRef>
          </c:cat>
          <c:val>
            <c:numRef>
              <c:f>'DSI (2)'!$E$16:$E$17</c:f>
              <c:numCache>
                <c:formatCode>#,##0.000</c:formatCode>
                <c:ptCount val="2"/>
                <c:pt idx="0">
                  <c:v>7847.74690388</c:v>
                </c:pt>
                <c:pt idx="1">
                  <c:v>2063.3918337999999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43-4968-B120-B16E856C7E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681" cy="607038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4" zoomScaleNormal="100" workbookViewId="0">
      <selection activeCell="G15" sqref="G15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5.33203125" style="2" customWidth="1"/>
    <col min="6" max="6" width="15.5546875" style="2" customWidth="1"/>
    <col min="7" max="16384" width="9.109375" style="2"/>
  </cols>
  <sheetData>
    <row r="1" spans="1:5" x14ac:dyDescent="0.25">
      <c r="E1" s="15"/>
    </row>
    <row r="2" spans="1:5" ht="17.399999999999999" x14ac:dyDescent="0.3">
      <c r="A2" s="40" t="s">
        <v>8</v>
      </c>
      <c r="B2" s="41"/>
      <c r="C2" s="41"/>
      <c r="D2" s="41"/>
      <c r="E2" s="41"/>
    </row>
    <row r="3" spans="1:5" ht="17.399999999999999" x14ac:dyDescent="0.3">
      <c r="A3" s="40" t="s">
        <v>15</v>
      </c>
      <c r="B3" s="41"/>
      <c r="C3" s="41"/>
      <c r="D3" s="41"/>
      <c r="E3" s="4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31" t="s">
        <v>6</v>
      </c>
    </row>
    <row r="6" spans="1:5" s="10" customFormat="1" ht="18" customHeight="1" x14ac:dyDescent="0.25">
      <c r="A6" s="24"/>
      <c r="B6" s="24"/>
      <c r="C6" s="42" t="s">
        <v>16</v>
      </c>
      <c r="D6" s="42" t="s">
        <v>22</v>
      </c>
      <c r="E6" s="42" t="s">
        <v>23</v>
      </c>
    </row>
    <row r="7" spans="1:5" s="10" customFormat="1" ht="18" customHeight="1" x14ac:dyDescent="0.25">
      <c r="A7" s="25" t="s">
        <v>3</v>
      </c>
      <c r="B7" s="25" t="s">
        <v>2</v>
      </c>
      <c r="C7" s="43"/>
      <c r="D7" s="43"/>
      <c r="E7" s="43"/>
    </row>
    <row r="8" spans="1:5" s="10" customFormat="1" ht="18" customHeight="1" x14ac:dyDescent="0.25">
      <c r="A8" s="25" t="s">
        <v>4</v>
      </c>
      <c r="B8" s="6"/>
      <c r="C8" s="43"/>
      <c r="D8" s="43"/>
      <c r="E8" s="43"/>
    </row>
    <row r="9" spans="1:5" ht="13.8" thickBot="1" x14ac:dyDescent="0.3">
      <c r="A9" s="32"/>
      <c r="B9" s="33"/>
      <c r="C9" s="44"/>
      <c r="D9" s="44"/>
      <c r="E9" s="44"/>
    </row>
    <row r="10" spans="1:5" x14ac:dyDescent="0.25">
      <c r="A10" s="6"/>
      <c r="B10" s="7"/>
      <c r="C10" s="8"/>
      <c r="D10" s="9"/>
      <c r="E10" s="8"/>
    </row>
    <row r="11" spans="1:5" ht="26.25" customHeight="1" x14ac:dyDescent="0.25">
      <c r="A11" s="26"/>
      <c r="B11" s="7"/>
      <c r="C11" s="34"/>
      <c r="D11" s="34"/>
      <c r="E11" s="34"/>
    </row>
    <row r="12" spans="1:5" x14ac:dyDescent="0.25">
      <c r="A12" s="35" t="s">
        <v>17</v>
      </c>
      <c r="B12" s="20" t="s">
        <v>18</v>
      </c>
      <c r="C12" s="34">
        <f>C15</f>
        <v>22578.526647940002</v>
      </c>
      <c r="D12" s="34">
        <f>E12-C12</f>
        <v>413.81208974000037</v>
      </c>
      <c r="E12" s="34">
        <f>E15</f>
        <v>22992.338737680002</v>
      </c>
    </row>
    <row r="13" spans="1:5" x14ac:dyDescent="0.25">
      <c r="A13" s="26"/>
      <c r="B13" s="22" t="s">
        <v>19</v>
      </c>
      <c r="C13" s="34"/>
      <c r="D13" s="34"/>
      <c r="E13" s="34"/>
    </row>
    <row r="14" spans="1:5" x14ac:dyDescent="0.25">
      <c r="A14" s="26"/>
      <c r="B14" s="22"/>
      <c r="C14" s="34"/>
      <c r="D14" s="34"/>
      <c r="E14" s="34"/>
    </row>
    <row r="15" spans="1:5" x14ac:dyDescent="0.25">
      <c r="A15" s="36" t="s">
        <v>10</v>
      </c>
      <c r="B15" s="22" t="s">
        <v>20</v>
      </c>
      <c r="C15" s="34">
        <f>SUM(C17:C19)</f>
        <v>22578.526647940002</v>
      </c>
      <c r="D15" s="34">
        <f>E15-C15</f>
        <v>413.81208974000037</v>
      </c>
      <c r="E15" s="34">
        <f>SUM(E17:E19)</f>
        <v>22992.338737680002</v>
      </c>
    </row>
    <row r="16" spans="1:5" x14ac:dyDescent="0.25">
      <c r="A16" s="36"/>
      <c r="B16" s="22" t="s">
        <v>21</v>
      </c>
      <c r="C16" s="34"/>
      <c r="D16" s="34"/>
      <c r="E16" s="34"/>
    </row>
    <row r="17" spans="1:10" x14ac:dyDescent="0.25">
      <c r="A17" s="36"/>
      <c r="B17" s="22" t="s">
        <v>12</v>
      </c>
      <c r="C17" s="34">
        <v>7223.9345770700002</v>
      </c>
      <c r="D17" s="34">
        <f>E17-C17</f>
        <v>623.81232680999983</v>
      </c>
      <c r="E17" s="34">
        <v>7847.74690388</v>
      </c>
    </row>
    <row r="18" spans="1:10" ht="17.399999999999999" customHeight="1" x14ac:dyDescent="0.25">
      <c r="A18" s="26"/>
      <c r="B18" s="22" t="s">
        <v>13</v>
      </c>
      <c r="C18" s="34">
        <v>2063.3920708700002</v>
      </c>
      <c r="D18" s="34">
        <f>E18-C18</f>
        <v>-2.3707000036665704E-4</v>
      </c>
      <c r="E18" s="34">
        <v>2063.3918337999999</v>
      </c>
    </row>
    <row r="19" spans="1:10" ht="13.2" customHeight="1" x14ac:dyDescent="0.25">
      <c r="A19" s="26"/>
      <c r="B19" s="22" t="s">
        <v>14</v>
      </c>
      <c r="C19" s="34">
        <v>13291.2</v>
      </c>
      <c r="D19" s="34">
        <f>E19-C19</f>
        <v>-210</v>
      </c>
      <c r="E19" s="34">
        <v>13081.2</v>
      </c>
    </row>
    <row r="20" spans="1:10" ht="13.2" customHeight="1" thickBot="1" x14ac:dyDescent="0.3">
      <c r="A20" s="29"/>
      <c r="B20" s="7"/>
      <c r="C20" s="34"/>
      <c r="D20" s="34"/>
      <c r="E20" s="34"/>
    </row>
    <row r="21" spans="1:10" ht="13.8" thickBot="1" x14ac:dyDescent="0.3">
      <c r="A21" s="30"/>
      <c r="B21" s="23" t="s">
        <v>0</v>
      </c>
      <c r="C21" s="37">
        <f>C12</f>
        <v>22578.526647940002</v>
      </c>
      <c r="D21" s="37">
        <f>D12</f>
        <v>413.81208974000037</v>
      </c>
      <c r="E21" s="37">
        <f>E12</f>
        <v>22992.338737680002</v>
      </c>
      <c r="F21" s="16"/>
      <c r="G21" s="5"/>
      <c r="H21" s="5"/>
      <c r="I21" s="5"/>
      <c r="J21" s="5"/>
    </row>
    <row r="22" spans="1:10" s="12" customFormat="1" ht="15.75" customHeight="1" x14ac:dyDescent="0.25">
      <c r="A22" s="39" t="s">
        <v>24</v>
      </c>
      <c r="B22" s="39"/>
      <c r="C22" s="39"/>
      <c r="D22" s="39"/>
      <c r="E22" s="39"/>
      <c r="F22" s="17"/>
      <c r="G22" s="11"/>
      <c r="H22" s="11"/>
      <c r="I22" s="11"/>
      <c r="J22" s="11"/>
    </row>
    <row r="23" spans="1:10" s="12" customFormat="1" ht="15.75" customHeight="1" x14ac:dyDescent="0.25">
      <c r="A23" s="39"/>
      <c r="B23" s="39"/>
      <c r="C23" s="39"/>
      <c r="D23" s="39"/>
      <c r="E23" s="39"/>
    </row>
    <row r="24" spans="1:10" s="12" customFormat="1" ht="15.75" customHeight="1" x14ac:dyDescent="0.25">
      <c r="A24" s="39"/>
      <c r="B24" s="39"/>
      <c r="C24" s="39"/>
      <c r="D24" s="39"/>
      <c r="E24" s="39"/>
    </row>
    <row r="25" spans="1:10" s="12" customFormat="1" ht="20.25" customHeight="1" x14ac:dyDescent="0.25">
      <c r="A25" s="39" t="s">
        <v>25</v>
      </c>
      <c r="B25" s="39"/>
      <c r="C25" s="39"/>
      <c r="D25" s="39"/>
      <c r="E25" s="39"/>
    </row>
    <row r="26" spans="1:10" s="12" customFormat="1" ht="20.25" customHeight="1" x14ac:dyDescent="0.25">
      <c r="A26" s="39"/>
      <c r="B26" s="39"/>
      <c r="C26" s="39"/>
      <c r="D26" s="39"/>
      <c r="E26" s="3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4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zoomScale="115" workbookViewId="0">
      <selection activeCell="D6" sqref="D6:D8"/>
    </sheetView>
  </sheetViews>
  <sheetFormatPr defaultColWidth="9.109375" defaultRowHeight="13.2" x14ac:dyDescent="0.25"/>
  <cols>
    <col min="1" max="1" width="4" style="13" customWidth="1"/>
    <col min="2" max="2" width="45.6640625" style="13" customWidth="1"/>
    <col min="3" max="3" width="17.5546875" style="13" customWidth="1"/>
    <col min="4" max="4" width="16.6640625" style="13" customWidth="1"/>
    <col min="5" max="5" width="16" style="13" customWidth="1"/>
    <col min="6" max="6" width="17.5546875" style="13" customWidth="1"/>
    <col min="7" max="7" width="15.5546875" style="13" customWidth="1"/>
    <col min="8" max="16384" width="9.109375" style="13"/>
  </cols>
  <sheetData>
    <row r="1" spans="1:6" x14ac:dyDescent="0.25">
      <c r="E1" s="14"/>
    </row>
    <row r="2" spans="1:6" ht="17.399999999999999" x14ac:dyDescent="0.3">
      <c r="A2" s="41" t="s">
        <v>1</v>
      </c>
      <c r="B2" s="41"/>
      <c r="C2" s="41"/>
      <c r="D2" s="41"/>
      <c r="E2" s="41"/>
    </row>
    <row r="3" spans="1:6" ht="17.399999999999999" x14ac:dyDescent="0.3">
      <c r="A3" s="40" t="str">
        <f>DSI!A3</f>
        <v>privind datoria de stat internă în anul 2018</v>
      </c>
      <c r="B3" s="41"/>
      <c r="C3" s="41"/>
      <c r="D3" s="41"/>
      <c r="E3" s="41"/>
    </row>
    <row r="4" spans="1:6" x14ac:dyDescent="0.25">
      <c r="B4" s="1"/>
      <c r="C4" s="1"/>
      <c r="D4" s="1"/>
      <c r="E4" s="1"/>
    </row>
    <row r="5" spans="1:6" ht="13.8" thickBot="1" x14ac:dyDescent="0.3">
      <c r="B5" s="1"/>
      <c r="C5" s="1"/>
      <c r="D5" s="1"/>
      <c r="E5" s="1" t="s">
        <v>6</v>
      </c>
    </row>
    <row r="6" spans="1:6" s="10" customFormat="1" ht="25.2" customHeight="1" x14ac:dyDescent="0.25">
      <c r="A6" s="24"/>
      <c r="B6" s="24"/>
      <c r="C6" s="42" t="str">
        <f>DSI!C6</f>
        <v>Conform situaţiei din 1 ianuarie 2018</v>
      </c>
      <c r="D6" s="42" t="str">
        <f>DSI!D6</f>
        <v>Modificarile în perioada de la 01.01.18 pina la 31.10.18</v>
      </c>
      <c r="E6" s="42" t="str">
        <f>DSI!E6</f>
        <v>La finele perioadei de gestiune 31.10.2018</v>
      </c>
    </row>
    <row r="7" spans="1:6" s="10" customFormat="1" ht="25.2" customHeight="1" x14ac:dyDescent="0.25">
      <c r="A7" s="25" t="s">
        <v>3</v>
      </c>
      <c r="B7" s="25" t="s">
        <v>2</v>
      </c>
      <c r="C7" s="43" t="s">
        <v>5</v>
      </c>
      <c r="D7" s="43">
        <f>DSI!D7</f>
        <v>0</v>
      </c>
      <c r="E7" s="43">
        <f>DSI!E7</f>
        <v>0</v>
      </c>
    </row>
    <row r="8" spans="1:6" s="10" customFormat="1" ht="25.2" customHeight="1" thickBot="1" x14ac:dyDescent="0.3">
      <c r="A8" s="25" t="s">
        <v>4</v>
      </c>
      <c r="B8" s="6"/>
      <c r="C8" s="45">
        <f>DSI!C8</f>
        <v>0</v>
      </c>
      <c r="D8" s="45">
        <f>DSI!D8</f>
        <v>0</v>
      </c>
      <c r="E8" s="45">
        <f>DSI!E8</f>
        <v>0</v>
      </c>
    </row>
    <row r="9" spans="1:6" x14ac:dyDescent="0.25">
      <c r="A9" s="6"/>
      <c r="B9" s="7"/>
      <c r="C9" s="8"/>
      <c r="D9" s="9"/>
      <c r="E9" s="8"/>
    </row>
    <row r="10" spans="1:6" x14ac:dyDescent="0.25">
      <c r="A10" s="26"/>
      <c r="B10" s="7"/>
      <c r="C10" s="21"/>
      <c r="D10" s="21"/>
      <c r="E10" s="21"/>
    </row>
    <row r="11" spans="1:6" ht="26.25" customHeight="1" x14ac:dyDescent="0.25">
      <c r="A11" s="27">
        <v>1</v>
      </c>
      <c r="B11" s="20" t="s">
        <v>9</v>
      </c>
      <c r="C11" s="34">
        <f>C14</f>
        <v>22578.526647940002</v>
      </c>
      <c r="D11" s="34">
        <f>E11-C11</f>
        <v>623.81208974000037</v>
      </c>
      <c r="E11" s="34">
        <f>E14</f>
        <v>23202.338737680002</v>
      </c>
    </row>
    <row r="12" spans="1:6" x14ac:dyDescent="0.25">
      <c r="A12" s="28"/>
      <c r="B12" s="22"/>
      <c r="C12" s="34"/>
      <c r="D12" s="34"/>
      <c r="E12" s="34"/>
    </row>
    <row r="13" spans="1:6" x14ac:dyDescent="0.25">
      <c r="A13" s="28"/>
      <c r="B13" s="22"/>
      <c r="C13" s="34"/>
      <c r="D13" s="34"/>
      <c r="E13" s="34"/>
    </row>
    <row r="14" spans="1:6" x14ac:dyDescent="0.25">
      <c r="A14" s="28" t="s">
        <v>10</v>
      </c>
      <c r="B14" s="22" t="s">
        <v>11</v>
      </c>
      <c r="C14" s="34">
        <f>SUM(C16:C18)</f>
        <v>22578.526647940002</v>
      </c>
      <c r="D14" s="34">
        <f>E14-C14</f>
        <v>623.81208974000037</v>
      </c>
      <c r="E14" s="34">
        <f>SUM(E16:E18)</f>
        <v>23202.338737680002</v>
      </c>
    </row>
    <row r="15" spans="1:6" x14ac:dyDescent="0.25">
      <c r="A15" s="28"/>
      <c r="B15" s="22"/>
      <c r="C15" s="34"/>
      <c r="D15" s="34"/>
      <c r="E15" s="34"/>
    </row>
    <row r="16" spans="1:6" x14ac:dyDescent="0.25">
      <c r="A16" s="28"/>
      <c r="B16" s="7" t="s">
        <v>7</v>
      </c>
      <c r="C16" s="34">
        <f>DSI!C17</f>
        <v>7223.9345770700002</v>
      </c>
      <c r="D16" s="34">
        <f>E16-C16</f>
        <v>623.81232680999983</v>
      </c>
      <c r="E16" s="34">
        <f>DSI!E17</f>
        <v>7847.74690388</v>
      </c>
      <c r="F16" s="19">
        <f>E16/E20*100</f>
        <v>33.823085649273196</v>
      </c>
    </row>
    <row r="17" spans="1:11" x14ac:dyDescent="0.25">
      <c r="A17" s="28"/>
      <c r="B17" s="22" t="s">
        <v>13</v>
      </c>
      <c r="C17" s="34">
        <f>DSI!C18</f>
        <v>2063.3920708700002</v>
      </c>
      <c r="D17" s="38">
        <f>DSI!D18</f>
        <v>-2.3707000036665704E-4</v>
      </c>
      <c r="E17" s="38">
        <f>DSI!E18</f>
        <v>2063.3918337999999</v>
      </c>
      <c r="F17" s="19">
        <f>E17/E20*100</f>
        <v>8.8930338321847895</v>
      </c>
    </row>
    <row r="18" spans="1:11" x14ac:dyDescent="0.25">
      <c r="A18" s="28"/>
      <c r="B18" s="22" t="s">
        <v>14</v>
      </c>
      <c r="C18" s="34">
        <v>13291.2</v>
      </c>
      <c r="D18" s="34">
        <f>E18-C18</f>
        <v>0</v>
      </c>
      <c r="E18" s="34">
        <v>13291.2</v>
      </c>
      <c r="F18" s="19">
        <f>E18/E20*100</f>
        <v>57.283880518542006</v>
      </c>
    </row>
    <row r="19" spans="1:11" ht="13.8" thickBot="1" x14ac:dyDescent="0.3">
      <c r="A19" s="29"/>
      <c r="B19" s="7"/>
      <c r="C19" s="34"/>
      <c r="D19" s="34"/>
      <c r="E19" s="34"/>
    </row>
    <row r="20" spans="1:11" ht="13.8" thickBot="1" x14ac:dyDescent="0.3">
      <c r="A20" s="30"/>
      <c r="B20" s="23" t="s">
        <v>0</v>
      </c>
      <c r="C20" s="37">
        <f>C11</f>
        <v>22578.526647940002</v>
      </c>
      <c r="D20" s="37">
        <f>D11</f>
        <v>623.81208974000037</v>
      </c>
      <c r="E20" s="37">
        <f>E11</f>
        <v>23202.338737680002</v>
      </c>
      <c r="F20" s="19">
        <f>SUM(F16:F19)</f>
        <v>100</v>
      </c>
    </row>
    <row r="21" spans="1:11" x14ac:dyDescent="0.25">
      <c r="B21" s="3"/>
      <c r="C21" s="4"/>
      <c r="D21" s="4"/>
      <c r="E21" s="4"/>
      <c r="F21" s="18"/>
      <c r="G21" s="5"/>
      <c r="H21" s="5"/>
      <c r="I21" s="5"/>
      <c r="J21" s="5"/>
      <c r="K21" s="5"/>
    </row>
  </sheetData>
  <mergeCells count="5">
    <mergeCell ref="A2:E2"/>
    <mergeCell ref="A3:E3"/>
    <mergeCell ref="C6:C8"/>
    <mergeCell ref="D6:D8"/>
    <mergeCell ref="E6:E8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DSI</vt:lpstr>
      <vt:lpstr>DSI (2)</vt:lpstr>
      <vt:lpstr>Лист12</vt:lpstr>
      <vt:lpstr>Лист13</vt:lpstr>
      <vt:lpstr>Лист14</vt:lpstr>
      <vt:lpstr>Лист15</vt:lpstr>
      <vt:lpstr>Лист16</vt:lpstr>
      <vt:lpstr>Лист1</vt:lpstr>
      <vt:lpstr>Диаграмма1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2018-11-07T12:45:18Z</cp:lastPrinted>
  <dcterms:created xsi:type="dcterms:W3CDTF">1997-08-21T08:07:24Z</dcterms:created>
  <dcterms:modified xsi:type="dcterms:W3CDTF">2018-11-07T12:45:35Z</dcterms:modified>
</cp:coreProperties>
</file>