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ESCTOP\proiect buget 2019\"/>
    </mc:Choice>
  </mc:AlternateContent>
  <bookViews>
    <workbookView xWindow="0" yWindow="0" windowWidth="19200" windowHeight="8235" tabRatio="869" activeTab="4"/>
  </bookViews>
  <sheets>
    <sheet name="50.01" sheetId="40" r:id="rId1"/>
    <sheet name="50.02" sheetId="16" r:id="rId2"/>
    <sheet name="50.04" sheetId="35" r:id="rId3"/>
    <sheet name="5008" sheetId="37" r:id="rId4"/>
    <sheet name="5011" sheetId="38" r:id="rId5"/>
    <sheet name="5014" sheetId="13" r:id="rId6"/>
    <sheet name="58.01" sheetId="1" r:id="rId7"/>
    <sheet name="58.02" sheetId="30" r:id="rId8"/>
    <sheet name="58.03" sheetId="32" r:id="rId9"/>
    <sheet name="58.04" sheetId="4" r:id="rId10"/>
    <sheet name="58.05" sheetId="29" r:id="rId11"/>
    <sheet name="6402" sheetId="34" r:id="rId12"/>
    <sheet name="6403" sheetId="33" r:id="rId13"/>
    <sheet name="64.05" sheetId="31" r:id="rId14"/>
    <sheet name="64.06" sheetId="45" r:id="rId15"/>
    <sheet name="68.02" sheetId="17" r:id="rId16"/>
    <sheet name="68.04" sheetId="14" r:id="rId17"/>
    <sheet name="68.05" sheetId="18" r:id="rId18"/>
    <sheet name="61.04" sheetId="43" r:id="rId19"/>
    <sheet name="15.04" sheetId="44" r:id="rId20"/>
  </sheets>
  <definedNames>
    <definedName name="_xlnm.Print_Area" localSheetId="1">'50.02'!$A$1:$P$181</definedName>
    <definedName name="_xlnm.Print_Area" localSheetId="2">'50.04'!$A$1:$P$110</definedName>
    <definedName name="_xlnm.Print_Area" localSheetId="3">'5008'!$A$1:$P$123</definedName>
    <definedName name="_xlnm.Print_Area" localSheetId="4">'5011'!$A$1:$Q$142</definedName>
    <definedName name="_xlnm.Print_Area" localSheetId="5">'5014'!$A$1:$P$87</definedName>
    <definedName name="_xlnm.Print_Area" localSheetId="6">'58.01'!$A$1:$P$122</definedName>
    <definedName name="_xlnm.Print_Area" localSheetId="7">'58.02'!$A$1:$P$111</definedName>
    <definedName name="_xlnm.Print_Area" localSheetId="8">'58.03'!$A$1:$P$129</definedName>
    <definedName name="_xlnm.Print_Area" localSheetId="9">'58.04'!$A$1:$P$123</definedName>
    <definedName name="_xlnm.Print_Area" localSheetId="10">'58.05'!$A$1:$P$136</definedName>
    <definedName name="_xlnm.Print_Area" localSheetId="13">'64.05'!$A$1:$P$105</definedName>
    <definedName name="_xlnm.Print_Area" localSheetId="11">'6402'!$A$1:$P$186</definedName>
    <definedName name="_xlnm.Print_Area" localSheetId="15">'68.02'!$A$1:$P$101</definedName>
    <definedName name="_xlnm.Print_Area" localSheetId="16">'68.04'!$A$1:$P$100</definedName>
    <definedName name="_xlnm.Print_Area" localSheetId="17">'68.05'!$A$1:$P$99</definedName>
  </definedNames>
  <calcPr calcId="152511"/>
</workbook>
</file>

<file path=xl/calcChain.xml><?xml version="1.0" encoding="utf-8"?>
<calcChain xmlns="http://schemas.openxmlformats.org/spreadsheetml/2006/main">
  <c r="M14" i="1" l="1"/>
  <c r="O14" i="1"/>
  <c r="K14" i="1"/>
  <c r="O105" i="1"/>
  <c r="M27" i="29" l="1"/>
  <c r="M25" i="29"/>
  <c r="O27" i="29"/>
  <c r="O25" i="29"/>
  <c r="K25" i="29"/>
  <c r="J25" i="29"/>
  <c r="I25" i="29"/>
  <c r="M31" i="29"/>
  <c r="K31" i="29"/>
  <c r="M30" i="29"/>
  <c r="K30" i="29"/>
  <c r="M28" i="29"/>
  <c r="O28" i="29"/>
  <c r="K28" i="29"/>
  <c r="K27" i="29"/>
  <c r="J31" i="29"/>
  <c r="J30" i="29"/>
  <c r="I31" i="29"/>
  <c r="I30" i="29"/>
  <c r="I29" i="29"/>
  <c r="J28" i="29"/>
  <c r="I28" i="29"/>
  <c r="J27" i="29"/>
  <c r="I27" i="29"/>
  <c r="J26" i="29"/>
  <c r="I26" i="29"/>
  <c r="M57" i="29" l="1"/>
  <c r="N57" i="29"/>
  <c r="O57" i="29"/>
  <c r="P57" i="29"/>
  <c r="L57" i="29"/>
  <c r="M56" i="29"/>
  <c r="N56" i="29"/>
  <c r="O56" i="29"/>
  <c r="P56" i="29"/>
  <c r="L56" i="29"/>
  <c r="M55" i="29"/>
  <c r="N55" i="29"/>
  <c r="O55" i="29"/>
  <c r="P55" i="29"/>
  <c r="L55" i="29"/>
  <c r="M54" i="29"/>
  <c r="N54" i="29"/>
  <c r="O54" i="29"/>
  <c r="P54" i="29"/>
  <c r="L54" i="29"/>
  <c r="M53" i="29"/>
  <c r="N53" i="29"/>
  <c r="O53" i="29"/>
  <c r="P53" i="29"/>
  <c r="L53" i="29"/>
  <c r="M52" i="29"/>
  <c r="N52" i="29"/>
  <c r="O52" i="29"/>
  <c r="P52" i="29"/>
  <c r="L52" i="29"/>
  <c r="M51" i="29"/>
  <c r="N51" i="29"/>
  <c r="O51" i="29"/>
  <c r="P51" i="29"/>
  <c r="L51" i="29"/>
  <c r="M50" i="29"/>
  <c r="N50" i="29"/>
  <c r="O50" i="29"/>
  <c r="P50" i="29"/>
  <c r="L50" i="29"/>
  <c r="M49" i="29"/>
  <c r="N49" i="29"/>
  <c r="O49" i="29"/>
  <c r="P49" i="29"/>
  <c r="L49" i="29"/>
  <c r="O30" i="34" l="1"/>
  <c r="O31" i="34"/>
  <c r="O32" i="34"/>
  <c r="O33" i="34"/>
  <c r="O29" i="34"/>
  <c r="M30" i="34"/>
  <c r="M31" i="34"/>
  <c r="M32" i="34"/>
  <c r="M33" i="34"/>
  <c r="M29" i="34"/>
  <c r="M28" i="34" s="1"/>
  <c r="K30" i="34"/>
  <c r="K28" i="34" s="1"/>
  <c r="K31" i="34"/>
  <c r="K32" i="34"/>
  <c r="K33" i="34"/>
  <c r="K29" i="34"/>
  <c r="J29" i="34"/>
  <c r="J30" i="34"/>
  <c r="J31" i="34"/>
  <c r="J28" i="34" s="1"/>
  <c r="J32" i="34"/>
  <c r="J33" i="34"/>
  <c r="I29" i="34"/>
  <c r="I31" i="34"/>
  <c r="I32" i="34"/>
  <c r="I33" i="34"/>
  <c r="I28" i="34" s="1"/>
  <c r="I30" i="34"/>
  <c r="M56" i="34"/>
  <c r="N56" i="34"/>
  <c r="O56" i="34"/>
  <c r="P56" i="34"/>
  <c r="L56" i="34"/>
  <c r="M55" i="34"/>
  <c r="N55" i="34"/>
  <c r="O55" i="34"/>
  <c r="P55" i="34"/>
  <c r="L55" i="34"/>
  <c r="M54" i="34"/>
  <c r="N54" i="34"/>
  <c r="O54" i="34"/>
  <c r="P54" i="34"/>
  <c r="M58" i="34"/>
  <c r="N58" i="34"/>
  <c r="O58" i="34"/>
  <c r="P58" i="34"/>
  <c r="L58" i="34"/>
  <c r="L57" i="34"/>
  <c r="L54" i="34"/>
  <c r="M66" i="34"/>
  <c r="N66" i="34"/>
  <c r="O66" i="34"/>
  <c r="P66" i="34"/>
  <c r="L66" i="34"/>
  <c r="M60" i="34"/>
  <c r="N60" i="34"/>
  <c r="O60" i="34"/>
  <c r="P60" i="34"/>
  <c r="L60" i="34"/>
  <c r="M123" i="34"/>
  <c r="O123" i="34"/>
  <c r="K123" i="34"/>
  <c r="M125" i="34"/>
  <c r="O125" i="34"/>
  <c r="K125" i="34"/>
  <c r="K127" i="34"/>
  <c r="J14" i="34"/>
  <c r="I14" i="34"/>
  <c r="M14" i="34"/>
  <c r="O14" i="34"/>
  <c r="K14" i="34"/>
  <c r="M120" i="34"/>
  <c r="O120" i="34"/>
  <c r="K120" i="34"/>
  <c r="J120" i="34"/>
  <c r="I120" i="34"/>
  <c r="M117" i="34"/>
  <c r="O117" i="34"/>
  <c r="K117" i="34"/>
  <c r="J117" i="34"/>
  <c r="I117" i="34"/>
  <c r="O28" i="34" l="1"/>
  <c r="L53" i="34"/>
  <c r="M112" i="34"/>
  <c r="K112" i="34"/>
  <c r="O112" i="34"/>
  <c r="O47" i="4"/>
  <c r="P47" i="4"/>
  <c r="N47" i="4"/>
  <c r="J112" i="34" l="1"/>
  <c r="I112" i="34"/>
  <c r="O162" i="34" l="1"/>
  <c r="M162" i="34"/>
  <c r="O160" i="34"/>
  <c r="M160" i="34"/>
  <c r="O158" i="34"/>
  <c r="M158" i="34"/>
  <c r="O138" i="34"/>
  <c r="O137" i="34" s="1"/>
  <c r="O136" i="34" s="1"/>
  <c r="M138" i="34"/>
  <c r="M137" i="34" s="1"/>
  <c r="M136" i="34" s="1"/>
  <c r="O133" i="34"/>
  <c r="M133" i="34"/>
  <c r="O131" i="34"/>
  <c r="O129" i="34" s="1"/>
  <c r="M131" i="34"/>
  <c r="M129" i="34" s="1"/>
  <c r="M128" i="34" l="1"/>
  <c r="O128" i="34"/>
  <c r="J23" i="33" l="1"/>
  <c r="I18" i="33" l="1"/>
  <c r="N60" i="33"/>
  <c r="P59" i="33"/>
  <c r="J97" i="33"/>
  <c r="I97" i="33"/>
  <c r="M97" i="33"/>
  <c r="O97" i="33"/>
  <c r="K97" i="33"/>
  <c r="O132" i="33"/>
  <c r="M132" i="33"/>
  <c r="K132" i="33"/>
  <c r="O125" i="33"/>
  <c r="M125" i="33"/>
  <c r="K125" i="33"/>
  <c r="K119" i="33"/>
  <c r="K107" i="33" s="1"/>
  <c r="O107" i="33"/>
  <c r="M107" i="33"/>
  <c r="O101" i="33"/>
  <c r="M101" i="33"/>
  <c r="K101" i="33"/>
  <c r="O99" i="33"/>
  <c r="O98" i="33" s="1"/>
  <c r="M99" i="33"/>
  <c r="M98" i="33" s="1"/>
  <c r="K99" i="33"/>
  <c r="K98" i="33" s="1"/>
  <c r="J132" i="33"/>
  <c r="I132" i="33"/>
  <c r="J125" i="33"/>
  <c r="I125" i="33"/>
  <c r="J107" i="33"/>
  <c r="I107" i="33"/>
  <c r="J101" i="33"/>
  <c r="I101" i="33"/>
  <c r="J99" i="33"/>
  <c r="J98" i="33" s="1"/>
  <c r="I99" i="33"/>
  <c r="I98" i="33"/>
  <c r="L43" i="30" l="1"/>
  <c r="K78" i="43" l="1"/>
  <c r="O78" i="43"/>
  <c r="M78" i="43"/>
  <c r="M83" i="43"/>
  <c r="O83" i="43"/>
  <c r="K83" i="43"/>
  <c r="M105" i="1" l="1"/>
  <c r="K105" i="1"/>
  <c r="O101" i="1"/>
  <c r="M101" i="1"/>
  <c r="K101" i="1"/>
  <c r="O98" i="1"/>
  <c r="M98" i="1"/>
  <c r="K98" i="1"/>
  <c r="O82" i="1"/>
  <c r="M82" i="1"/>
  <c r="K82" i="1"/>
  <c r="O79" i="1"/>
  <c r="M79" i="1"/>
  <c r="K79" i="1"/>
  <c r="J105" i="1"/>
  <c r="J101" i="1"/>
  <c r="J98" i="1"/>
  <c r="J82" i="1"/>
  <c r="J79" i="1"/>
  <c r="I105" i="1"/>
  <c r="I101" i="1"/>
  <c r="I98" i="1"/>
  <c r="I82" i="1"/>
  <c r="I14" i="16" l="1"/>
  <c r="P78" i="31" l="1"/>
  <c r="O78" i="31"/>
  <c r="N78" i="31"/>
  <c r="I86" i="35" l="1"/>
  <c r="J87" i="35"/>
  <c r="J86" i="35" s="1"/>
  <c r="K87" i="35"/>
  <c r="K86" i="35" s="1"/>
  <c r="M87" i="35"/>
  <c r="M86" i="35" s="1"/>
  <c r="O87" i="35"/>
  <c r="O86" i="35" s="1"/>
  <c r="I14" i="1" l="1"/>
  <c r="M112" i="37" l="1"/>
  <c r="O112" i="37"/>
  <c r="K112" i="37"/>
  <c r="J112" i="37"/>
  <c r="I112" i="37"/>
  <c r="M108" i="37"/>
  <c r="O108" i="37"/>
  <c r="K108" i="37"/>
  <c r="J108" i="37"/>
  <c r="I108" i="37"/>
  <c r="O104" i="37"/>
  <c r="M104" i="37"/>
  <c r="K104" i="37"/>
  <c r="J104" i="37"/>
  <c r="I104" i="37"/>
  <c r="O91" i="37"/>
  <c r="M91" i="37"/>
  <c r="K91" i="37"/>
  <c r="J91" i="37"/>
  <c r="I91" i="37"/>
  <c r="O88" i="37"/>
  <c r="M88" i="37"/>
  <c r="K88" i="37"/>
  <c r="J88" i="37"/>
  <c r="I88" i="37"/>
  <c r="O86" i="37"/>
  <c r="M86" i="37"/>
  <c r="K86" i="37"/>
  <c r="J86" i="37"/>
  <c r="I86" i="37"/>
  <c r="I14" i="37"/>
  <c r="K85" i="37" l="1"/>
  <c r="O85" i="37"/>
  <c r="M85" i="37"/>
  <c r="J85" i="37"/>
  <c r="I85" i="37"/>
  <c r="M99" i="29"/>
  <c r="K99" i="29"/>
  <c r="K98" i="29" s="1"/>
  <c r="J99" i="29"/>
  <c r="J98" i="29" s="1"/>
  <c r="I99" i="29"/>
  <c r="I98" i="29" s="1"/>
  <c r="M98" i="29"/>
  <c r="M73" i="30"/>
  <c r="M72" i="30" s="1"/>
  <c r="K73" i="30"/>
  <c r="K72" i="30" s="1"/>
  <c r="J73" i="30"/>
  <c r="J72" i="30" s="1"/>
  <c r="I73" i="30"/>
  <c r="I72" i="30" s="1"/>
  <c r="N101" i="30"/>
  <c r="M101" i="30"/>
  <c r="L101" i="30"/>
  <c r="K101" i="30"/>
  <c r="I101" i="30"/>
  <c r="M59" i="16" l="1"/>
  <c r="N59" i="16"/>
  <c r="O59" i="16"/>
  <c r="P59" i="16"/>
  <c r="L59" i="16"/>
  <c r="M53" i="16"/>
  <c r="N53" i="16"/>
  <c r="O53" i="16"/>
  <c r="P53" i="16"/>
  <c r="L53" i="16"/>
  <c r="I27" i="16" l="1"/>
  <c r="I24" i="16" s="1"/>
  <c r="J27" i="16"/>
  <c r="J24" i="16" s="1"/>
  <c r="K27" i="16"/>
  <c r="M27" i="16" l="1"/>
  <c r="O27" i="16"/>
  <c r="M14" i="16" l="1"/>
  <c r="O14" i="16"/>
  <c r="K14" i="16"/>
  <c r="M14" i="4" l="1"/>
  <c r="O14" i="4"/>
  <c r="I14" i="4"/>
  <c r="J14" i="4"/>
  <c r="I90" i="4"/>
  <c r="M91" i="4"/>
  <c r="M90" i="4" s="1"/>
  <c r="M89" i="4" s="1"/>
  <c r="O91" i="4"/>
  <c r="O90" i="4" s="1"/>
  <c r="O89" i="4" s="1"/>
  <c r="K91" i="4"/>
  <c r="J91" i="4"/>
  <c r="J90" i="4" s="1"/>
  <c r="I91" i="4"/>
  <c r="O97" i="4"/>
  <c r="M97" i="4"/>
  <c r="K97" i="4"/>
  <c r="I97" i="4"/>
  <c r="K90" i="4" l="1"/>
  <c r="K89" i="4" s="1"/>
  <c r="M106" i="16"/>
  <c r="O106" i="16"/>
  <c r="K106" i="16"/>
  <c r="M146" i="16"/>
  <c r="M137" i="16"/>
  <c r="M136" i="16" l="1"/>
  <c r="J151" i="16" l="1"/>
  <c r="J150" i="16" s="1"/>
  <c r="K151" i="16"/>
  <c r="L151" i="16"/>
  <c r="M151" i="16"/>
  <c r="N151" i="16"/>
  <c r="N146" i="16" s="1"/>
  <c r="M131" i="16"/>
  <c r="K131" i="16"/>
  <c r="J131" i="16"/>
  <c r="I131" i="16"/>
  <c r="P125" i="16"/>
  <c r="O125" i="16"/>
  <c r="O108" i="16" s="1"/>
  <c r="M125" i="16"/>
  <c r="K125" i="16"/>
  <c r="J125" i="16"/>
  <c r="I125" i="16"/>
  <c r="M109" i="16"/>
  <c r="K109" i="16"/>
  <c r="J109" i="16"/>
  <c r="I109" i="16"/>
  <c r="M108" i="16" l="1"/>
  <c r="I108" i="16"/>
  <c r="J108" i="16"/>
  <c r="K108" i="16"/>
  <c r="M93" i="38"/>
  <c r="O93" i="38"/>
  <c r="K93" i="38"/>
  <c r="O121" i="38"/>
  <c r="O19" i="38" s="1"/>
  <c r="M121" i="38"/>
  <c r="M19" i="38" s="1"/>
  <c r="K121" i="38"/>
  <c r="K19" i="38" s="1"/>
  <c r="O116" i="38"/>
  <c r="O115" i="38" s="1"/>
  <c r="M116" i="38"/>
  <c r="M18" i="38" s="1"/>
  <c r="K116" i="38"/>
  <c r="K115" i="38" s="1"/>
  <c r="O112" i="38"/>
  <c r="O17" i="38" s="1"/>
  <c r="M112" i="38"/>
  <c r="M17" i="38" s="1"/>
  <c r="K112" i="38"/>
  <c r="K17" i="38" s="1"/>
  <c r="O98" i="38"/>
  <c r="M98" i="38"/>
  <c r="K98" i="38"/>
  <c r="K18" i="38" l="1"/>
  <c r="O18" i="38"/>
  <c r="M115" i="38"/>
  <c r="K95" i="38" l="1"/>
  <c r="M95" i="38"/>
  <c r="O95" i="38"/>
  <c r="O92" i="38" l="1"/>
  <c r="O15" i="38"/>
  <c r="K15" i="38"/>
  <c r="K92" i="38"/>
  <c r="M92" i="38"/>
  <c r="M15" i="38"/>
  <c r="J77" i="1" l="1"/>
  <c r="O44" i="4"/>
  <c r="P44" i="4"/>
  <c r="N44" i="4"/>
  <c r="J89" i="4" l="1"/>
  <c r="I89" i="4"/>
  <c r="M23" i="4" l="1"/>
  <c r="O23" i="4"/>
  <c r="K23" i="4"/>
  <c r="M114" i="40" l="1"/>
  <c r="O114" i="40"/>
  <c r="K114" i="40"/>
  <c r="M111" i="40"/>
  <c r="O111" i="40"/>
  <c r="K111" i="40"/>
  <c r="K109" i="40" l="1"/>
  <c r="M109" i="40"/>
  <c r="O109" i="40"/>
  <c r="I90" i="40"/>
  <c r="I106" i="40"/>
  <c r="I93" i="40"/>
  <c r="O166" i="16"/>
  <c r="M166" i="16"/>
  <c r="K166" i="16"/>
  <c r="O162" i="16"/>
  <c r="M162" i="16"/>
  <c r="K162" i="16"/>
  <c r="O160" i="16"/>
  <c r="M160" i="16"/>
  <c r="K160" i="16"/>
  <c r="P151" i="16"/>
  <c r="O151" i="16"/>
  <c r="O150" i="16" l="1"/>
  <c r="K150" i="16"/>
  <c r="K105" i="16" s="1"/>
  <c r="M150" i="16"/>
  <c r="O157" i="45"/>
  <c r="O23" i="45" s="1"/>
  <c r="M157" i="45"/>
  <c r="M23" i="45" s="1"/>
  <c r="K157" i="45"/>
  <c r="O144" i="45"/>
  <c r="M144" i="45"/>
  <c r="K144" i="45"/>
  <c r="O131" i="45"/>
  <c r="M131" i="45"/>
  <c r="K131" i="45"/>
  <c r="K23" i="45"/>
  <c r="O22" i="45"/>
  <c r="M22" i="45"/>
  <c r="K22" i="45"/>
  <c r="O21" i="45"/>
  <c r="M21" i="45"/>
  <c r="K21" i="45"/>
  <c r="O20" i="45"/>
  <c r="M20" i="45"/>
  <c r="K20" i="45"/>
  <c r="O18" i="45"/>
  <c r="M18" i="45"/>
  <c r="K18" i="45"/>
  <c r="K130" i="45" l="1"/>
  <c r="K129" i="45" s="1"/>
  <c r="K19" i="45" s="1"/>
  <c r="K17" i="45" s="1"/>
  <c r="M130" i="45"/>
  <c r="M129" i="45" s="1"/>
  <c r="M19" i="45" s="1"/>
  <c r="O130" i="45"/>
  <c r="O129" i="45" s="1"/>
  <c r="O19" i="45" s="1"/>
  <c r="O17" i="45" s="1"/>
  <c r="M17" i="45"/>
  <c r="K120" i="45" l="1"/>
  <c r="J121" i="40"/>
  <c r="O121" i="40" l="1"/>
  <c r="M121" i="40"/>
  <c r="K121" i="40"/>
  <c r="O106" i="40"/>
  <c r="M106" i="40"/>
  <c r="K106" i="40"/>
  <c r="J106" i="40"/>
  <c r="O93" i="40"/>
  <c r="M93" i="40"/>
  <c r="K93" i="40"/>
  <c r="J93" i="40"/>
  <c r="O90" i="40"/>
  <c r="M90" i="40"/>
  <c r="K90" i="40"/>
  <c r="J90" i="40"/>
  <c r="J86" i="40" s="1"/>
  <c r="J85" i="40" s="1"/>
  <c r="I86" i="40"/>
  <c r="P80" i="40"/>
  <c r="O80" i="40"/>
  <c r="N80" i="40"/>
  <c r="I14" i="40"/>
  <c r="M86" i="40" l="1"/>
  <c r="K86" i="40"/>
  <c r="O86" i="40"/>
  <c r="G45" i="38" l="1"/>
  <c r="K45" i="38"/>
  <c r="N45" i="38"/>
  <c r="K16" i="38"/>
  <c r="K14" i="38" s="1"/>
  <c r="M16" i="38"/>
  <c r="O16" i="38"/>
  <c r="O14" i="38" l="1"/>
  <c r="M14" i="38"/>
  <c r="O14" i="37" l="1"/>
  <c r="M14" i="37"/>
  <c r="K14" i="37"/>
  <c r="J14" i="37"/>
  <c r="K14" i="4" l="1"/>
  <c r="J14" i="1" l="1"/>
  <c r="I77" i="1" l="1"/>
  <c r="J14" i="16" l="1"/>
  <c r="N59" i="29" l="1"/>
  <c r="N48" i="29" s="1"/>
  <c r="M59" i="29"/>
  <c r="M48" i="29" s="1"/>
  <c r="I96" i="33" l="1"/>
  <c r="M57" i="34" l="1"/>
  <c r="M53" i="34" s="1"/>
  <c r="N57" i="34"/>
  <c r="N53" i="34" s="1"/>
  <c r="O57" i="34"/>
  <c r="O53" i="34" s="1"/>
  <c r="P57" i="34"/>
  <c r="P53" i="34" s="1"/>
  <c r="K31" i="33"/>
  <c r="M31" i="33"/>
  <c r="O31" i="33"/>
  <c r="J31" i="33"/>
  <c r="K18" i="33"/>
  <c r="M18" i="33"/>
  <c r="O18" i="33"/>
  <c r="J18" i="33"/>
  <c r="J96" i="33" l="1"/>
  <c r="O96" i="33"/>
  <c r="K96" i="33"/>
  <c r="M96" i="33"/>
  <c r="I106" i="16" l="1"/>
  <c r="I105" i="16" s="1"/>
  <c r="M105" i="16"/>
  <c r="J106" i="16"/>
  <c r="J105" i="16" s="1"/>
  <c r="G45" i="16"/>
  <c r="P101" i="30" l="1"/>
  <c r="O101" i="30"/>
  <c r="P43" i="30"/>
  <c r="O43" i="30"/>
  <c r="N43" i="30"/>
  <c r="M43" i="30"/>
  <c r="M14" i="30"/>
  <c r="K14" i="30"/>
  <c r="J14" i="30"/>
  <c r="I14" i="30"/>
  <c r="P59" i="29"/>
  <c r="P48" i="29" s="1"/>
  <c r="O59" i="29"/>
  <c r="O48" i="29" s="1"/>
  <c r="L59" i="29"/>
  <c r="L48" i="29" s="1"/>
  <c r="O41" i="29"/>
  <c r="L41" i="29"/>
  <c r="I41" i="29"/>
  <c r="O37" i="29"/>
  <c r="L37" i="29"/>
  <c r="I37" i="29"/>
  <c r="O23" i="29"/>
  <c r="K23" i="29"/>
  <c r="J23" i="29"/>
  <c r="I23" i="29"/>
  <c r="M14" i="29"/>
  <c r="K14" i="29"/>
  <c r="J14" i="29"/>
  <c r="I14" i="29"/>
  <c r="J23" i="4" l="1"/>
  <c r="O105" i="16" l="1"/>
  <c r="M77" i="1" l="1"/>
  <c r="O77" i="1" l="1"/>
  <c r="K77" i="1"/>
</calcChain>
</file>

<file path=xl/comments1.xml><?xml version="1.0" encoding="utf-8"?>
<comments xmlns="http://schemas.openxmlformats.org/spreadsheetml/2006/main">
  <authors>
    <author>Natalia Bejenar</author>
  </authors>
  <commentList>
    <comment ref="C79" authorId="0" shapeId="0">
      <text>
        <r>
          <rPr>
            <b/>
            <sz val="9"/>
            <color indexed="81"/>
            <rFont val="Tahoma"/>
            <family val="2"/>
            <charset val="204"/>
          </rPr>
          <t>Natalia Bejenar:</t>
        </r>
        <r>
          <rPr>
            <sz val="9"/>
            <color indexed="81"/>
            <rFont val="Tahoma"/>
            <family val="2"/>
            <charset val="204"/>
          </rPr>
          <t xml:space="preserve">
Costul mediu per angajat = cheltuieli totale/nr de persoane din directiile de politici
</t>
        </r>
      </text>
    </comment>
  </commentList>
</comments>
</file>

<file path=xl/comments2.xml><?xml version="1.0" encoding="utf-8"?>
<comments xmlns="http://schemas.openxmlformats.org/spreadsheetml/2006/main">
  <authors>
    <author>Nicolae</author>
  </authors>
  <commentList>
    <comment ref="L66" authorId="0" shapeId="0">
      <text>
        <r>
          <rPr>
            <sz val="9"/>
            <color indexed="81"/>
            <rFont val="Tahoma"/>
            <family val="2"/>
            <charset val="204"/>
          </rPr>
          <t>Nivelul de executare a indicatorului poate fi stabilit numai după publicarea balanței produselor energetice pentru anul 2016, în primul trimestru al anului 2018.</t>
        </r>
      </text>
    </comment>
    <comment ref="L67" authorId="0" shapeId="0">
      <text>
        <r>
          <rPr>
            <sz val="9"/>
            <color indexed="81"/>
            <rFont val="Tahoma"/>
            <family val="2"/>
            <charset val="204"/>
          </rPr>
          <t>Nivelul de executare a indicatorului poate fi stabilit numai după publicarea balanței produselor energetice pentru anul 2016, în primul trimestru al anului 2018.</t>
        </r>
      </text>
    </comment>
  </commentList>
</comments>
</file>

<file path=xl/sharedStrings.xml><?xml version="1.0" encoding="utf-8"?>
<sst xmlns="http://schemas.openxmlformats.org/spreadsheetml/2006/main" count="6277" uniqueCount="1001">
  <si>
    <t>Formularul nr.4</t>
  </si>
  <si>
    <t>Propuneri de buget</t>
  </si>
  <si>
    <t>Cod</t>
  </si>
  <si>
    <t>Sursa</t>
  </si>
  <si>
    <t xml:space="preserve">Autoritatea publică </t>
  </si>
  <si>
    <t>Instituţia</t>
  </si>
  <si>
    <r>
      <rPr>
        <b/>
        <sz val="12"/>
        <color indexed="8"/>
        <rFont val="Times New Roman"/>
        <family val="1"/>
        <charset val="204"/>
      </rPr>
      <t>A. Sinteza propunerii de buget</t>
    </r>
    <r>
      <rPr>
        <sz val="12"/>
        <color indexed="8"/>
        <rFont val="Times New Roman"/>
        <family val="1"/>
        <charset val="204"/>
      </rPr>
      <t xml:space="preserve"> </t>
    </r>
    <r>
      <rPr>
        <i/>
        <sz val="12"/>
        <color indexed="8"/>
        <rFont val="Times New Roman"/>
        <family val="1"/>
        <charset val="204"/>
      </rPr>
      <t>(se completează automat în SIMF), mii lei</t>
    </r>
  </si>
  <si>
    <t>Denumirea</t>
  </si>
  <si>
    <t>F1</t>
  </si>
  <si>
    <t>Eco (k2)</t>
  </si>
  <si>
    <t>Executat</t>
  </si>
  <si>
    <t>Aprobat</t>
  </si>
  <si>
    <t>Proiect</t>
  </si>
  <si>
    <t>Estimat</t>
  </si>
  <si>
    <t>A.1. CHELTUIELI, total</t>
  </si>
  <si>
    <t>X</t>
  </si>
  <si>
    <t>S3</t>
  </si>
  <si>
    <t>S5</t>
  </si>
  <si>
    <t>A.2.RESURSE, total (A2=A2.1+A2.2+A2.3)</t>
  </si>
  <si>
    <t>A.2.1. Resurse colectate interne,  total</t>
  </si>
  <si>
    <t>A.2.2. Resurse colectate externe,  total</t>
  </si>
  <si>
    <t>A.2.3. Resurse generale, total A.2.3=A.1-(A.2.1+A.2.2)</t>
  </si>
  <si>
    <r>
      <t xml:space="preserve">B. Sinteza limitelor de cheltuieli </t>
    </r>
    <r>
      <rPr>
        <i/>
        <sz val="12"/>
        <color indexed="8"/>
        <rFont val="Times New Roman"/>
        <family val="1"/>
        <charset val="204"/>
      </rPr>
      <t>(se completează automat în SIMF), mii lei</t>
    </r>
  </si>
  <si>
    <t>Cheltuieli (r/c),             resurse  (S3)</t>
  </si>
  <si>
    <t>Stabilit</t>
  </si>
  <si>
    <t>Deviere +/-</t>
  </si>
  <si>
    <t>Propus</t>
  </si>
  <si>
    <t>TOTAL</t>
  </si>
  <si>
    <t>r</t>
  </si>
  <si>
    <t>Investiţii capitale</t>
  </si>
  <si>
    <t>c</t>
  </si>
  <si>
    <t>Resurse colectate</t>
  </si>
  <si>
    <t>Resurse generale</t>
  </si>
  <si>
    <r>
      <t xml:space="preserve">C. Estimarea resurselor colectate de autorități/instituții, </t>
    </r>
    <r>
      <rPr>
        <b/>
        <i/>
        <sz val="12"/>
        <color indexed="8"/>
        <rFont val="Times New Roman"/>
        <family val="1"/>
        <charset val="204"/>
      </rPr>
      <t>mii lei</t>
    </r>
  </si>
  <si>
    <t>Descriere</t>
  </si>
  <si>
    <t>Sursa (S3S4)</t>
  </si>
  <si>
    <t>Originea sursei (S5)</t>
  </si>
  <si>
    <t>Donator (S6)</t>
  </si>
  <si>
    <t>F3</t>
  </si>
  <si>
    <t>P3 (7xx)</t>
  </si>
  <si>
    <t>Eco k6</t>
  </si>
  <si>
    <t>D. Estimarea cheltuielilor</t>
  </si>
  <si>
    <t>Subgrupa</t>
  </si>
  <si>
    <t>Program</t>
  </si>
  <si>
    <t>Dezvoltarea sectorului energetic</t>
  </si>
  <si>
    <t>Subprogram</t>
  </si>
  <si>
    <r>
      <rPr>
        <b/>
        <sz val="12"/>
        <color indexed="8"/>
        <rFont val="Times New Roman"/>
        <family val="1"/>
        <charset val="204"/>
      </rPr>
      <t>DI. Informație generală</t>
    </r>
    <r>
      <rPr>
        <sz val="12"/>
        <color indexed="8"/>
        <rFont val="Times New Roman"/>
        <family val="1"/>
        <charset val="204"/>
      </rPr>
      <t xml:space="preserve"> </t>
    </r>
    <r>
      <rPr>
        <i/>
        <sz val="12"/>
        <color indexed="8"/>
        <rFont val="Times New Roman"/>
        <family val="1"/>
        <charset val="204"/>
      </rPr>
      <t>(se completează de către autoritatea superioară înainte de a remite formularul pentru completare instituţiilor din subordine)</t>
    </r>
  </si>
  <si>
    <t>Scop</t>
  </si>
  <si>
    <r>
      <t xml:space="preserve">Obiective </t>
    </r>
    <r>
      <rPr>
        <i/>
        <sz val="12"/>
        <color indexed="8"/>
        <rFont val="Times New Roman"/>
        <family val="1"/>
        <charset val="204"/>
      </rPr>
      <t>(pe termen mediu, cu accent  pe anul pentru care se aprobă programul)</t>
    </r>
  </si>
  <si>
    <t>Descriere succintă</t>
  </si>
  <si>
    <t>DII. Indicatorii de performanţă</t>
  </si>
  <si>
    <t>Categoria</t>
  </si>
  <si>
    <t>Unitatea de măsură</t>
  </si>
  <si>
    <t>De rezultat</t>
  </si>
  <si>
    <t>De produs</t>
  </si>
  <si>
    <t xml:space="preserve">o2 </t>
  </si>
  <si>
    <t xml:space="preserve">o3 </t>
  </si>
  <si>
    <t xml:space="preserve">o4 </t>
  </si>
  <si>
    <t xml:space="preserve">o5 </t>
  </si>
  <si>
    <t>De eficiență</t>
  </si>
  <si>
    <r>
      <t xml:space="preserve">DIII. Cheltuieli, </t>
    </r>
    <r>
      <rPr>
        <b/>
        <i/>
        <sz val="12"/>
        <color indexed="8"/>
        <rFont val="Times New Roman"/>
        <family val="1"/>
        <charset val="204"/>
      </rPr>
      <t>mii lei</t>
    </r>
  </si>
  <si>
    <t>P3</t>
  </si>
  <si>
    <t>Eco (k6)</t>
  </si>
  <si>
    <r>
      <t>E. Estimarea investiţiilor capitale pe proiecte,</t>
    </r>
    <r>
      <rPr>
        <b/>
        <i/>
        <sz val="12"/>
        <color indexed="8"/>
        <rFont val="Times New Roman"/>
        <family val="1"/>
        <charset val="204"/>
      </rPr>
      <t xml:space="preserve"> mii lei</t>
    </r>
  </si>
  <si>
    <t>Costul total al proiectului</t>
  </si>
  <si>
    <t>Anul de lansare a proiectului</t>
  </si>
  <si>
    <t>P1P2</t>
  </si>
  <si>
    <t>Executare scontată</t>
  </si>
  <si>
    <t>10=(8-9)</t>
  </si>
  <si>
    <t>Conducător             /________________________/   _________________________/</t>
  </si>
  <si>
    <t>Şeful subdiviziunii responsabile de planificarea bugetului /___________________/_________________/</t>
  </si>
  <si>
    <t>Şeful subdiviziunii responsabile de politici /___________________/_________________/</t>
  </si>
  <si>
    <t>Data prezentării      _______________________</t>
  </si>
  <si>
    <r>
      <rPr>
        <u/>
        <sz val="12"/>
        <color indexed="8"/>
        <rFont val="Times New Roman"/>
        <family val="1"/>
        <charset val="204"/>
      </rPr>
      <t>Abrevieri</t>
    </r>
    <r>
      <rPr>
        <sz val="12"/>
        <color indexed="8"/>
        <rFont val="Times New Roman"/>
        <family val="1"/>
        <charset val="204"/>
      </rPr>
      <t>: AB – anul de bază (curent), AB-2 şi AB-1 – anii precedenţi anului de bază, AB+1 – anul viitor pentru care se elaborează bugetul; AB+2 şi AB+3 – anii următori anului pentru care se elaborează bugetul.</t>
    </r>
  </si>
  <si>
    <t xml:space="preserve"> </t>
  </si>
  <si>
    <t>Alte servicii in domeniul energetiii</t>
  </si>
  <si>
    <t>Activitati de eficienta energetica</t>
  </si>
  <si>
    <t>Politici si management in sectorul energetic</t>
  </si>
  <si>
    <t>01</t>
  </si>
  <si>
    <t>Cheltuieli de personal</t>
  </si>
  <si>
    <t>Contribuții și prime de asigurări obligatorii</t>
  </si>
  <si>
    <t>Contribuții de asigurări sociale de stat 
obligatorii</t>
  </si>
  <si>
    <t>Prime de asigurare obligatorie
 de asistență medicală</t>
  </si>
  <si>
    <t>Bunuri și servicii</t>
  </si>
  <si>
    <t>Servicii informaționale</t>
  </si>
  <si>
    <t>Servicii de telecomunicații</t>
  </si>
  <si>
    <t>Servicii de locațiune</t>
  </si>
  <si>
    <t>Servicii de transport</t>
  </si>
  <si>
    <t>Servicii de reparații curente</t>
  </si>
  <si>
    <t>Formare profesională</t>
  </si>
  <si>
    <t>Deplasări peste hotare</t>
  </si>
  <si>
    <t>Servicii de cercetări științifice contractate</t>
  </si>
  <si>
    <t>Servicii de pază</t>
  </si>
  <si>
    <t>Servicii poștale</t>
  </si>
  <si>
    <t>Servicii neatribuite altor alineate</t>
  </si>
  <si>
    <t xml:space="preserve">Prestații sociale </t>
  </si>
  <si>
    <t>Indemnizații la încetarea acțiunii 
contractului de muncă</t>
  </si>
  <si>
    <t>Indemnizații achitate din mijloacele financiare ale angajatorului</t>
  </si>
  <si>
    <t>Mijloace fixe</t>
  </si>
  <si>
    <t>Procurarea mașinelor și utilajelor</t>
  </si>
  <si>
    <t>Alte mijloace fixe</t>
  </si>
  <si>
    <t>Stocuri de materiale circulante</t>
  </si>
  <si>
    <t>Procurarea combustibilului, carburanților și lubrifianților</t>
  </si>
  <si>
    <t>Procurarea materialelor pentru scopuri didactice, științifice și alte scopuri</t>
  </si>
  <si>
    <t>Procurarea altor materiale</t>
  </si>
  <si>
    <t>00119</t>
  </si>
  <si>
    <t>Subsidii</t>
  </si>
  <si>
    <t>Bugetul  de stat</t>
  </si>
  <si>
    <t>Active nefinanciare</t>
  </si>
  <si>
    <t>04</t>
  </si>
  <si>
    <t xml:space="preserve">r1 </t>
  </si>
  <si>
    <t>%</t>
  </si>
  <si>
    <t xml:space="preserve">r2 </t>
  </si>
  <si>
    <t xml:space="preserve">o1 </t>
  </si>
  <si>
    <t>nr.</t>
  </si>
  <si>
    <t>o10</t>
  </si>
  <si>
    <t>o11</t>
  </si>
  <si>
    <t>o13</t>
  </si>
  <si>
    <t>o14</t>
  </si>
  <si>
    <t xml:space="preserve">nr. </t>
  </si>
  <si>
    <t>Costul per specialist instruit</t>
  </si>
  <si>
    <t>mii lei per unitate</t>
  </si>
  <si>
    <t>0439</t>
  </si>
  <si>
    <t>Procurarea materiale de uz gospodăresc și rechizite de birou</t>
  </si>
  <si>
    <t>Cheltuieli recurente</t>
  </si>
  <si>
    <t>Bunuri si servicii</t>
  </si>
  <si>
    <t>A.2. RESURSE, total (A2=A2.1+A2.2+A2.3)</t>
  </si>
  <si>
    <t>Granturi capitale primite de la organizaţiile  internaţionale  pentru proiecte finanţate din surse externe pentru bugetul de stat</t>
  </si>
  <si>
    <t>Primirea împrumuturilor externe pentru proiecte finanțate din surse externe de la organizațiile financiare internaționale</t>
  </si>
  <si>
    <t xml:space="preserve"> Cheltuieli recurente</t>
  </si>
  <si>
    <t>Sold la inceputul anului</t>
  </si>
  <si>
    <t>Sold la sfirsitul anului</t>
  </si>
  <si>
    <t>inclusiv</t>
  </si>
  <si>
    <t>Proiectul "Conectarea conductei de transport gaze naturale pe directia Ungheni-Chisinau"</t>
  </si>
  <si>
    <t>CE</t>
  </si>
  <si>
    <t>Petrol si gaze naturale</t>
  </si>
  <si>
    <t>0432</t>
  </si>
  <si>
    <t>Reţele şi conducte de gaz</t>
  </si>
  <si>
    <t>02</t>
  </si>
  <si>
    <t>r1</t>
  </si>
  <si>
    <t>km</t>
  </si>
  <si>
    <t>o1</t>
  </si>
  <si>
    <t>o2</t>
  </si>
  <si>
    <t>o3</t>
  </si>
  <si>
    <t>e1</t>
  </si>
  <si>
    <t>mii lei</t>
  </si>
  <si>
    <t>Servicii neatribuite altor aliniate</t>
  </si>
  <si>
    <t>Total</t>
  </si>
  <si>
    <r>
      <t>E. Estimarea investitiilor capitale pe proiecte,</t>
    </r>
    <r>
      <rPr>
        <b/>
        <i/>
        <sz val="12"/>
        <color indexed="8"/>
        <rFont val="Times New Roman"/>
        <family val="1"/>
        <charset val="204"/>
      </rPr>
      <t xml:space="preserve"> mii lei</t>
    </r>
  </si>
  <si>
    <t>58.02</t>
  </si>
  <si>
    <t xml:space="preserve"> Bugetul  de stat</t>
  </si>
  <si>
    <t>A.2.1. Resurse colectate interne, total</t>
  </si>
  <si>
    <t>A.2.2. Resurse colectate externe, total</t>
  </si>
  <si>
    <t>Proiectul "Reabilitarea Reţelilor Electrice"</t>
  </si>
  <si>
    <t>595410</t>
  </si>
  <si>
    <t>BEI</t>
  </si>
  <si>
    <t>BERD</t>
  </si>
  <si>
    <t>910000</t>
  </si>
  <si>
    <t>Electricitate</t>
  </si>
  <si>
    <t>0435</t>
  </si>
  <si>
    <t>Reţele electrice</t>
  </si>
  <si>
    <t>03</t>
  </si>
  <si>
    <t>Pierderi de energie electrica în rețelele de transport reduse</t>
  </si>
  <si>
    <t>Lungimea retelelor electrice de transport reabilitate</t>
  </si>
  <si>
    <t>Numărul de instalații de distribuție 10 kV reconstruite</t>
  </si>
  <si>
    <t>o4</t>
  </si>
  <si>
    <t>o5</t>
  </si>
  <si>
    <t>Alte cheltuieli</t>
  </si>
  <si>
    <t>Granturi capitale
primite de la organizațiile
internaționale pentru proiecte finanțate din surse externe pentru bugetul de stat</t>
  </si>
  <si>
    <t>132221</t>
  </si>
  <si>
    <t>930000</t>
  </si>
  <si>
    <t>Eficienta energetica si surse regenerabile</t>
  </si>
  <si>
    <t>r2</t>
  </si>
  <si>
    <t xml:space="preserve">Reducerea intensității energetice față de anul precedent </t>
  </si>
  <si>
    <t>r3</t>
  </si>
  <si>
    <t>e2</t>
  </si>
  <si>
    <t>Formare profesionala</t>
  </si>
  <si>
    <t>Servicii editoriale</t>
  </si>
  <si>
    <t>Cotizatii in organizatiile internationale</t>
  </si>
  <si>
    <t>Proiectul "Modernizarea sistemului termoenergetic al municipiului Balti"</t>
  </si>
  <si>
    <t>Reţele termice</t>
  </si>
  <si>
    <t>05</t>
  </si>
  <si>
    <t>Bugetul de stat</t>
  </si>
  <si>
    <r>
      <rPr>
        <b/>
        <sz val="12"/>
        <color theme="1"/>
        <rFont val="Times New Roman"/>
        <family val="1"/>
        <charset val="204"/>
      </rPr>
      <t>A. Sinteza propunerii de buget</t>
    </r>
    <r>
      <rPr>
        <sz val="12"/>
        <color theme="1"/>
        <rFont val="Times New Roman"/>
        <family val="1"/>
        <charset val="204"/>
      </rPr>
      <t xml:space="preserve"> </t>
    </r>
    <r>
      <rPr>
        <i/>
        <sz val="12"/>
        <color theme="1"/>
        <rFont val="Times New Roman"/>
        <family val="1"/>
        <charset val="204"/>
      </rPr>
      <t>(se completează automat în SIMF), mii lei</t>
    </r>
  </si>
  <si>
    <t>Prestații sociale</t>
  </si>
  <si>
    <r>
      <t xml:space="preserve">B. Sinteza limitelor de cheltuieli </t>
    </r>
    <r>
      <rPr>
        <i/>
        <sz val="12"/>
        <color theme="1"/>
        <rFont val="Times New Roman"/>
        <family val="1"/>
        <charset val="204"/>
      </rPr>
      <t>(se completează automat în SIMF), mii lei</t>
    </r>
  </si>
  <si>
    <r>
      <t xml:space="preserve">C. Estimarea resurselor colectate de autorități/instituții, </t>
    </r>
    <r>
      <rPr>
        <b/>
        <i/>
        <sz val="12"/>
        <color theme="1"/>
        <rFont val="Times New Roman"/>
        <family val="1"/>
        <charset val="204"/>
      </rPr>
      <t>mii lei</t>
    </r>
  </si>
  <si>
    <t>Alte servicii economice generale</t>
  </si>
  <si>
    <t>Servicii generale economice și comerciale</t>
  </si>
  <si>
    <t xml:space="preserve">Politici și management în domeniul macroeconomic și de dezvoltare a economiei </t>
  </si>
  <si>
    <r>
      <rPr>
        <b/>
        <sz val="12"/>
        <color theme="1"/>
        <rFont val="Times New Roman"/>
        <family val="1"/>
        <charset val="204"/>
      </rPr>
      <t>DI. Informație generală</t>
    </r>
    <r>
      <rPr>
        <sz val="12"/>
        <color theme="1"/>
        <rFont val="Times New Roman"/>
        <family val="1"/>
        <charset val="204"/>
      </rPr>
      <t xml:space="preserve"> </t>
    </r>
    <r>
      <rPr>
        <i/>
        <sz val="12"/>
        <color theme="1"/>
        <rFont val="Times New Roman"/>
        <family val="1"/>
        <charset val="204"/>
      </rPr>
      <t>(se completează de către autoritatea superioară înainte de a remite formularul pentru completare instituţiilor din subordine)</t>
    </r>
  </si>
  <si>
    <r>
      <t xml:space="preserve">Obiective </t>
    </r>
    <r>
      <rPr>
        <i/>
        <sz val="12"/>
        <color theme="1"/>
        <rFont val="Times New Roman"/>
        <family val="1"/>
        <charset val="204"/>
      </rPr>
      <t>(pe termen mediu, cu accent  pe anul pentru care se aprobă programul)</t>
    </r>
  </si>
  <si>
    <t>o6</t>
  </si>
  <si>
    <t>Numărul de protocoale semnate în cadrul ședințelor Comisiilor interguvernamentale pentru colaborare economică, comercială, științifică și tehnică</t>
  </si>
  <si>
    <t>o7</t>
  </si>
  <si>
    <r>
      <t xml:space="preserve">DIII. Cheltuieli, </t>
    </r>
    <r>
      <rPr>
        <b/>
        <i/>
        <sz val="12"/>
        <color theme="1"/>
        <rFont val="Times New Roman"/>
        <family val="1"/>
        <charset val="204"/>
      </rPr>
      <t>mii lei</t>
    </r>
  </si>
  <si>
    <t>Managementul autorităților administrative centrale</t>
  </si>
  <si>
    <t>00010</t>
  </si>
  <si>
    <t>Contribuții de asigurări sociale de stat obligatorii</t>
  </si>
  <si>
    <t>Prime de asigurare obligatorie de asistență medicală achitate de angajatori pe teritoriul țării</t>
  </si>
  <si>
    <t xml:space="preserve">Servicii informaționale </t>
  </si>
  <si>
    <t>Deplasari de serviciu în interiorul țării</t>
  </si>
  <si>
    <t>Deplasari de serviciu peste hotare</t>
  </si>
  <si>
    <t>Servicii de protocol</t>
  </si>
  <si>
    <t>Prestații sociale ale angajatorilor</t>
  </si>
  <si>
    <t>Indemnizații la încetarea acțiunii contractului de muncă</t>
  </si>
  <si>
    <t>Indemnizații pentru incapacitate de muncă achitate din mijloacele financiare ale angajatorului</t>
  </si>
  <si>
    <t>Procurarea mașinilor și utilajelor</t>
  </si>
  <si>
    <t>Procurarea uneltelor și sculelor, inventarului de producere și gospodăresc</t>
  </si>
  <si>
    <t>Procurarea pieselor de schimb</t>
  </si>
  <si>
    <t>Procurarea medicamentelor și materialelor sanitare</t>
  </si>
  <si>
    <t>Procurarea materialelor de uz gospodăresc și rechizitelor de birou</t>
  </si>
  <si>
    <r>
      <t>E. Estimarea investiţiilor capitale pe proiecte,</t>
    </r>
    <r>
      <rPr>
        <b/>
        <i/>
        <sz val="12"/>
        <color theme="1"/>
        <rFont val="Times New Roman"/>
        <family val="1"/>
        <charset val="204"/>
      </rPr>
      <t xml:space="preserve"> mii lei</t>
    </r>
  </si>
  <si>
    <r>
      <rPr>
        <u/>
        <sz val="12"/>
        <color theme="1"/>
        <rFont val="Times New Roman"/>
        <family val="1"/>
        <charset val="204"/>
      </rPr>
      <t>Abrevieri</t>
    </r>
    <r>
      <rPr>
        <sz val="12"/>
        <color theme="1"/>
        <rFont val="Times New Roman"/>
        <family val="1"/>
        <charset val="204"/>
      </rPr>
      <t>: AB – anul de bază (curent), AB-2 şi AB-1 – anii precedenţi anului de bază, AB+1 – anul viitor pentru care se elaborează bugetul; AB+2 şi AB+3 – anii următori anului pentru care se elaborează bugetul.</t>
    </r>
  </si>
  <si>
    <t>o8</t>
  </si>
  <si>
    <t>o9</t>
  </si>
  <si>
    <t>Deplasări de serviciu în interiorul țării</t>
  </si>
  <si>
    <t>Deplasări de serviciu peste hotare</t>
  </si>
  <si>
    <t>Procurarea activelor nemateriale</t>
  </si>
  <si>
    <t>Servicii generale economice şi comerciale</t>
  </si>
  <si>
    <t>0411</t>
  </si>
  <si>
    <t xml:space="preserve">  Bugetul  de stat</t>
  </si>
  <si>
    <t xml:space="preserve">Servicii neatribuite altor aliniate </t>
  </si>
  <si>
    <t>nota :  BERD - 20000 mii dolari x 20.43 = 408600 mii lei</t>
  </si>
  <si>
    <t xml:space="preserve">           Grant  - 6000 mii Euro  x 21.00 =    126000 mii lei</t>
  </si>
  <si>
    <t xml:space="preserve">            BEI   -  17000mii Euro  x 21.00 =  357000 mii. lei </t>
  </si>
  <si>
    <t xml:space="preserve">            total </t>
  </si>
  <si>
    <t xml:space="preserve">   891600 mii lei</t>
  </si>
  <si>
    <t>Dezvoltarea reglementărilor tehnice naționale</t>
  </si>
  <si>
    <t>Dezvoltarea sistemului național de metrologie</t>
  </si>
  <si>
    <t>Sistemul de metrologie modern, actualizat, eficient, compatibil cu sistemul Uniunii Europene și alte instituții internaționale de metrologie</t>
  </si>
  <si>
    <t>Numărul de rînduri de tabele CMC (Calibration and Mesurement Capabilities) publicate</t>
  </si>
  <si>
    <t>Numărul de cercetări efectuate</t>
  </si>
  <si>
    <t>Articole publicate, rezultate din activitatea de cercetare</t>
  </si>
  <si>
    <t xml:space="preserve">Numărul de certificate de etalonare emise </t>
  </si>
  <si>
    <t>Numărul de certificate de aprobare de model (recunoaștere de aprobare de model) emise</t>
  </si>
  <si>
    <t>Numărul de intercomparări la nivel național organizate</t>
  </si>
  <si>
    <t>Dezvoltarea sistemului national de metrolodie si standartizare</t>
  </si>
  <si>
    <t>00366</t>
  </si>
  <si>
    <t xml:space="preserve">Subsidii acordate intreprinderilor de stat si municipale nefinanciare </t>
  </si>
  <si>
    <t xml:space="preserve">     Bugetul  de stat</t>
  </si>
  <si>
    <t>Susidii</t>
  </si>
  <si>
    <t>Susținerea întreprinderilor mici și mijlocii</t>
  </si>
  <si>
    <t>Mediu propice pentru dezvoltarea sustenabilă a sectorului întreprinderilor mici și mijlocii asigurat</t>
  </si>
  <si>
    <t>Volumul creditelor garantate</t>
  </si>
  <si>
    <t>Numărul de întreprinderi mici și mijlocii susținute pentru participare la expoziții</t>
  </si>
  <si>
    <t>o12</t>
  </si>
  <si>
    <t>Numărul de femei beneficiare ai Programului de abilitare economică a femeilor în regiuni</t>
  </si>
  <si>
    <t>Corelația dintre volumul investițiilor efectuate și finanțarea nerambursabilă acordată</t>
  </si>
  <si>
    <t>Sustinerea dezvoltarii intreprinderilor mici si mijlocii</t>
  </si>
  <si>
    <t>00116</t>
  </si>
  <si>
    <t>Programul de atragere a remitentelor in economie</t>
  </si>
  <si>
    <t>00364</t>
  </si>
  <si>
    <t>Fondul de garantare in sectorul rural</t>
  </si>
  <si>
    <t>00385</t>
  </si>
  <si>
    <t>Mărfuri</t>
  </si>
  <si>
    <t>Primirea împrumuturilor externe pentru proiecte finanțate din surse externe de la alte state</t>
  </si>
  <si>
    <t>Promovarea exporturilor</t>
  </si>
  <si>
    <t>Numărul companiilor autohtone participante la schema de granturi de cofinanțare întru sporirea competitivității întreprinderilor la export</t>
  </si>
  <si>
    <t>Numărul de proiecte finanțate prin intermediul liniei de credit pentru companiile orientate spre export</t>
  </si>
  <si>
    <t>Activitati de sustinere a exporturilor</t>
  </si>
  <si>
    <t>00114</t>
  </si>
  <si>
    <t>Proiectul "Ameliorarea competitivității II"</t>
  </si>
  <si>
    <t>Servicii bancare</t>
  </si>
  <si>
    <t>Procurarea mijloacelor de transport</t>
  </si>
  <si>
    <t>Procurarea mărfurilor</t>
  </si>
  <si>
    <t>Dezvoltarea sistemului național de standardizare</t>
  </si>
  <si>
    <t>Numărul standardelor moldovene conflictuale identificate și anulate</t>
  </si>
  <si>
    <t>Numărul standardelor depăşite identificate și anulate</t>
  </si>
  <si>
    <t>Numărul de evenimente de promovare organizate</t>
  </si>
  <si>
    <t>Numărul de materiale informationale publicate</t>
  </si>
  <si>
    <t>Adoptarea standartelor europene in calitate de standarde nationale</t>
  </si>
  <si>
    <t>00365</t>
  </si>
  <si>
    <t>Dezvoltarea sistemului național de  acreditare</t>
  </si>
  <si>
    <t>Numărul organismelor de evaluare a conformității acreditate pe domenii noi</t>
  </si>
  <si>
    <t xml:space="preserve">Numărul de stagieri pentru domeniile de competență noi </t>
  </si>
  <si>
    <t>Activitati de acreditare si de evaluare a conformitatii</t>
  </si>
  <si>
    <t>00367</t>
  </si>
  <si>
    <t>Sistem de acreditare dezvoltat și fortificat în conformitate cu cerințele Uniunii  Europene</t>
  </si>
  <si>
    <t>411</t>
  </si>
  <si>
    <t>Soldul costului de deviz la 01.01.2016</t>
  </si>
  <si>
    <t>Soldul costului de deviz la                 01.01 2017</t>
  </si>
  <si>
    <t>Subsidii acordate autorităţilor/instituţiilor publice la autogestiune</t>
  </si>
  <si>
    <t>Cotizaţii în organizaţiile intrenaţionale</t>
  </si>
  <si>
    <t>0474</t>
  </si>
  <si>
    <t>Servicii  economice  multifuncţionale</t>
  </si>
  <si>
    <t>0434</t>
  </si>
  <si>
    <t>Alte tipuri de combustibil</t>
  </si>
  <si>
    <t>Cheltuieli capitale  neatribuite  la alte  categorii</t>
  </si>
  <si>
    <t>Imprumuturi recreditate institutiilor nefinanciare si financiare</t>
  </si>
  <si>
    <t>0436</t>
  </si>
  <si>
    <t>Acordarea împrumuturilor  recreditate catre  proiectele finanțate din surse externe institutiilor financiare</t>
  </si>
  <si>
    <t xml:space="preserve"> Imprumuturilor  recreditate   institutiilor nefinanciare si financiare</t>
  </si>
  <si>
    <t>Servicii  de telecomunicatii</t>
  </si>
  <si>
    <t>Sold la începutul anului</t>
  </si>
  <si>
    <t>Sold la sfîrșitul anului</t>
  </si>
  <si>
    <t>Proiectul "Îmbunătățirea eficienței sectorului de alimentare centralizată cu energie termică (SACET/DHEIP"</t>
  </si>
  <si>
    <t>Alte venituri pentru proiecte finanțate din surse externe</t>
  </si>
  <si>
    <t>Venituri din documenția de tender</t>
  </si>
  <si>
    <t>BM</t>
  </si>
  <si>
    <t>Taxe, amenzi, penalități și alte plăți obligatorii</t>
  </si>
  <si>
    <t>Alte cheltuieli în baza de contracte cu persoane fizice</t>
  </si>
  <si>
    <t xml:space="preserve">Procurarea mașinelor și utilajelor </t>
  </si>
  <si>
    <t>Procurarea uneltelor și sculelor. Inventarul de producere și gospodăresc</t>
  </si>
  <si>
    <t>Procurarea produselor alimentare</t>
  </si>
  <si>
    <t>Procurarea materialelor de construcție</t>
  </si>
  <si>
    <t>Contribuția Guvernului pentru implementarea proiectelor finanțate de către donatorii externi</t>
  </si>
  <si>
    <t>00434</t>
  </si>
  <si>
    <t>Pregătirea proiectelor</t>
  </si>
  <si>
    <t>Deplasari in interiorul tarii</t>
  </si>
  <si>
    <t>Srvicii editoriale</t>
  </si>
  <si>
    <t>Servicii judiciare</t>
  </si>
  <si>
    <t>Bugetul de Stat</t>
  </si>
  <si>
    <t>e4</t>
  </si>
  <si>
    <t>10</t>
  </si>
  <si>
    <t>Protecția drepturilor consumatorilor</t>
  </si>
  <si>
    <t>08</t>
  </si>
  <si>
    <t>Controale efectuate de un inspector pe parcursul anului</t>
  </si>
  <si>
    <t>Standardizarea, metrologia și protecția consumatorilor</t>
  </si>
  <si>
    <t>00162</t>
  </si>
  <si>
    <t>Prime de asigurare obligatorie de asistența medicală achitate de angajatori și angajați pe teritoriul țării</t>
  </si>
  <si>
    <t>Indemnizații pentru incapacitatea temporară de muncă achitate din mijloacele financiale ale angajatorului</t>
  </si>
  <si>
    <t>Procurarea uneltelor și sculelor, inventarului de producere si gospodăresc</t>
  </si>
  <si>
    <t>Procurare pieselor de schimb</t>
  </si>
  <si>
    <t>Prestatii sociale</t>
  </si>
  <si>
    <t>Plata pentru locatiunea bunurilor patrimoniului public</t>
  </si>
  <si>
    <t>Ponderea agentilor economici si persoanelor fizice care cunosc riscurile</t>
  </si>
  <si>
    <t>Ponderea de înlătuare a încălcărilor depistate</t>
  </si>
  <si>
    <t>Contributii si prime de asigurari obligatorii</t>
  </si>
  <si>
    <t>Contributii de asigurari sociale de stat obligatorii</t>
  </si>
  <si>
    <t>Prime de asigurare obligatorie de asistenta medicala</t>
  </si>
  <si>
    <t>Gaze</t>
  </si>
  <si>
    <t>Servicii informationale</t>
  </si>
  <si>
    <t>Servicii de telecomunicatii</t>
  </si>
  <si>
    <t>Servicii postale</t>
  </si>
  <si>
    <t>Indemnizatii pentru incapacitatea temporara de munca achitate din mijloacele financiare ale angajatorului</t>
  </si>
  <si>
    <t>Procurarea accesoriilor de pat, îmbrăcămintei, încălțămintei</t>
  </si>
  <si>
    <t>Plăți aferente documentelor executorii cu executare benevolă</t>
  </si>
  <si>
    <t>e3</t>
  </si>
  <si>
    <t>r5</t>
  </si>
  <si>
    <t xml:space="preserve">r3 </t>
  </si>
  <si>
    <t>Gcal</t>
  </si>
  <si>
    <t>r4</t>
  </si>
  <si>
    <t>nr./km</t>
  </si>
  <si>
    <t>număr</t>
  </si>
  <si>
    <t>Numărul de evaluatori şefi/evaluatori, instruiţi în domenii noi de acreditare</t>
  </si>
  <si>
    <t>Rata de preluare a standardelor europene din totalul de standarde publicate de CEN/CENELEC</t>
  </si>
  <si>
    <t>Numărul de afaceri nou create in cadrul Programului pilot "Femei in afaceri"</t>
  </si>
  <si>
    <t>Remunerarea muncii conform statelor</t>
  </si>
  <si>
    <t>pentru anul 2018 și estimări pe anii 2019-2020</t>
  </si>
  <si>
    <t>0218</t>
  </si>
  <si>
    <t xml:space="preserve">  Ministerul Economiei şi Infrastructurii</t>
  </si>
  <si>
    <t>2020 Estimat</t>
  </si>
  <si>
    <t xml:space="preserve">  Ministerul Economiei si  Infrastructurii</t>
  </si>
  <si>
    <t xml:space="preserve">  Ministerul Economiei si Infrastructurii</t>
  </si>
  <si>
    <t>Acordarea împrumuturilor recreditate de către proiectele finanțate din surse externe instituțiilor nefinanciare</t>
  </si>
  <si>
    <t>054</t>
  </si>
  <si>
    <t>Termoelectrica S.A.</t>
  </si>
  <si>
    <t>Alte servicii in domeniul energeticii</t>
  </si>
  <si>
    <r>
      <t xml:space="preserve">Valorile anuale indicate </t>
    </r>
    <r>
      <rPr>
        <b/>
        <u/>
        <sz val="12"/>
        <color theme="1"/>
        <rFont val="Times New Roman"/>
        <family val="1"/>
        <charset val="204"/>
      </rPr>
      <t>sunt cumulative.</t>
    </r>
  </si>
  <si>
    <t>Soldul costului de deviz la 01.01.2017</t>
  </si>
  <si>
    <t>Soldul costului de deviz la                 01.01 2018</t>
  </si>
  <si>
    <t>Diferenta de curs</t>
  </si>
  <si>
    <t>Reparatii capitale ale mijloacelor de transport</t>
  </si>
  <si>
    <t>Contributia Guvernului pentru implementarea proiectelor finantate de catre donatori externi</t>
  </si>
  <si>
    <t>Proiectul "Proiectul de achizitie a locomotivelor si de restructurare a infrastructurii feroviare"</t>
  </si>
  <si>
    <t>0453</t>
  </si>
  <si>
    <t>Granturi curente primite de la organizaţiile  internaţionale  pentru proiecte finanţate din surse externe pentru bugetul de stat</t>
  </si>
  <si>
    <t>132121</t>
  </si>
  <si>
    <t>Dezvoltarea transporturilor</t>
  </si>
  <si>
    <t>Dezvoltarea transportului feroviar</t>
  </si>
  <si>
    <t>Transport feroviar</t>
  </si>
  <si>
    <t>pentru anul 2017 și estimări pe anii 2018-2020</t>
  </si>
  <si>
    <t>Difirenta de curs</t>
  </si>
  <si>
    <t>471330</t>
  </si>
  <si>
    <t>Transport naval</t>
  </si>
  <si>
    <t>Remunerarea muncii</t>
  </si>
  <si>
    <t>Retribuirea muncii angajatilor conform statelor</t>
  </si>
  <si>
    <t xml:space="preserve">Contribuții de asigurări sociale de stat obligatorii </t>
  </si>
  <si>
    <t>Prime de asigurare obligatorie de asistență medicală achitate de angajator și angațai pe teritoriul țării</t>
  </si>
  <si>
    <t xml:space="preserve">Servicii de transport </t>
  </si>
  <si>
    <t xml:space="preserve">Alte prestații sociale ale angajatorilor </t>
  </si>
  <si>
    <t xml:space="preserve">Taxe, amenzi, penalități și alte plăți obligatorii </t>
  </si>
  <si>
    <t xml:space="preserve">Procurarea uneltelor, sculelor, inventarului </t>
  </si>
  <si>
    <t>Procurare activelor nemateriale</t>
  </si>
  <si>
    <t xml:space="preserve"> Procurarea altor mijloace fixe</t>
  </si>
  <si>
    <t xml:space="preserve">Procurarea materialelor de uz gospodăresc și rechizitelor de birou </t>
  </si>
  <si>
    <t>64</t>
  </si>
  <si>
    <t>Dezvoltarea transportului naval</t>
  </si>
  <si>
    <t>Şeful subdiviziunii responsabile de politici /______________/_________________/</t>
  </si>
  <si>
    <t>210000</t>
  </si>
  <si>
    <t>21</t>
  </si>
  <si>
    <t>22</t>
  </si>
  <si>
    <t>31</t>
  </si>
  <si>
    <t>33</t>
  </si>
  <si>
    <t>273900</t>
  </si>
  <si>
    <t>281400</t>
  </si>
  <si>
    <t>310000</t>
  </si>
  <si>
    <t>314110</t>
  </si>
  <si>
    <t>315110</t>
  </si>
  <si>
    <t>316110</t>
  </si>
  <si>
    <t>317110</t>
  </si>
  <si>
    <t>318110</t>
  </si>
  <si>
    <t>330000</t>
  </si>
  <si>
    <t xml:space="preserve"> Bunuri si servicii</t>
  </si>
  <si>
    <t>00397</t>
  </si>
  <si>
    <t>Sistinerea de stat a activitatii Portului Giugiulesti</t>
  </si>
  <si>
    <t>0452</t>
  </si>
  <si>
    <t>Sustinerea de stat a activitatii Bacului Malovata</t>
  </si>
  <si>
    <t>00396</t>
  </si>
  <si>
    <t>Subsidii acordate intreprinderilor private nefinanciare</t>
  </si>
  <si>
    <t>Sustinerea de stat a activitatii Portului Ungheni</t>
  </si>
  <si>
    <t>00398</t>
  </si>
  <si>
    <t>Proiectul "Reabilitarea drumurilor locale"</t>
  </si>
  <si>
    <t>451</t>
  </si>
  <si>
    <t>Proiectul "Proiectul de sustinere a Programului in sectorul drumurilor"</t>
  </si>
  <si>
    <t>0451</t>
  </si>
  <si>
    <t>Transport rutier</t>
  </si>
  <si>
    <t>Dezvoltarea drumurilor</t>
  </si>
  <si>
    <t xml:space="preserve"> Ministerul Economiei si Infrastucturii</t>
  </si>
  <si>
    <t>Subsidii acordate intreprinderilor de stat si municipale nefinanciare</t>
  </si>
  <si>
    <t>00395</t>
  </si>
  <si>
    <t>Corectarea soldului neutilizat</t>
  </si>
  <si>
    <t>Incasari de la prestarea serviciilor cu plata</t>
  </si>
  <si>
    <t>315120</t>
  </si>
  <si>
    <t>Ministerul Economiei si Infrastucturii</t>
  </si>
  <si>
    <t xml:space="preserve"> Ministerul Economiei si Infrastructurii</t>
  </si>
  <si>
    <t>2053/ 2999</t>
  </si>
  <si>
    <t>2054</t>
  </si>
  <si>
    <t>Instalati de transmisie in curs de executie</t>
  </si>
  <si>
    <t xml:space="preserve">Şeful subdiviziunii responsabile de planificarea bugetului ___________________ </t>
  </si>
  <si>
    <t xml:space="preserve">Conducător             ________________________   </t>
  </si>
  <si>
    <t>Ministerul Economiei si Infrastructurii</t>
  </si>
  <si>
    <t>Serviciul National unic pentru apeluri de urgenta</t>
  </si>
  <si>
    <t>0437</t>
  </si>
  <si>
    <t xml:space="preserve">  Ministerul Economiei  si Infrastructurii</t>
  </si>
  <si>
    <t>0499</t>
  </si>
  <si>
    <t>14</t>
  </si>
  <si>
    <t>Politici si management in  domeniul comertului, alimentatiei publice si prestarii servicii</t>
  </si>
  <si>
    <t>Alte activitati economice</t>
  </si>
  <si>
    <t>Activitati neidentificate</t>
  </si>
  <si>
    <t>99999</t>
  </si>
  <si>
    <t>Servicii neatribuite altor cheltuieli</t>
  </si>
  <si>
    <t>Constructii speciale in curs de executie</t>
  </si>
  <si>
    <t>x</t>
  </si>
  <si>
    <t>Remunerarea muncii angajaților conform statelor</t>
  </si>
  <si>
    <t>Ministerul Economiei și Infrastructurii</t>
  </si>
  <si>
    <t>2019 Proiect</t>
  </si>
  <si>
    <t>Remunerarea muncii angajatilor conform statelor</t>
  </si>
  <si>
    <t>Ponderea instalațiilor tehnice din zona de risc</t>
  </si>
  <si>
    <t>Bgetul de Stat</t>
  </si>
  <si>
    <t>Proiectul Ameliorarea  
Competitivitatii II</t>
  </si>
  <si>
    <t>Premiul anual pentru pers.disponibilizate</t>
  </si>
  <si>
    <t>Alte plati, ajustari  structurale</t>
  </si>
  <si>
    <r>
      <t xml:space="preserve">Remunerarea muncii conform statelor, </t>
    </r>
    <r>
      <rPr>
        <i/>
        <sz val="12"/>
        <color theme="1"/>
        <rFont val="Times New Roman"/>
        <family val="1"/>
        <charset val="204"/>
      </rPr>
      <t>inclusiv</t>
    </r>
  </si>
  <si>
    <t>Stocuri si materiale circulante</t>
  </si>
  <si>
    <r>
      <t xml:space="preserve">Conducător             /________________________/   __      </t>
    </r>
    <r>
      <rPr>
        <u/>
        <sz val="12"/>
        <color theme="1"/>
        <rFont val="Times New Roman"/>
        <family val="1"/>
        <charset val="204"/>
      </rPr>
      <t xml:space="preserve"> </t>
    </r>
    <r>
      <rPr>
        <sz val="12"/>
        <color theme="1"/>
        <rFont val="Times New Roman"/>
        <family val="1"/>
        <charset val="204"/>
      </rPr>
      <t>__/</t>
    </r>
  </si>
  <si>
    <t>Şeful subdiviziunii responsabile de planificarea bugetului /___________________/    __/</t>
  </si>
  <si>
    <t>Şeful subdiviziunii responsabile de politici /___________________/__    __/</t>
  </si>
  <si>
    <r>
      <t>Data prezentării      _</t>
    </r>
    <r>
      <rPr>
        <sz val="12"/>
        <color theme="1"/>
        <rFont val="Times New Roman"/>
        <family val="1"/>
        <charset val="204"/>
      </rPr>
      <t>______</t>
    </r>
  </si>
  <si>
    <t>297</t>
  </si>
  <si>
    <t>Gospodaria drumurilor</t>
  </si>
  <si>
    <t xml:space="preserve">Ministerul Economiei și Infrastructurii </t>
  </si>
  <si>
    <t>Şeful subdiviziunii responsabile de planificarea bugetului /_________/_________________/</t>
  </si>
  <si>
    <t>Conducător             /_______________/   _________________________/</t>
  </si>
  <si>
    <t>Politici economice eficiente și creștere economică durabilă asigurată</t>
  </si>
  <si>
    <t xml:space="preserve">1. Realizarea activităților (aparatul central) din Planul de acțiuni al Ministerului Economiei și Infrastructurii la nivel de cel puțin 90% anual;
2. Asigurarea transparenței în procesul decizional prin consultarea publică a minim 90% din total acte normative aprobate;
3. Angajamentele privind transpunerea legislației Uniunii Europene în legislația națională realizate la nivel de 90% anual conform prevederilor Planului național pentru implementarea Acordului de Asociere RM-UE.
</t>
  </si>
  <si>
    <t xml:space="preserve">Subprogramul cuprinde finanțarea activităţilor aparatului central al Ministerului Economiei și Infrastructurii privind elaborarea și promovarea politicilor publice în domeniile: reglementarea activităţii de întreprinzător, dezvoltarea mediului de afaceri, comerț, atragerea investițiilor și promovarea exporturilor, tehnologia informaţiei şi comunicaţii, construcţii,  transport,  infrastructura calităţii şi supravegherea pieţei, securitate şi eficienţă energetică. </t>
  </si>
  <si>
    <t>Gradul de realizare al Planului de acțiuni al Ministerului Economiei și Infrastructurii (aparatul central)</t>
  </si>
  <si>
    <t>Ponderea actelor normative aprobate consultate public în total acte aprobate</t>
  </si>
  <si>
    <t>Numărul actelor normative/legislative aprobate, total</t>
  </si>
  <si>
    <t>Numărul acordurilor bilaterale/ multilaterale semnate cu alte state/ organizații internaționale</t>
  </si>
  <si>
    <t>Costul mediu per angajat</t>
  </si>
  <si>
    <t>lei/angajat</t>
  </si>
  <si>
    <t>număr/ persoană</t>
  </si>
  <si>
    <t>Subprogramul presupune activităţi pentru dezvoltarea întreprinderilor mici şi mijlocii prin promovarea dialogului public-privat şi a culturii antreprenoriale, consolidarea Fondului de stat de Garantare a Creditelor, dezvoltarea infrastructurii de suport în afaceri şi implementarea programelor de suport antreprenorial care au scopul de a facilita accesul la finanţare şi spori abilităţile antreprenoriale. În rezultat, se aşteaptă o creştere a numărului de locuri de muncă şi extinderea ariei de creare şi funcţionare a IMM-urilor pe întreg teritoriul ţării. Subprogramul este implementat de către Organizaţia pentru Dezvoltarea Sectorului Întreprinderilor Mici şi Mijlocii, în colaborare cu Ministerul Economiei și Infrastructurii.</t>
  </si>
  <si>
    <t>Număr</t>
  </si>
  <si>
    <t>Corelația dintre costul garanțiilor și valoarea creditelor disbursate</t>
  </si>
  <si>
    <t>Coeficient</t>
  </si>
  <si>
    <t>Asigurarea unui nivel înalt de protecție a drepturilor și intereselor economice ale consumatorilor/supraveghere a pieței.</t>
  </si>
  <si>
    <t>Ponderea cazurilor depistate a produselor/ serviciilor neconforme din numarul total de controale efectuate anual</t>
  </si>
  <si>
    <t>ore</t>
  </si>
  <si>
    <t>Sistem eficient de comercializare a produselor și serviciilor pe întreg teritoriul țării creat</t>
  </si>
  <si>
    <t xml:space="preserve">1. Sporirea vînzărilor cu amănuntul cu circa 3-4% anual;
2. Extinderea reţelei comerciale cu circa 50 unităţi anual; 
3. Creşterea ponderii comerţului la distanţă în totalul vînzărilor cu amănuntul cu circa 2-3% anual.
</t>
  </si>
  <si>
    <t xml:space="preserve">Subprogramul are scopul de a contribui la dezvoltarea sustenabilă a activităților de comercializare a produselor și serviciilor pe teritoriul țării. Activitățile acestuia se referă la îmbunătățirea cadrului normativ privind comerțului interior, precum și consolidarea resurselor de marfă şi competitivității acestora pe piață internă de consum. Rezultatele programului sunt elaborarea unui ghid al antreprenorului privind notificarea în comerț și elaborarea unui studiu privind lanțul alimentar al țării în vederea ajustării cadrului normativ de funcționare a centrelor alimentare. Acțiunile sunt în conformitate cu prevederile Strategiei de dezvoltare a comerţului interior în Republica Moldova pentru anii 2014-2020 şi a Planului de acţiuni privind implementarea acesteia. Subprogramul va fi implementat de către Ministerul Economiei și Infrastructurii. </t>
  </si>
  <si>
    <t>Volumul vînzărilor cu amănuntul față de anul precedent</t>
  </si>
  <si>
    <t>Numărul de unități comerciale noi create</t>
  </si>
  <si>
    <t>Ponderea comerțului la distanță  în totalul vînzărilor cu amănuntul față de anul preedent</t>
  </si>
  <si>
    <t>Ghid elaborat privind notificarea în comerț, programe de stat pentru susținrea IMM-urilor, partenerii de suport în afaceri</t>
  </si>
  <si>
    <t>Studiu privind lanțul alimentar al țării și existența practicilor comerciale neloiale elaborat</t>
  </si>
  <si>
    <t xml:space="preserve">Costul mediu a unui consultant per oră </t>
  </si>
  <si>
    <t>lei/
oră</t>
  </si>
  <si>
    <t>Politici energetice elaborate şi puse în implementare, precum și capacități în domeniu fortificate.</t>
  </si>
  <si>
    <t>Gradul de realizare a Programului Național pentru Eficiență Energetică pentru 2011-2020</t>
  </si>
  <si>
    <t>Numărul actelor normative, documentelor de politici, ghiduri în domeniul energetic elaborate și aprobate</t>
  </si>
  <si>
    <t>Securitatea energetică a țării fortificată și dependența de un singur furnizor de gaze naturale redusă.</t>
  </si>
  <si>
    <t>Sistemul electroenergetic al țării fortificat și dezvoltat în vederea asigurării fiabile cu energie electrică a consumatorilor.</t>
  </si>
  <si>
    <t>Reducerea volumului energiei nelivrate (ENS)</t>
  </si>
  <si>
    <t>Numărul unitaților de utilaj electric instalat/ înlocuit</t>
  </si>
  <si>
    <t xml:space="preserve">Numărul substațiilor total sau parțial reconstruite (din cele 45 obiecte) </t>
  </si>
  <si>
    <t>Lungimea liniei electrice aeriene 400 kV pe direcția Vulcănești - Chișinău construită (139 km)</t>
  </si>
  <si>
    <t xml:space="preserve">liniei electrice pe direcția Vulcănești - Chișinău </t>
  </si>
  <si>
    <t>Gradul de realizare a lucrărilor de instalare a Stației BtB aferentă LEA 400 kV Vulcănești - Chișinău</t>
  </si>
  <si>
    <t>Gradul de valorificare a bugetului Proiectului ”Reabilitarea rețelelor electrice de transport ale Î.S. Moldelectrica”</t>
  </si>
  <si>
    <t>Gradul de valorificare a bugetului Proiectului ”Construcția LEA 400 kV Vulcănești - Chișinău și a Stației BtB aferente”</t>
  </si>
  <si>
    <t>Eficienţa energetică sporită urmare realizării măsurilor de eficientizare a consumului de energie şi valorificare a surselor regenerabile de energie.</t>
  </si>
  <si>
    <t xml:space="preserve">1. Eficientizarea consumului global de energie primară cu 220 ktep sau a consumului de energie finală cu 167 ktep  către anul 2020;
2. Creșterea ponderii energiei regenerabile în consumul final brut de energie pînă la 17% către anul 2020;
3. Reducerea intensității energetice sub pragul de 0,195 tep/mie EUR.
</t>
  </si>
  <si>
    <t>Suprafață totală reabilitată energetic a clădirilor ocupate de către administrația publică centrală.</t>
  </si>
  <si>
    <t>Pierderi de energie termică în rețeaua SACET Chișinău.</t>
  </si>
  <si>
    <t>Gradul de valorificare a bugetului Proiectului de îmbunătățire a eficienței sistemului centralizat de alimentare cu energie termică (SACET) din mun. Chișinău.</t>
  </si>
  <si>
    <t xml:space="preserve">*estimativ - numărul final al Punctelor Termice Individuale va fi determinat la o etapă ulterioară a Proiectului, în funcție de mijloacele financiare disponibile după implementarea celorlalte pachete propuse.
</t>
  </si>
  <si>
    <t>mil. lei/km</t>
  </si>
  <si>
    <t>mii tone</t>
  </si>
  <si>
    <t>Sistem de transport feroviar eficient, funcțional și modernizat</t>
  </si>
  <si>
    <t xml:space="preserve">• Majorarea parcursului de pasageri în transportul feroviar cu circa 5% anual;
• Majorarea volumului de mărfuri transportate pe cale ferată cu circa 5% anual.
</t>
  </si>
  <si>
    <t xml:space="preserve">Subprogramul include resurse financiare alocate pentru restructurarea Î.S. ”Calea Ferată din Moldova” și modernizarea sectorului feroviar. Principalele activități implementate se referă la finalizarea construcției tronsonului de cale ferată pe traseul ”Cahul-Giurgiulești”, modernizarea sectorului feroviar în vederea asigurării competitivității acestuia prin înnoirea parcului de locomotive și reparația capitală a liniilor de cale ferată, precum și raționalizarea forței de muncă în cadrul instituției.   </t>
  </si>
  <si>
    <t>Gradul de realizare a acțiunilor Proiectului de Restructurare a Căilor Ferate din Moldova</t>
  </si>
  <si>
    <t>Volumul mărfurilor transportate pe calea ferată</t>
  </si>
  <si>
    <t>Parcursul de pasageri pe calea ferată</t>
  </si>
  <si>
    <t>mil pasageri-km</t>
  </si>
  <si>
    <t>Numărul de locomotive noi procurate</t>
  </si>
  <si>
    <t>Lungimea liniei de cale ferată reabilitată</t>
  </si>
  <si>
    <t>Costul mediu per km de cale feroviară reabilitată</t>
  </si>
  <si>
    <t>Sistem național de standardizare, modern şi armonizat la cerinţele şi practicile europene.</t>
  </si>
  <si>
    <t>Rata anuală de preluare a standardelor europene relevante Anexei nr. XVI/DCFTA</t>
  </si>
  <si>
    <t>Numărul standardelor europene preluate în calitate de standarde moldovenești</t>
  </si>
  <si>
    <t>Numărul de angajați ai ISM instruiți anual</t>
  </si>
  <si>
    <t>Timpul mediu pentru preluarea unui standard european în calitate de standard moldovenesc de către ISM</t>
  </si>
  <si>
    <t>Costul mediu per participant la evenimentele de promovare</t>
  </si>
  <si>
    <t>mii.Lei</t>
  </si>
  <si>
    <t>Costul mediu de instruire al unui angajat ISM</t>
  </si>
  <si>
    <t>Costul mediu de publicare al unui material informativ</t>
  </si>
  <si>
    <t>Numarul de etaloane nationale create/modernizate</t>
  </si>
  <si>
    <t>Costul mediu per cercetare efectuată</t>
  </si>
  <si>
    <t>Raportul dintre volumul lucrărilor de etalonare a mijloacelor de măsurare și verificarea metrologică a mijloacelor de măsurare</t>
  </si>
  <si>
    <t>Vîrsta medie a etaloanelor naționale</t>
  </si>
  <si>
    <t>ani</t>
  </si>
  <si>
    <t>Costul mediu de participare al unui angajat la activitățile organizațiilor internaționale</t>
  </si>
  <si>
    <t>pentru anul 2019 și estimări pe anii 2020-2021</t>
  </si>
  <si>
    <t>2021 Estimat</t>
  </si>
  <si>
    <t>133</t>
  </si>
  <si>
    <t>Bunuri ți servicii</t>
  </si>
  <si>
    <t>433</t>
  </si>
  <si>
    <t>Cheltuieli capitale neatribuite la alte categorii</t>
  </si>
  <si>
    <t>Dezvoltare regională și construcții</t>
  </si>
  <si>
    <t>Dezvoltarea bazei normative în construcții</t>
  </si>
  <si>
    <t>Cotizații în organizațiile internaționale</t>
  </si>
  <si>
    <t>Edificarea societății informaționale</t>
  </si>
  <si>
    <t>Tehnologii informaționale</t>
  </si>
  <si>
    <t>Alte servicii generale</t>
  </si>
  <si>
    <t>Construcții</t>
  </si>
  <si>
    <t>00341</t>
  </si>
  <si>
    <t>Elaborarea sistemului de documente normative în construcții</t>
  </si>
  <si>
    <t>68908.8</t>
  </si>
  <si>
    <t xml:space="preserve">                                                                                 </t>
  </si>
  <si>
    <t>Soldul costului de deviz la 01.01.2018</t>
  </si>
  <si>
    <t xml:space="preserve">De produs </t>
  </si>
  <si>
    <t>Alte plăţi băneşti ale angajaţilor</t>
  </si>
  <si>
    <t>Compensaţie pentru alimentaţie</t>
  </si>
  <si>
    <t>SERVICII</t>
  </si>
  <si>
    <t>Servicii energetice şi comunale</t>
  </si>
  <si>
    <t>Energie electrică</t>
  </si>
  <si>
    <t>Energie termică</t>
  </si>
  <si>
    <t>Apă şi canalizare</t>
  </si>
  <si>
    <t>Alte servicii comunale</t>
  </si>
  <si>
    <t>222190</t>
  </si>
  <si>
    <t>Servicii informaţionale şi de telecomunicaţii</t>
  </si>
  <si>
    <t>Servicii informaţionale</t>
  </si>
  <si>
    <t>222210</t>
  </si>
  <si>
    <t>Servicii de telecomunicaţii</t>
  </si>
  <si>
    <t>Servicii de locaţiune</t>
  </si>
  <si>
    <t>222300</t>
  </si>
  <si>
    <t>222400</t>
  </si>
  <si>
    <t>Servicii de reparaţii curente</t>
  </si>
  <si>
    <t>222500</t>
  </si>
  <si>
    <t>Formarea profesională</t>
  </si>
  <si>
    <t>222600</t>
  </si>
  <si>
    <t>222720</t>
  </si>
  <si>
    <t>Alte servicii</t>
  </si>
  <si>
    <t>222920</t>
  </si>
  <si>
    <t>222940</t>
  </si>
  <si>
    <t>222970</t>
  </si>
  <si>
    <t>222990</t>
  </si>
  <si>
    <t>Cotizaţii în organizaţiile internationale</t>
  </si>
  <si>
    <t xml:space="preserve">Procurarea activelor nemateriale </t>
  </si>
  <si>
    <t>Procurarea combustibilului, carburanţilor şi lubrifianţilor</t>
  </si>
  <si>
    <t>331110</t>
  </si>
  <si>
    <t>332110</t>
  </si>
  <si>
    <t>Procurarea materialelor de uz gospodaresc şi rechizitelor de birou</t>
  </si>
  <si>
    <t>336110</t>
  </si>
  <si>
    <t>Procurarea  altor materiale</t>
  </si>
  <si>
    <t>339110</t>
  </si>
  <si>
    <t>Ministerul Economiei ți Infrastructurii</t>
  </si>
  <si>
    <t>00158</t>
  </si>
  <si>
    <t>Transport aerian</t>
  </si>
  <si>
    <t>Dezvoltarea transportului</t>
  </si>
  <si>
    <t>Dezvoltarea transportului aerian</t>
  </si>
  <si>
    <t>Alte cheltuieli curente</t>
  </si>
  <si>
    <t>Activități nedefinite</t>
  </si>
  <si>
    <t>00437</t>
  </si>
  <si>
    <t>Proiectul Grantul pentru promovarea efeorturilor privind ajustarile economice structurale</t>
  </si>
  <si>
    <t>Servicii locatiune</t>
  </si>
  <si>
    <t>Servicii reparatii curente</t>
  </si>
  <si>
    <t>Alte cheltuieli in baza de contr. pers.fiz.</t>
  </si>
  <si>
    <t>Procurare combustibil</t>
  </si>
  <si>
    <t>Procurare piese de schimb</t>
  </si>
  <si>
    <t>Procurare mat. de gospodarie</t>
  </si>
  <si>
    <t>Marfuri</t>
  </si>
  <si>
    <t>Procurare marfuri</t>
  </si>
  <si>
    <t>15670.8</t>
  </si>
  <si>
    <t>3657.8</t>
  </si>
  <si>
    <t>709.1</t>
  </si>
  <si>
    <t>84.4</t>
  </si>
  <si>
    <t>62.7</t>
  </si>
  <si>
    <t>376</t>
  </si>
  <si>
    <t>85.1</t>
  </si>
  <si>
    <t>59</t>
  </si>
  <si>
    <t>130.1</t>
  </si>
  <si>
    <t>1544.7</t>
  </si>
  <si>
    <t>196.1</t>
  </si>
  <si>
    <t>44.9</t>
  </si>
  <si>
    <t>124.1</t>
  </si>
  <si>
    <t>1341.8</t>
  </si>
  <si>
    <t>67.6</t>
  </si>
  <si>
    <t>163.3</t>
  </si>
  <si>
    <t>416.4</t>
  </si>
  <si>
    <t>423.5</t>
  </si>
  <si>
    <t>00157</t>
  </si>
  <si>
    <t>93.1</t>
  </si>
  <si>
    <t>3.7</t>
  </si>
  <si>
    <t>2.6</t>
  </si>
  <si>
    <t>175.9</t>
  </si>
  <si>
    <t>113.8</t>
  </si>
  <si>
    <t>389.1</t>
  </si>
  <si>
    <t>93947.7</t>
  </si>
  <si>
    <t>Proiectul ”Studiu de fezabilitate Interconectarea asincronă MD-RO”</t>
  </si>
  <si>
    <t>Pregatirea proiectelor</t>
  </si>
  <si>
    <t>Proiectul "Reabilitarea Reţelelor Electrice"</t>
  </si>
  <si>
    <t>Activități de eficiență energetică</t>
  </si>
  <si>
    <t>Proiectul "Îmbunătățirea eficienței energetice a cladirilor publice și rezidențiale din RM"</t>
  </si>
  <si>
    <t>Procurarea uneltelor și sculelor, inventar de producere și gospodărie</t>
  </si>
  <si>
    <t>00472</t>
  </si>
  <si>
    <t>Deplasări de serviciu în interiorul ţării</t>
  </si>
  <si>
    <t>Servicii poştale şi servicii de distribuire a drepturilor sociale</t>
  </si>
  <si>
    <t>Indemnizaţii la încetarea acţiunii contractului de muncă</t>
  </si>
  <si>
    <t>Indemnizaţii pentru incapacitatea temporară de muncă achitate din mijloacele financiare ale angajatorului</t>
  </si>
  <si>
    <t>Active nrfinanciare</t>
  </si>
  <si>
    <t>Procurarea maşinilor şi utilajelor</t>
  </si>
  <si>
    <t>Procurarea uneltelor şi sculelor, inventarului de producere şi gospodăresc</t>
  </si>
  <si>
    <t>Procurarea materialelor de uz gospodăresc şi rechizitelor de birou</t>
  </si>
  <si>
    <t>Procurarea accesoriilor de pat, îmbrăcămintei, încălţămintei</t>
  </si>
  <si>
    <t>Activități de supraveghere tehnică</t>
  </si>
  <si>
    <t>Subsidii acordate întreprinderilor private nefinanciare</t>
  </si>
  <si>
    <t>Alte chelt. în baza de contr.pers.fizice</t>
  </si>
  <si>
    <t>Reparații capitale ale  mijloacelor de transport</t>
  </si>
  <si>
    <t>Alte chelt. in baza de contr.pers.fizice</t>
  </si>
  <si>
    <t>Stocuri</t>
  </si>
  <si>
    <t>Alte venituri</t>
  </si>
  <si>
    <t>Modificarea soldului de mijloace banesti</t>
  </si>
  <si>
    <t>Dobînda încasată la soldurile mijloacelor bănești</t>
  </si>
  <si>
    <t>2019 Aprobat</t>
  </si>
  <si>
    <t>2020 Proiect</t>
  </si>
  <si>
    <t>Procurarea uneltelor și sculelor inventarul de producere și gospodăresc</t>
  </si>
  <si>
    <t>Subprogram include activităţi care ţin de adoptarea  standardelor  europene și internaţionale, consolidarea cadrului instituţional în domeniul  standardizării, precum și sporirea gradului de conștientizare a beneficiilor standardizării și de aplicare a standardelor la nivel național. Responsabil de implementarea acţiunilor este  Institutul de Standardizare din Moldova.</t>
  </si>
  <si>
    <t>Rata de standarde moldovenești conflictuale cu standardele europene</t>
  </si>
  <si>
    <t>Majorarea gradului de implementare a standardelor europene în economia națională</t>
  </si>
  <si>
    <t>Sistemul de management integrat (SM SR EN ISO 9001:2015, SM ISO 37001:2017, SM ISO/IEC 27001:2017) implementatși menținut  în activitatea ISM</t>
  </si>
  <si>
    <t>1. Creșterea capabilităților de măsurare ale Republicii Moldova, recunoscute la nivel internațional cu 20% către anul 2021, comparativ cu 2018;                                                                                                                                                                                                                     2. Creșterea numărului de cercetări ale etaloanelor cu 25% către anul 2021, comparativ cu 2018;                                                                                                   3. Creșterea numărului de certificate de etalonare emise cu 55% către anul 2021, comparativ cu 2018.</t>
  </si>
  <si>
    <t>Acest subprogram include activităţi care contribuie la asigurarea uniformităţii, exactităţii, legalităţii şi corectitudinii măsurărilor în Republica Moldova, precum și funcţionarea eficientă a Bazei Naţionale de Etaloane. De asemenea, în calitate instituţie responsabilă de realizarea subprogramului este Institutul Naţional de Metrologie, în colaborare cu Ministerul Economiei și Infrastructurii.</t>
  </si>
  <si>
    <t>Creșterea capabilităților de măsurare ale Republicii Moldova, recunoscute la nivel internațional, comparativ cu 2018</t>
  </si>
  <si>
    <t>136,4</t>
  </si>
  <si>
    <t>113,7</t>
  </si>
  <si>
    <t>116,3</t>
  </si>
  <si>
    <t>118,0</t>
  </si>
  <si>
    <t>5,0</t>
  </si>
  <si>
    <t>4,90</t>
  </si>
  <si>
    <t>4,85</t>
  </si>
  <si>
    <t>4,80</t>
  </si>
  <si>
    <t>4,75</t>
  </si>
  <si>
    <t>Sc+A58:P72op</t>
  </si>
  <si>
    <t xml:space="preserve">1. Menținerea statutului de semnatar al Acordului de recunoaștere multilaterală cu Cooperarea Europeană pentru Acreditare (EA BLA);
2. Consolidarea capacităţilor instituţionale ale Centrului Naţional de Acreditare.
</t>
  </si>
  <si>
    <t>Subprogramul se referă la activitățile ce țin de dezvoltarea institutțională a Organismului Național de Acreditare privind ajustarea acestuia la exigențele europene în scopul menținerii statutului de semnatar al Acordului de Recunoaștere Bilaterală (EA BLA) cu Cooperarea Europeană pentru Acreditare (EA)</t>
  </si>
  <si>
    <t>Numărul de participări la activităţile organizate de organizaţiile europene</t>
  </si>
  <si>
    <t>Numărul de evaluatori şefi pregătiţi în calitate de evaluatori EA</t>
  </si>
  <si>
    <t xml:space="preserve">Numărul de dosare privind procesul de acreditare a organismelor de evaluare a conformității </t>
  </si>
  <si>
    <t xml:space="preserve">Subprogramul include activitățile de supraveghere a pieții privind corespunderea produselor/serviciilor cu cerințele prescrise și/sau declarate, în vederea protecţiei consumatorilor. O componentă a subprogramului se referă la eficientizarea activităţilor de informare a consumatorilor privind drepturile lor. Altă componentă de bază este consolidarea cunoștințelor agenților economici, în vederea respectării legislației în relații cu consumatorii. La fel de importantă este și componenta ce ține de dezvoltarea continuă a capacităților instituționale ale Agenţiei pentru Protecţia Consumatorilor, pentru buna desfășurare a activității și asigurarea unui nivel înalt de protecție a consumatorilor, în domeniile de competență.        </t>
  </si>
  <si>
    <t>Controale efectuate anual, inclusiv 50% planificate</t>
  </si>
  <si>
    <t>Activități de informare organizate (400 vizite, 10 campanii, 5 evenimente organizate, 30 de mese rotunde cu agenții economici)</t>
  </si>
  <si>
    <t>Ponderea angajaților  instruiți  (intern/extern), anual</t>
  </si>
  <si>
    <t>Instruiri, stagieri (7 externe)</t>
  </si>
  <si>
    <t>r6</t>
  </si>
  <si>
    <t>Probe (produse) testate cu echipamente-expres/în laboratoare, inclusiv peste hotare.</t>
  </si>
  <si>
    <t>Materiale informative tipărite și diseminate (pliante, fișe, etc.)</t>
  </si>
  <si>
    <t>Instrumente moderne de informare (3 panouri inclusiv rulante, 2 spoturi informaționale elaborate, 3 corturi, 2 parteneriate TV/ Radio.</t>
  </si>
  <si>
    <t>Sisteme informaționale: Call centru, INSPECT, soft 1C, pagina web (dezvoltare, menținere, elaborare).</t>
  </si>
  <si>
    <t>Materiale/echipamente promoționale, motivaționale (1 tabletă, mărci poștale, tricouri, ghiozdane cu rechizite, etc. pentru organizarea concursurilor în școli/premierea căștigătorilor.)</t>
  </si>
  <si>
    <t>Certificate pentru cheițele publice</t>
  </si>
  <si>
    <t>Blanchete-tip tipărite</t>
  </si>
  <si>
    <t>Mașini/echipamente/utilaje achiziționate, inclusiv mobile, pentru verificarea produselor.</t>
  </si>
  <si>
    <t>Proceduri de control aprobate</t>
  </si>
  <si>
    <t>Apariții media (250 emisiuni)</t>
  </si>
  <si>
    <t>Îmbunătățirea calității și siguranței construcțiilor, activității de urbanism şi de amenajare a teritoriului, funcționării și exploatării obiectelor industriale periculoase în condiții de securitate și inofensivitate, securității la incendiu și protecției civile, sănătății și siguranței în muncă, supravegherii pieţei și protecției consumatorilor privind materialele de construcție şi utilajele/obiectele industriale periculoase, activităţii geodezice .</t>
  </si>
  <si>
    <t>1. Monitorizarea continuă a calității construcțiilor, lucrărilor de construcție-montaj si exploatarea clădirilor după finalizare, a calității lucrărilor de construcție și reabilitare a drumurilor, a calității materialelor de construcție;                                                                                                                                                                                                                     2. Reducerea procentului de incălcări / exagerări ale volumelor și costului lucrărilor la utilizarea investițiilor publice în construcții cu 10% către anul 2021;                                                                                                                                                                                                          3. Majorarea ponderii agenților economici și persoanelor fizice care cunosc riscurile privind obiectele industriale periculoase cu 6% către anul 2021, în vederea diminuării riscurilor de avarii industriale și catastrofe cu caracter tehnogen;                                                                                     4. Micșorarea ponderii instalaţiilor tehnice din zona de risc cu 7% către anul 2021, prin intensificarea evaluării riscurilor și a măsurilor de prevenire a acestora;                                                                                                                                                                                                             5. Reducerea procentului de încălcări depistate în cadrul controalelor de stat a activității de întreprinzător, la agenții economici cu 10% către anul 2021;                                                                                                                                                                                                                             6. Crearea, actualizarea, completarea și menținerea sistemului (bazei) de date necesare aplicării crieteriilor de risc, majorînd cu 15 % lista tuturor persoanelor/obiectelor pasibile de a fi supuse controlului cu date individuale;                                                                                                                                                                                            7. Micșorarea numărului de petiții din partea consumatorilor cu privire la protecția și supravegherea pieţei privind materialele de construcție şi utilajele/obiectele industriale periculoase, cu 10 % către anul 2021;                                                                                                                               8. Reducerea numărului de accidente de muncă grave și mortale, cu 15 % către anul 2021;                                                                                             9. Reducerea numărului de incendii la obiectivele de agrement cu flux sporit de persoane, la obiectivele de menire social-culturală, sportivă şi comercială cu 15 % către anul 2021;                                                                                                                                                                             10. Diminuarea riscurilor de  producere  a  dezastrelor,  protejării  populaţiei,  bunurilor  şi  mediului  împotriva  efectelor  negative  ale  situaţiilor  de  urgenţă şi asigurării condiţiilor necesare supravieţuirii persoanelor afectate;                                                                                                               11. Monitorizarea agenților economici,organizarea recepției topogeodezice, topografice și cadastrale executate din bugetul de stat, lucrărilor de demarare a frontierii de stat moldo-ucrainene și evidența puntelor geodezice.</t>
  </si>
  <si>
    <t>Subprogramul prevede implementarea politicii statului în domeniile de activitate, îmbunătățirea calității și siguranței construcțiilor, activității de urbanism şi de amenajare a teritoriului, funcționării și exploatării obiectelor industriale periculoase în condiții de securitate și inofensivitate, securității la incendiu și protecției civile, sănătății și siguranței în muncă, supravegherii pieţei și protecției consumatorilor privind materialele de construcție şi utilajele/obiectele industriale periculoase, activităţii geodezice şi cartografice și respectării condițiilor de licențiere, în conformitate cu prevederile Hotărîrii Guvernului nr.1088 din 18.12.2017 cu privire la organizarea şi funcţionarea Agenției pentru Supraveghere Tehnică.</t>
  </si>
  <si>
    <t>Scăderea numărului de încălcări în construcții comparativ cu anul precedent</t>
  </si>
  <si>
    <t>Ponderea clădirilor noi după darea în primire a construcțiilor conform criteriilor</t>
  </si>
  <si>
    <t>Nr. de controale planificate de agenții economici cu activități în producere și comercializarea materialelor de construcții</t>
  </si>
  <si>
    <t>Nr. de instructiuni noi adoptate si implementate în domeniile de competență</t>
  </si>
  <si>
    <t>Nr. obiectelor industriale periculoase controlate</t>
  </si>
  <si>
    <t>Nr. controalelor mixte efectuate în grup</t>
  </si>
  <si>
    <t>Nr. consultațiilor acordate agenților economici</t>
  </si>
  <si>
    <t>Nr. de acte de constatare privind pregătirea către sezonul de încălzire</t>
  </si>
  <si>
    <t>Nr. de rapoarte privind aprecierea criteriului de evaluare corespunderii riscului</t>
  </si>
  <si>
    <t>Nr. de instruiri efectuate cu angajații Agenției</t>
  </si>
  <si>
    <t>Durata medie a unui control</t>
  </si>
  <si>
    <t>zile</t>
  </si>
  <si>
    <t>Nr. de controale efectuate de un inspector pe parcursul unui an</t>
  </si>
  <si>
    <t>Numarul de participări la intercomparari la nivel regional</t>
  </si>
  <si>
    <t>Numărul angajaților instruiți pe intern mai mult de 40 de ore</t>
  </si>
  <si>
    <t xml:space="preserve">Numărul  reuniunilor comisiilor interguvernamentale desfășurate </t>
  </si>
  <si>
    <t>Numărul de locuri de muncă noi create prin intermediul programelor de suport financiar gestionate de ODIMM (PARE 1+1, FGC, PFA, program tineri)</t>
  </si>
  <si>
    <t>Numărul de locruri de muncă noi create pentru femei prin intermediul programelor de suport financiar gestionate de ODIMM (PARE 1+1, FGC,PFA, program tineri)</t>
  </si>
  <si>
    <t>Numărul de participanți la concursul ”Cel mai bun antreprenor din sectorul IMM”</t>
  </si>
  <si>
    <t>Cereri de finanţare înaintate în cadrul "PARE 1+1"</t>
  </si>
  <si>
    <t>Volumul investitiilor efectuate in cadrul "PARE 1+1"</t>
  </si>
  <si>
    <t>Total persoane consultate</t>
  </si>
  <si>
    <t>Număru beneficiarilor strat-up-urilor  sustinuti prin vaucere la instruire</t>
  </si>
  <si>
    <t>Companii create si dezvoltate îîn cadrul programului pilot Start pentru tineri.</t>
  </si>
  <si>
    <t>o15</t>
  </si>
  <si>
    <t>o16</t>
  </si>
  <si>
    <t>Elaborarea și promovarea unor politici performante și a cadrului normativ-juridic în domeniul tehnologiilor informațiiei și comunicațiilor. Crearea condițiilor optime în vederea dezvoltării și funcționării infrastructurii de comunicații. Optimizarea capacităților de utilizare a serviciilor TIC și competențelor digitale.</t>
  </si>
  <si>
    <t xml:space="preserve">1) Dezvoltarea politicilor publice în domeniul  societăţii informaţionale, tehnologiei informaţiei, economiei digitale, securității cibernetice și guvernanței Internetului;                                                                                                                                                                                                                                                                                                                                                                                                                                                                                                                                                                                                                                                                                                                                                                                                   2) Dezvoltarea politicilor publice în domeniul comunicaţiilor electronice, poştale și comunicaţiilor de urgenţă;                                                     3)Crearea unui cadru legislativ eficient pentru dezvoltarea continuă a sectorului TIC, în conformitate cu Acordul de Asociere RM-UE şi cadrul normativ-legislativ european; Onorarea angajamentelor financiare față de Conferinţa Europeană a Administraţiilor Poştale şi de comunicaţii (CEPT)                                                                                                                                                                                                                                                                                        4) Asigurarea organizării și funcționării Serviciului 112                                                                                                                                                                                                                                                                                                                                                                                                                                                                                                                                                                                                                                                                                                                                                                                                                                                                                                                                                                                                                                                                          5) Realizarea tranziției la TV digitală terestră (înlătură potențialul impact negativ al tranziției asupra familiilor defavorizate); Dotarea cu convertoare pentru televiziunea digitală terestră a familiilor defavorizate;                                                                                                                                                                                                                                            6) Disponibilitatea accesului la Internet în bandă largă la punct fix în localități cu primării, care în prezent nu dispun de conexiune la rețelele de fibră optică.        </t>
  </si>
  <si>
    <t>1) Subprogramul include elaborarea, promovarea şi evaluarea politicilor publice de rigoare în domeniul dezvoltării informaţionale, asigurînd o dezvoltare durabilă a sectorului tehnologiei informaţiei şi comunicaţiilor.                                                                                            2)Subprogramul contribuie la funcționarea, dezvoltarea și mentenanța Serviciului 112 (Legea 174/2014)                                                                                    3) Subprogramul contribuie la asigurarea familiilor defavorizate cu convertoare de semnal pentru recepționarea televiziunii digitale terestre (Hotărârea Guvernului nr.240/2015, Hotărârea Guvernului nr.890/2016 și Hotărârea Guvernului nr.129/2018).                                                                                                                                                                                                                      4) Instalarea punctelor de prezenţă a fibrei optice în 43 localităţi cu primării, care nu dispun de conexiune la rețelele magistrale de fibră optică şi crearea reţelelor de comunicaţii electronice în bandă largă NGA, conform Hotărârii Guvernului nr.629/2018.                                                                                                                                                                                                                               5) Achitarea cotizației de membru CEPT (Conferinţa Europeană a Administraţiilor Poştale şi de comunicaţii), Hotărârea Guvernului nr. 454/2008.</t>
  </si>
  <si>
    <t>Numărul apelurilor recepționate per an prin intermediul Serviciului 112</t>
  </si>
  <si>
    <t>Număr/mln</t>
  </si>
  <si>
    <t>Numărul convertoarelor achiziționate</t>
  </si>
  <si>
    <t xml:space="preserve">Numărul localităţilor cu primării în care vor fi proiectate şi construite reţele publice de comunicaţii electronice în bandă largă de mare viteză cu acces la puncte fixe </t>
  </si>
  <si>
    <t xml:space="preserve">Numărul localităților disponibile cu acces la Internet în bandă largă la punct fix </t>
  </si>
  <si>
    <t>Achitarea cotizației de membru CEPT (Conferinţa Europeană a Administraţiilor Poştale şi de comunicaţii)</t>
  </si>
  <si>
    <t>lei</t>
  </si>
  <si>
    <t xml:space="preserve">Numărul familiilor defavorizate dotate cu convertoare pentru televiziunea digitală terestră  </t>
  </si>
  <si>
    <t xml:space="preserve">Numărul persoanelor beneficiare de ajutor social dotate gratuit cu convertoare </t>
  </si>
  <si>
    <t>mii</t>
  </si>
  <si>
    <t>Rata anuală de recepționare a apelurilor per an prin intermediul Serviciului 112</t>
  </si>
  <si>
    <t xml:space="preserve">Costul unui convertor  </t>
  </si>
  <si>
    <t>Reducerea decalajului social, economic şi cultural între zona rurală şi cea urbană</t>
  </si>
  <si>
    <t>1. Implementarea Programului Național pentru Eficiență Energetică pentru 2011-2020 la nivel de 100% către anul 2020;
2. Fortificarea capacităţilor instituţionale în sectorul energetic, prin instruirea a minim 200 de persoane anual în domeniul eficienţei energetice şi surselor de energie regenerabilă;
3. Dezvoltarea cadrului normativ (cca 30 acte normative pînă în anul 2021) în domeniul energetic, inclusiv în domeniul eficienței energetice și surselor regenerabile de energie,în conformitate cu angajamentele asumate în cadrul Acordului de Asociere UE-RM și Tratatul de instituire a Comunității Energetice.</t>
  </si>
  <si>
    <t>Acest subprogram include activităţile instituţiilor responsabile de elaborarea și implementarea politicilor din domeniul energetic, inclusiv al eficienței energetic și surselor de energie regenerabile, precum şi monitorizarea implementării acestora. Responsabili de realizare este Agenția pentru Eficiență Energetică și Ministerul Economiei și Infrastructurii.</t>
  </si>
  <si>
    <t>Gradul de realizare a Planului național de acțiuni în domeniul eficienței energetice pentru anii 2019-2021</t>
  </si>
  <si>
    <t>Ponderea personalului Agenției pentru Eficiență Energetică instruit privind masurile de eficiență energetică și valorificarea surselor de energie regenerabilă</t>
  </si>
  <si>
    <t>Numărul specialiștilor din domeniul EE și SER instruiți (manageri energetici, auditori energetici, evaluatori energetici, instalatori, inspectori ai sistemelor de încălzire și climatizare, administratori de clădiri, etc.).</t>
  </si>
  <si>
    <t xml:space="preserve">Numărul de evenimente organizate pentru promovarea eficienței energetice și utilizarea surselor de energie regenerabilă (seminare, conferinte, mese rotunde şi expozitii, etc.).  </t>
  </si>
  <si>
    <t>Numărul de planuri locale de acțiune în domeniul eficienței energetice elaborate și aprobate de către autoritățile publice locale</t>
  </si>
  <si>
    <t>Numărul de documente normativ-tehnice în domeniul eficienței energetice/ performantei energetice a cladirilor elaborate</t>
  </si>
  <si>
    <t>Numărul de  materiale, articole, broșuri și pliante editate și tirajate</t>
  </si>
  <si>
    <t>mii. bucăți</t>
  </si>
  <si>
    <t>Acest subprogram include activități aferente construcției gazoductului  Ungheni-Chișinău, ce constau realizarea procedurilor de expropriere a terenurilor și asigurarea dreptului de folosință asupra terenurilor utilizate în lucrările de construcție a conductei, prestarea serviciilor de consultanță (elaborarea dosarelor cadastrale) și managementul Proiectului  ”Conectarea conductei de transport gaze naturale pe direcția Ungheni-Chișinău”. Rezultatul aşteptat constă în asigurarea unei alternative de aprovizionare a țării cu gaze naturale. Activitățile vor fi implementate de către Unitatea consolidată pentru implementarea şi monitorizarea proiectelor în domeniul energetic și SRL „Vestmoldtransgaz”..</t>
  </si>
  <si>
    <t>Ponderea procedurilor de expropriere a terenurilor și asigurare a dreptului de folosință asupra terenurilor utilizate în lucrările de construcție a gazoductului realizate, per an</t>
  </si>
  <si>
    <t>Gradul de valorificare a bugetului Proiectului  ”Conectarea conductei de transport gaze naturale pe direcția Ungheni-Chișinău”, per an</t>
  </si>
  <si>
    <t>1. Sporirea eficienţei reţelelor electrice de transport prin reducerea pierderilor de energie electrică pînă la 2,8% către 2021;
2. Interconectarea sistemului electroenergetic al țării cu cel al României prin construcția a 139 km de linie electrică aeriană 400 kV pe direcția Vulcănești - Chișinău și a Stației Back-to-Back aferentă pînă în anul 2023.</t>
  </si>
  <si>
    <t xml:space="preserve">Acest subprogram include interconectarea sistemului electroenergetic al Republicii Moldova cu cel al României și integrarea acestuia în piaţa energetică a Uniunii Europene pentru sporirea securității energetice a ţării. Activitățile vor fi implementate de către Ministerul Economiei și Infrastructurii și Î.S. „Moldelectrica”. </t>
  </si>
  <si>
    <t>Acest subprogram include activități de promovare a consumului eficient de energie și valorificare a surselor regenerabile de energie în sectoarele public şi privat, precum și supravegherea produselor cu impact energetic. Realizarea acestor activități are loc prin intermediul Agenției pentru Eficiență Energetică și Agenţiei pentru Protecţia Consumatorilor și Supravegherea Pieței.</t>
  </si>
  <si>
    <t>Numărul de proiecte de eficiență energetică și valorificare a surselor de energie regenerabila implementate</t>
  </si>
  <si>
    <t>Numărul de controale asupra produselor cu impact energetic/ regenerabile efectuate anual, inclusiv 50% planificate</t>
  </si>
  <si>
    <t xml:space="preserve">Ponderea cazurilor depistate de produse cu impact energetic/ regenerabile neconforme </t>
  </si>
  <si>
    <t>Numărul de maşini/ echipamente/ utilaje achiziționate, inclusiv mobile, pentru verificarea produselor de joasă tensiune/regenerabile.</t>
  </si>
  <si>
    <t>Numărul de mostre (produse) de joasă tensiune/regenerabile pentru expres-teste achiziționate</t>
  </si>
  <si>
    <t>Numărul de produse testate cu echipamente-expres în laboratoare, inclusiv peste hotare</t>
  </si>
  <si>
    <t xml:space="preserve">Activități de informare organizate (85 - vizite, 5 - campanii, 3 - evenimente, 12 - mese rotunde cu agenții. </t>
  </si>
  <si>
    <t>Gradul de valorificare a bugetului planificat pentru finanțarea proiectelor în domeniul EE și SER</t>
  </si>
  <si>
    <t>Ponderea medie a mijloacelor financiare alocate proiectelor de EE și SER în sectorul public</t>
  </si>
  <si>
    <t>Sistemul de alimentare centralizată cu energie termică din mun. Chișinău  eficientizat</t>
  </si>
  <si>
    <t xml:space="preserve">1. Îmbunătățirea eficienței sistemului de alimentare centralizată cu energie termică din mun. Chișinău cu valorificarea integrală a resurselor financiare alocate în acest sens (40,5 mil. USD) către finele anului 2020, în vederea ridicării calității și fiabilității serviciilor de alimentare cu energie termică prestate populației mun. Chișinău;
2. Reducerea pierderilor de energie termică în rețele cu 5 p.p. către anul 2020 (față de anul 2010).
</t>
  </si>
  <si>
    <t xml:space="preserve">Subprogramul reflectă rezultatele implementării Proiectului de îmbunătățire a eficienței sistemului centralizat de alimentare cu energie termică a mun. Chișinău, finanțat din cadrul Împrumutului  oferit de Banca Mondială. Activitățile urmează a fi implementate de către  Unitatea consolidată pentru implementarea şi monitorizarea proiectelor în domeniul energeticii (UCIPE), în colaborare cu Ministerul Economiei și Infrastructurii. </t>
  </si>
  <si>
    <t>Rata de defecțiune a sistemului de alimentare centralizată cu energie termică din mun. Chișinău</t>
  </si>
  <si>
    <t>Numărul Punctelor Termice Individuale instalate în cadrul Proiectului SACET Chișinău</t>
  </si>
  <si>
    <t>Numărul persoanelor beneficiare în urma instalarii Punctelor Termice Individuale  în cadrul Proiectului SACET Chișinău</t>
  </si>
  <si>
    <t>Numărul de note informativo-analitice și registre cu indicatori privind evoluația economiei naționale elaborate și plasate pe pagina web oficială</t>
  </si>
  <si>
    <t>Numărul de acte normative elaborate per persoană</t>
  </si>
  <si>
    <t>lei/angajat, lunar</t>
  </si>
  <si>
    <t>Construcția gazoductului de interconexiune pe direcţia ”Ungheni-Chișinău” cu lungimea de 110 km.</t>
  </si>
  <si>
    <t>Ponderea lucrărilor executate aferente construcției gazoductului Ungheni - Chișinău din volumul total de lucrări planificate (4 stații de reglare și măsurare; compex administrativ; 110 km conductă de gaze construite)</t>
  </si>
  <si>
    <t>Gazoductul pe direcția "Ungheni-Chișinău" construit (110 km)</t>
  </si>
  <si>
    <t>Gradul de valorificare a bugetului planificat pentru măsuri de etichetare energetică a produselor cu impact energetic/ regenerabile de către Agenția pentru Protecția Consumatorilor și Supravegherea Pieței</t>
  </si>
  <si>
    <t>Promovarea standardelor europene în construcții și a calității lucrărilor de construcții în țară prin consolidarea cadrului normativ</t>
  </si>
  <si>
    <t>1. Consolidarea cadrului normativ național în domeniul construcțiilor prin elaborarea şi/sau promulgarea unui număr de peste 120 de regulamente/standarde, etc.
2. Revizuirea Standardelor naționale care nu au fost actualizate mai mult de cinci ani.
3. Armonizarea tuturor reglementărilor şi standardelor naționale contradictorii (până la sfârșitul anului 2021).</t>
  </si>
  <si>
    <t>Actualizarea Sistemului național de documente normative în construcții se va face prin revizuirea reglementărilor existente în domeniu, elaborarea şi aplicarea normativelor şi standardelor vizînd lucrările şi producția în sfera construcțiilor, acestea fiind compatibilizate cu reglementările şi standardele mondiale, conform prevederilor Hotărîrii de Guvern nr. 933 din 12.11.2014 cu privire la armonizarea reglementărilor tehnice şi a standardelor naţionale în domeniul construcţiilor cu legislaţia şi standardele europene, care cuprinde un Plan de acțiuni privind armonizarea reglementărilor tehnice şi a standardelor naţionale în domeniul construcțiilor cu legislația şi standardele europene pentru anii 2014-2020.</t>
  </si>
  <si>
    <t>80,00</t>
  </si>
  <si>
    <t>85,00</t>
  </si>
  <si>
    <t>87,00</t>
  </si>
  <si>
    <t>89,00</t>
  </si>
  <si>
    <t>Activități din sectorul construcțiilor reglementate de regulamentele şi standardele relevante</t>
  </si>
  <si>
    <t>Reglementări tehnice publicate de Minister şi standarde adoptate de Institutul de Standardizare</t>
  </si>
  <si>
    <t>90,00</t>
  </si>
  <si>
    <t>92,00</t>
  </si>
  <si>
    <t>94,00</t>
  </si>
  <si>
    <t>Standarde noi adoptate şi reglementări noi elaborate</t>
  </si>
  <si>
    <t>20,00</t>
  </si>
  <si>
    <t>100,00</t>
  </si>
  <si>
    <t xml:space="preserve">Reglementări tehnice şi standarde în construcții supuse examinării </t>
  </si>
  <si>
    <t>Reglementări tehnice şi standarde în construcții aprobate/adoptate</t>
  </si>
  <si>
    <t>Acte normative interstatale aprobate</t>
  </si>
  <si>
    <t>Costul mediu de elaborare al 1 document normativ național</t>
  </si>
  <si>
    <t>175,00</t>
  </si>
  <si>
    <t>178,00</t>
  </si>
  <si>
    <t>200,00</t>
  </si>
  <si>
    <t>250,00</t>
  </si>
  <si>
    <t>Costul mediu de elaborare al 1 document normativ interstatal</t>
  </si>
  <si>
    <t>14,00</t>
  </si>
  <si>
    <t>15,00</t>
  </si>
  <si>
    <t>18,00</t>
  </si>
  <si>
    <t>Revitalizarea şi dezvoltarea transportului naval în Republica Moldova.</t>
  </si>
  <si>
    <t xml:space="preserve">1.Creșterea cu 15% a numărului de pasageri în transportul maritim internațional în anul 2019 comparativ cu anul 2018.
2.Creșterea cu 32,3% a ponderii transportului fluvio-maritim de mărfuri în comerț internațional prin intermediul portului Giurgiulești în anul 2018 față de anul 2017.
3.Menținerea navigabilității pentru 558 km căi fluviale interne.
</t>
  </si>
  <si>
    <t>Subprogramul presupune activități de dezvoltare a infrastructurii transportului naval. Resursele financiare vor fi utilizate pentru lucrări de menținere a șenalului pe căile navigabile interne, asigurarea funcționalității porturilor de mărfuri și pasageri, precum și implementarea prevederilor convențiilor internaționale din domeniu la bordul navelor sub pavilionul Republicii Moldova și în Complexul portuar ”Giurgiulești”. Activitățile prevăzute de subprogram sunt implementate de către IP „Căpitănia Porturilor Giurgiulești” (Agenția Navală), Î.S. Portul Fluvial Ungheni” și administrația Î.S. ”Bacul Molovata”.</t>
  </si>
  <si>
    <t>Creșterea numărului de pasageri în transportul maritim</t>
  </si>
  <si>
    <t>Mediu economic favorabil pentru atragerea investițiilor și promovarea exporturilor, mediu propice pentru dezvoltarea sustenabilă a sectorului întreprinderilor mici și mijlocii asigurat.</t>
  </si>
  <si>
    <t>Subprogramul presupune activităţi de dezvoltare a IMM, promovare a exporturilor şi atragere a investiţiilor, promovarea dialogului public-privat ;i a culturii antreprenoriale. Principalele acțiuni realizate în cadrul programului se referăla: i) promovarea imaginii ţării; ii) sporirea competitivității întreprinderilor care exportă produse; iii) extinderea şi diversificarea pieţelor de desfacere la export; iv) acordarea unui suport financiar pe termen mediu și lung întreprinderilor.</t>
  </si>
  <si>
    <t>Raportul contribuției personale la grantul investit pentru procurarea echipamentului în scopul dezvoltării activității de producere sporirea exporturilor și substituirea importurilor</t>
  </si>
  <si>
    <t>Reducerea timpului necesar managmentului întrprinderilor pentru a îndeplini cerințele regulatorii</t>
  </si>
  <si>
    <t>Procentul beneficiarilor de cofinanțare prin granturi care se implica întro activitate nouă orientată spre export</t>
  </si>
  <si>
    <t xml:space="preserve">Volumul mărfurilor transportate pe cale fluvială </t>
  </si>
  <si>
    <t>Numărul pasagerilor transportați pe cale fluvială</t>
  </si>
  <si>
    <t>mii persoane</t>
  </si>
  <si>
    <t>Venituri încasate din înregistrarea și confirmarea înregistrării navelor în Registrul de stat al navelor</t>
  </si>
  <si>
    <t>Numărul mașinilor auto transportate pe cale fluvială</t>
  </si>
  <si>
    <t>mii unități</t>
  </si>
  <si>
    <t xml:space="preserve">Numărul de nave înregistrate în Registrul de Stat </t>
  </si>
  <si>
    <t>Numărul navelor confirmate spre înregistrare în Registrul de Stat al navelor</t>
  </si>
  <si>
    <t>Lungimea șenalului râului Prut curățată</t>
  </si>
  <si>
    <t>Volumul mărfurilor transportate prin intermediul ”Bacului Molovata”</t>
  </si>
  <si>
    <t>Numărul Pasagerilor transportați prin intermediul ”Bacului Molovata”</t>
  </si>
  <si>
    <t>Costul lucrărilor de curățare a unui km pe râu navigabil (r. Prut)</t>
  </si>
  <si>
    <t>lei/km</t>
  </si>
  <si>
    <t>Costul lucrărilor de adâncire și demarcare pe km pe râu navigabil (r. Prut)</t>
  </si>
  <si>
    <t xml:space="preserve">Costul lucrărilor de măsurare a unui km r. Prut și evaluare a navigabilității </t>
  </si>
  <si>
    <t>Gradul de realizare al Planului de activitate al instuției</t>
  </si>
  <si>
    <t>Costul mediu per persoană instruită</t>
  </si>
  <si>
    <t>Subprogramul are următoarele obiective:
• Implementarea în anul 2019 a cel puțin 42% a Anexei III la Acordul privind spațiul aerian comun între Uniunea Europeană și Statele sale membre și Republica Moldova;
• Punerea în aplicare a Codului Aerian a Republicii Moldova;
• Înlăturarea neconformităților înaintate în cadrul inspecțiilor aeronautice, până la 90% în anul 2019.</t>
  </si>
  <si>
    <t>Autoritatea Aeronautică Civilă (AAC) este o instituţie publică de certificare, control şi supraveghere în domeniul aviaţiei civile şi este subordonată Ministerului Economiei și Infrastructurii al Republicii Moldova. Autoritatea adoptă decizii cu caracter administrativ, aprobă regulamente, instrucţiuni şi alte acte normative obligatorii spre executare de către persoanele fizice şi juridice care efectuează activităţi în domeniul aviaţiei civile.Activitățile planificate a fi întreprinse în cadrul acestui subprogram derivă din Programul de activitate a Guvernului, Planul național de acțiuni pentru implementarea Acordului de Asociere RM-UE 2017-2019, Acordul privind Spațiul Aerian Comun UE-RM, EASA Working Arrangemnts, Strategia transport și logistică 2013-2022 (aprobată prin Hotărârea Guvernului nr.827/2013).</t>
  </si>
  <si>
    <t>1. Creșterea volumului exporturilor în medie cu cel puțin 8% anual, inclusiv pe piața UE cu cel puțin 10%;
2. Creşterea volumului investiţiilor în active materiale pe termen lung cu minim 3% anual, prin atragerea investițiilor în sectoarele competitive ale economiei.
3. Asigurarea pregătirii și instruirii cadrelor în Colegiul de Inginerie, or. Strășeni, în legătură cu crearea de noi locuri de muncă, în vederea susținerii și asigurării cu forță de muncă calificată a învestitorilor străini și locali. 
4. Implementarea politicii de stat în domeniul atragerii investitorilor, formării cadrelor calificate și creării unor condiții favorabile exportului producției industriale.
5. Creșterea gradului de conștientizare la nivel mondial a Republicii Moldova.
6. Consolidarea imaginii Republicii Moldovea ca țară cu potențial economic.
7. Prezentarea potențialului turistic al Republicii Moldova, identității naționale, patrimoniului istoric și cultural. 
8. Creșterea interesului pentru cooperarea economică, științifică și comercială.
9. Îmbunătățirea atractivității Republicii Moldova pentru investitori la nivel mondial.</t>
  </si>
  <si>
    <t>Numărul personalului instruit</t>
  </si>
  <si>
    <t>Numărul locurilor de muncă nou create</t>
  </si>
  <si>
    <t>Sporul efectiv al numărului de angajați</t>
  </si>
  <si>
    <t>r7</t>
  </si>
  <si>
    <t>Creșterea numărului cetățenilor străini care vor vizita Republica Moldova</t>
  </si>
  <si>
    <t>Numărul IMM care au primit suport financiar (grant) pentru procurarea echipamentului în scopul dezvoltării activității de producere, sporirea exporturilor și substituirea importurilor</t>
  </si>
  <si>
    <t xml:space="preserve">Numărul companiilor informate despre posibilitatea susținerea investitorilor în vederea pregătirii și instruirii personalului în legătură cu crearea de noi locuri de muncă </t>
  </si>
  <si>
    <t xml:space="preserve">Numărul companiilor consultate despre posibilitatea susținerea investitorilor în vederea pregătirii și instruirii personalului în legătură cu crearea de noi locuri de muncă </t>
  </si>
  <si>
    <t xml:space="preserve">Numărul companiilor beneficiare de mijloace financiare alocate pentru susținerea investitorilor în vederea pregătirii și instruirii personalului în legătură cu crearea de noi locuri de muncă </t>
  </si>
  <si>
    <t>Numărul persoanelor angajate la locurile de muncă nou create</t>
  </si>
  <si>
    <t>număr persoane</t>
  </si>
  <si>
    <t>Numărul de vizitatori ai Pavilionului Republicii Moldova în cadrul Expoziției</t>
  </si>
  <si>
    <t>Numărul de vizitatori Expo 2020 conștienți de prezența Republicii Moldova la Expoziție</t>
  </si>
  <si>
    <t>Numărul de contacte lucrative de afaceri stabilite în urma participării la Expoziția mondială Dubai 2020</t>
  </si>
  <si>
    <t>Valoarea medie a unui grant acordat IMM pentru procurarea echipamentului în scopul dezvoltării activității de producere, sporirea exporturilor și substituirea importurilor</t>
  </si>
  <si>
    <t xml:space="preserve">Costul instruirii unei persoane </t>
  </si>
  <si>
    <t>Productivitatea adusă de personalul instruit</t>
  </si>
  <si>
    <t xml:space="preserve">mii lei </t>
  </si>
  <si>
    <t>Cheltuieli medii pentru un vizitator în cadrul Expoziției</t>
  </si>
  <si>
    <t>e5</t>
  </si>
  <si>
    <t>Costul mediu al unui contract lucrativ</t>
  </si>
  <si>
    <t>Asigurarea infrastructurii rutiere adecvate și a prestării unor serviciu de transport rutier de calitate și în deplină siguranță</t>
  </si>
  <si>
    <t>Starea tehnică a drumurilor publice naţionale (% din lungimea totală a drumurilor publice naţionale), conform indicelui de planeitate internaţional IRI (bună)</t>
  </si>
  <si>
    <t>Starea tehnică a drumurilor publice naţionale (% din lungimea totală a drumurilor publice naţionale), conform indicelui de planeitate internaţional IRI (mediocră)</t>
  </si>
  <si>
    <t>Starea tehnică a drumurilor publice naţionale (% din lungimea totală a drumurilor publice naţionale), conform indicelui de planeitate internaţional IRI (rea)</t>
  </si>
  <si>
    <t>Numărul de accidente rutiere total</t>
  </si>
  <si>
    <t>unități</t>
  </si>
  <si>
    <t xml:space="preserve">r5 </t>
  </si>
  <si>
    <t xml:space="preserve">Numărul deceselor ca urmare a accidentelor rutiere </t>
  </si>
  <si>
    <t>Lungimea de drumuri publice naționale reabilitate anual</t>
  </si>
  <si>
    <t xml:space="preserve">Lungimea de drumuri publice naționale reparate anual </t>
  </si>
  <si>
    <t>146.7</t>
  </si>
  <si>
    <t>Subprogramul cuprinde activităţi de gestionare, reabilitare, reparare şi întreţinere a drumurilor publice naţionale şi locale - patrimoniul public de stat, monitorizarea stării   drumurilor publice, cît şi acţiuni şi programe de creştere a siguranţei rutiere. Obiectivele subprogramului sunt  implementate de către ASD- referitor la drumurile naționale, și de către APL la cele locale . Lungimea totală a drumurilor publice naţionale 5850 km, a drumurilor publice locale 6013 km, precum și respectarea cadrului normativ național și internațional în domeniul transportului rutiere, ce creează condiții optime pentru furnizarea eficientă a serviciilor de transport rutier, contribuind astfel la armonizarea condițiilor de concurență dintre operatorii de transport rutier și promovarea unui sistem eficient și durabil</t>
  </si>
  <si>
    <t>Gradul de implementare și monitorizare a acordurilor bilaterale care reglementează relațiile comerciale în domeniul transporturilor</t>
  </si>
  <si>
    <t xml:space="preserve">Punerea în aplicare a Codului Transporturilor </t>
  </si>
  <si>
    <t>Gradul de înlăturare a neconformităților înaintate urmare controalelor efectuate de ANTA</t>
  </si>
  <si>
    <t>r8</t>
  </si>
  <si>
    <t xml:space="preserve"> Cotroale efectuate de inspectorii ANTA</t>
  </si>
  <si>
    <t xml:space="preserve"> Acte permisive eliberate</t>
  </si>
  <si>
    <t xml:space="preserve"> Încasări din eliberarea actelor permisive</t>
  </si>
  <si>
    <t xml:space="preserve"> Încasări de la taxa pentru folosirea drumurilor</t>
  </si>
  <si>
    <t xml:space="preserve"> Timp necesar pentru prelucrarea, procesarea cererilor privind eliberarea actelor permisive</t>
  </si>
  <si>
    <t>min/cerere</t>
  </si>
  <si>
    <t xml:space="preserve"> Timp necesar pentru notificarea în Registru</t>
  </si>
  <si>
    <t>min/notificare</t>
  </si>
  <si>
    <t>Monitorizarea calității lucrărilor și produselor în construcții prin încercări de laborator</t>
  </si>
  <si>
    <t>Numărul total de controale efectuate în domeniul construcțiilor și urbanismului</t>
  </si>
  <si>
    <t>Numărul total de controale efectuate în domeniul siguranței obiectelor industriale periculoase</t>
  </si>
  <si>
    <t>Numărul total de controale efectuate în domeniul siguranței antiincendiare și protecției civile</t>
  </si>
  <si>
    <t>Numărul total de controale efectuate în domeniul siguranței ocupaționale</t>
  </si>
  <si>
    <t>Numărul total de controale efectuate în domeniul activităţii geodezice şi cartografice</t>
  </si>
  <si>
    <r>
      <t xml:space="preserve">Obiective </t>
    </r>
    <r>
      <rPr>
        <i/>
        <sz val="11"/>
        <color indexed="8"/>
        <rFont val="Times New Roman"/>
        <family val="1"/>
        <charset val="204"/>
      </rPr>
      <t>(pe termen mediu, cu accent  pe anul pentru care se aprobă programul)</t>
    </r>
  </si>
  <si>
    <r>
      <t xml:space="preserve">Obiective </t>
    </r>
    <r>
      <rPr>
        <i/>
        <sz val="11"/>
        <color theme="1"/>
        <rFont val="Times New Roman"/>
        <family val="1"/>
        <charset val="204"/>
      </rPr>
      <t>(pe termen mediu, cu accent  pe anul pentru care se aprobă programul)</t>
    </r>
  </si>
  <si>
    <r>
      <t>1.</t>
    </r>
    <r>
      <rPr>
        <sz val="11"/>
        <rFont val="Times New Roman"/>
        <family val="1"/>
        <charset val="204"/>
      </rPr>
      <t xml:space="preserve">Scăderea cu 5% anual a ponderii cazurilor depistate de produse/servicii neconforme în totalul controalelor efectuate;   
2. Dezvoltarea capacităţii decizionale a consumatorilor, prin creşterea cu 10% anual a numărului consumatorilor informaţi.  </t>
    </r>
    <r>
      <rPr>
        <sz val="11"/>
        <color theme="1"/>
        <rFont val="Times New Roman"/>
        <family val="1"/>
        <charset val="204"/>
      </rPr>
      <t xml:space="preserve">
3. Consolidarea cunoștințelor agenților economici privind cerințele aplicabile produselor/serviciilor/mijloacelor de măsurare, prin creşterea cu 10% anual a numărului agenților economici informaţi;                                                                                                                                </t>
    </r>
    <r>
      <rPr>
        <sz val="11"/>
        <rFont val="Times New Roman"/>
        <family val="1"/>
        <charset val="204"/>
      </rPr>
      <t xml:space="preserve">4. Dezvoltarea capacităților instituționale, prin instruirea și dotarea a 90% angajați, cu echipament/sisteme informaționale.   </t>
    </r>
    <r>
      <rPr>
        <sz val="11"/>
        <color theme="1"/>
        <rFont val="Times New Roman"/>
        <family val="1"/>
        <charset val="204"/>
      </rPr>
      <t xml:space="preserve">
</t>
    </r>
  </si>
  <si>
    <r>
      <rPr>
        <b/>
        <sz val="11"/>
        <color indexed="8"/>
        <rFont val="Times New Roman"/>
        <family val="1"/>
        <charset val="204"/>
      </rPr>
      <t>DI. Informație generală</t>
    </r>
    <r>
      <rPr>
        <sz val="11"/>
        <color indexed="8"/>
        <rFont val="Times New Roman"/>
        <family val="1"/>
        <charset val="204"/>
      </rPr>
      <t xml:space="preserve"> </t>
    </r>
    <r>
      <rPr>
        <i/>
        <sz val="11"/>
        <color indexed="8"/>
        <rFont val="Times New Roman"/>
        <family val="1"/>
        <charset val="204"/>
      </rPr>
      <t>(se completează de către autoritatea superioară înainte de a remite formularul pentru completare instituţiilor din subordine)</t>
    </r>
  </si>
  <si>
    <r>
      <t>m</t>
    </r>
    <r>
      <rPr>
        <vertAlign val="superscript"/>
        <sz val="11"/>
        <color theme="1"/>
        <rFont val="Times New Roman"/>
        <family val="1"/>
        <charset val="204"/>
      </rPr>
      <t>2</t>
    </r>
  </si>
  <si>
    <t>1. Reabilitarea drumurilor naţionale la nivel de 27%  şi a drumurilor locale la nivel de 12%, către anul 2019. 2.Diminuarea în anul 2019 numărului de accidente rutiere asociate cu starea drumurilor cu 14,3 % în comparaţie cu anul 2016.
3. Asigurarea prestării unor servicii de calitate în domeniul transporturilor rutiere și în deplină siguranță.</t>
  </si>
  <si>
    <r>
      <t xml:space="preserve">1. Majorarea ratei de preluare a standardelor europene pînă la 100% din numărul total al acestora, pînă în anul 2021;
</t>
    </r>
    <r>
      <rPr>
        <sz val="11"/>
        <rFont val="Times New Roman"/>
        <family val="1"/>
        <charset val="204"/>
      </rPr>
      <t>2. Minimizarea ratei de standarde moldovenești conflictuale cu standardele europene pe măsura adoptării acestora pînă la 15 %, pînă în anul 2021</t>
    </r>
    <r>
      <rPr>
        <sz val="11"/>
        <color theme="1"/>
        <rFont val="Times New Roman"/>
        <family val="1"/>
        <charset val="204"/>
      </rPr>
      <t xml:space="preserve">;
3. Majorarea gradului de implementare a standardelor europene în economia națională cu 40 %, pînă în anul 2021.
</t>
    </r>
  </si>
  <si>
    <t>Numarul de participanti la Conferinta IMM</t>
  </si>
  <si>
    <t>Proiecte investitionale finantate in cadrul "PARE 1+1"</t>
  </si>
  <si>
    <t>Finantare nerambursabila in cadrul 'PARE 1+1"</t>
  </si>
  <si>
    <t>Numărul de persoane instruite (PARE 1+1; PNAET; GEA, alte programe ODIMM))</t>
  </si>
  <si>
    <t>Dinamica numarului de garantii active</t>
  </si>
  <si>
    <t>mil lei</t>
  </si>
  <si>
    <t>Numarul de premii acordate în cadrul concursului ”Cel mai bun antreprenor din sectorul IMM"</t>
  </si>
  <si>
    <t xml:space="preserve">1. Crearea a 420 noi locuri de muncă  anual prin intermediul programelor de susținere antreprenorială. 
2. Facilitarea accesului la finanțare, prin acordarea suportului financiar pentru 550 antreprenori către anul 2021;
3. Dezvoltarea abilităților antreprenoriale prin instruirea 2500 persoane anual.
</t>
  </si>
  <si>
    <t>Creșterea ponderii energiei regenerabile în totalul mix-ului energetic (conform balantei energetice)</t>
  </si>
  <si>
    <t>Cheltuielile operaționale de transport rutier (reduse)</t>
  </si>
  <si>
    <t>Securitate industriala</t>
  </si>
  <si>
    <t>Încasări de la prestarea serviciilor cu plată</t>
  </si>
  <si>
    <t>Servicii poțtale</t>
  </si>
  <si>
    <t>Proiectul ”Conducta de interconectare a sistemului de transport de gaze naturale din România cu sistemul de transport de gaze naturale din Republica Moldova pe direcția Iași-Ungheni”</t>
  </si>
  <si>
    <t>Diferența de curs</t>
  </si>
  <si>
    <t>91</t>
  </si>
  <si>
    <t>Retribuirea muncii angajatilor conform statelor ajustată / suplimentară</t>
  </si>
  <si>
    <t>Contribuții de asigurări sociale de stat obligatorii ajustate / suplimentare</t>
  </si>
  <si>
    <t>Prime de asigurare obligatorie de asistență medicală achitate de angajator și angațai pe teritoriul țării ajustate / suplimentare</t>
  </si>
  <si>
    <t>00154</t>
  </si>
  <si>
    <t>00155</t>
  </si>
  <si>
    <t>CHELTUIELI</t>
  </si>
  <si>
    <t>142310</t>
  </si>
  <si>
    <t>70024</t>
  </si>
  <si>
    <t>Proiectul "Reabilitarea drumurilor cu suportul Belorusiei"</t>
  </si>
  <si>
    <t>Proiectul "Reabilitarea drumurilor cu suportul Republicii China"</t>
  </si>
  <si>
    <t>1079724</t>
  </si>
  <si>
    <t>519410</t>
  </si>
  <si>
    <t xml:space="preserve">r7 </t>
  </si>
  <si>
    <t>numar</t>
  </si>
  <si>
    <t xml:space="preserve">Acordului de recunoaștere multilaterală cu Cooperarea Europeană pentru Acreditare </t>
  </si>
  <si>
    <t>Scopul Autorităţii Aeronautice Civile este, în primul rând, de a funcţiona în calitate de organizaţie de reglementare responsabilă pentru supravegherea siguranţei industriei aeronautice pe întreg teritoriul Republicii Moldova şi asigurarea conformităţii industriei aeronautice standardelor şi practicilor recomandate ale Organizaţiei Aviaţiei Civile Internaţionale (OACI).</t>
  </si>
  <si>
    <t>Ponderea aeronavelor înmatriculate în solicitări de înmatriculare a aeronavelor</t>
  </si>
  <si>
    <t>Ponderea aprobărilor inițiale și modificărilor la întreprindea PART 145</t>
  </si>
  <si>
    <t>Ponderea aprobărilor inițiale și modificărilor la întreprindea PART MG</t>
  </si>
  <si>
    <t>Ponderea reînnoirii valabilității certificatului Part 66</t>
  </si>
  <si>
    <t>Ponderea validărilor certificatelor şi calificărilor de personal aeronautic eliberate de către autorităţile aviaţiei civile din alte ţări</t>
  </si>
  <si>
    <t>Ponderea revalidărilor, reînnoirii calificărilor personalului  aeronautic</t>
  </si>
  <si>
    <t>Ponderea semnalelor de identificare sau de apel atribuite</t>
  </si>
  <si>
    <t>Ponderea codurilor hexadecimale pentru radiobalize de rezervă instalate pe bordul aeronavelor înregistrate în RM atribuite</t>
  </si>
  <si>
    <t>Ponderea de permisiunii pentru operarea zborului neregulat emise</t>
  </si>
  <si>
    <t>Ponderea cererilor pentru operarea zborului neregulat avizate</t>
  </si>
  <si>
    <t>Ponderea autorizaţiilor de exploatare a rutelor aeriene c/a naţionale emise/prelungite</t>
  </si>
  <si>
    <t>Ponderea examinatorilor medicali autorizați</t>
  </si>
  <si>
    <t>o17</t>
  </si>
  <si>
    <t>o18</t>
  </si>
  <si>
    <t>o19</t>
  </si>
  <si>
    <t>o20</t>
  </si>
  <si>
    <t>o21</t>
  </si>
  <si>
    <t>o22</t>
  </si>
  <si>
    <t>o23</t>
  </si>
  <si>
    <t>o24</t>
  </si>
  <si>
    <t>o25</t>
  </si>
  <si>
    <t>Ponderea certificărilor/ prelungirea certificatelor operatorilor aerieni  AOC emise în solicitări de eliberare a certificatelor AOC</t>
  </si>
  <si>
    <t>Ponderea autorizărilor operatorilor aerieni AOA în solicitări de eliberare a autorizărilor AOA</t>
  </si>
  <si>
    <t>Ponderea certificatelor de navigabilitate emise în solictări de emitere a certificatelor de navigabilitate</t>
  </si>
  <si>
    <t>Ponderea certificatelor Part 66 emise</t>
  </si>
  <si>
    <t>Ponderea certificatelor personalului  aeronautic emise</t>
  </si>
  <si>
    <t>Ponderea certificatelor întreprinderilor de deservire la sol eliberate şi/sau prelungite</t>
  </si>
  <si>
    <t>Ponderea certificatelor operatorilor de aerodromuri/aeroporturi eliberate şi/sau prelungite</t>
  </si>
  <si>
    <t>Ponderea certificatelor personalului  aeronautic pentru pilotarea aeronavelor de categorie uşoară şi ultrauşoară acordate</t>
  </si>
  <si>
    <t>Ponderea certificatelor medicale cu limitări operaţionale ale personalului navigant eliberate</t>
  </si>
  <si>
    <t>Ponderea centrelor de medicină aeronautică certificate</t>
  </si>
  <si>
    <t>Rata de implementare eficientă a acțiunilor corective în urma auditului ICAO</t>
  </si>
  <si>
    <t>e6</t>
  </si>
  <si>
    <t>e7</t>
  </si>
  <si>
    <t>e8</t>
  </si>
  <si>
    <t>e9</t>
  </si>
  <si>
    <t>e10</t>
  </si>
  <si>
    <t>e11</t>
  </si>
  <si>
    <t>e12</t>
  </si>
  <si>
    <t>Numărul actelor cu caracter tehnic elaborate, în scopul implementării prevederilor Acordului privind Spațiul Aerian Comun între Republica Moldova și Uniunea Europeană și statele sale membre</t>
  </si>
  <si>
    <t xml:space="preserve">Numărul actelor cu caracter tehnic elaborate în scopul implementării stardadelor, a practicii recomandate şi a procedurilor aprobate de Organizaţia Aviaţiei Civile Internaţionale, întru asigurarea respectării prevederilor Art. 37 din Conveţia privind aviaţia civilă </t>
  </si>
  <si>
    <t>Numărul actelor cu caracter tehnic elaborate în scopul punerii în aplicare a Codului aerian, aprobat prin Legea nr. 301/2017</t>
  </si>
  <si>
    <t>Numărul inspecțiilor la certificare AOC</t>
  </si>
  <si>
    <t>Numărul inspecțiilor la certificare AOA</t>
  </si>
  <si>
    <t>Numărul inspecțiilor de supraveghere AOC</t>
  </si>
  <si>
    <t>Numărul inspecțiilor de supraveghere AOA</t>
  </si>
  <si>
    <t>Numărul de radieri a aeronavelor</t>
  </si>
  <si>
    <t xml:space="preserve">Numărul de inspecții de supraveghere asupra Organizaţiei de pregătire a personalului aeronautic </t>
  </si>
  <si>
    <t>Numărul inspecțiilor la supraveghere (operatori de aerodromuri/aeroporturi)</t>
  </si>
  <si>
    <t>Numărul inspecțiilor la supraveghere (întreprinderii de deservire la sol)</t>
  </si>
  <si>
    <t>Numărul solicitărilor de planificare şi coordonare a frecvenţelor pentru mijloacele de telecomunicaţii, navigaţie şi supraveghere în domeniul aviaţiei civile a RM, precum şi coordonarea frecvenţelor pentru mijloacele de telecomunicaţii, navigaţie şi supraveghere în domeniul aviaţiei civile între state în mod stabilit</t>
  </si>
  <si>
    <t>Numărul de inspecţii aeronave naţionale uşoare şi ultrauşoare pe aerodromurile/terenurile Republicii Moldova</t>
  </si>
  <si>
    <t>Numărul de inspecții de supraveghere a certificării medicale a personalului aeronautic</t>
  </si>
  <si>
    <t>Numărul inspecţiilor SAFA (aeronavelor străine pe aeroporturile Republicii Moldova)</t>
  </si>
  <si>
    <t>Numărul inspecţiilor SANA (aeronavelor naţionale pe aeroporturile Republicii Moldova)</t>
  </si>
  <si>
    <t>Numărul de certificate eliberate furnizorului serviciilor de navigație aeriană</t>
  </si>
  <si>
    <t>o26</t>
  </si>
  <si>
    <t>o27</t>
  </si>
  <si>
    <t>o28</t>
  </si>
  <si>
    <t>o29</t>
  </si>
  <si>
    <t>e13</t>
  </si>
  <si>
    <t>Instruiri, stagieri (interne/externe), realizate</t>
  </si>
  <si>
    <r>
      <t>Ponderea angajaților Agenției (</t>
    </r>
    <r>
      <rPr>
        <b/>
        <sz val="11"/>
        <color theme="1"/>
        <rFont val="Times New Roman"/>
        <family val="1"/>
        <charset val="204"/>
      </rPr>
      <t>30</t>
    </r>
    <r>
      <rPr>
        <sz val="11"/>
        <color theme="1"/>
        <rFont val="Times New Roman"/>
        <family val="1"/>
        <charset val="204"/>
      </rPr>
      <t xml:space="preserve"> inspectorii specialiști în domeniu) ,  instruiți (intern/extern)</t>
    </r>
  </si>
  <si>
    <t>Materiale informative, elaborate, tipărite, distribuite Materiale informative tipărite și diseminate (pliante/fișe).</t>
  </si>
  <si>
    <t>8000, 0</t>
  </si>
  <si>
    <t>Instrumente moderne de informare (3 panouri inclusiv rulante,2  spoturi informaționale elaborate, 2 parteneriate TV/Radio, 53 apariții media).</t>
  </si>
  <si>
    <t>Proceduri, ghiduri elaborate .</t>
  </si>
  <si>
    <t>70029</t>
  </si>
  <si>
    <t>Proiectul ”Îmbunătățirea eficienței energetice a clădirilor publice și rezidențiale din Republica Moldova”</t>
  </si>
  <si>
    <t>Proiectul "Interconectarea sistemului electroenergetic al RM cu cel al Romaniei prin constructia liniei electrice 400 kw Vulcanesti-Chisinau"</t>
  </si>
  <si>
    <t xml:space="preserve">Implementarea programelor de construcție, reparație și întreținere a drumurilor( Drumuri bune)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</si>
</sst>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quot;L&quot;_-;\-* #,##0.00&quot;L&quot;_-;_-* &quot;-&quot;??&quot;L&quot;_-;_-@_-"/>
    <numFmt numFmtId="164" formatCode="_-* #,##0.00\ _₽_-;\-* #,##0.00\ _₽_-;_-* &quot;-&quot;??\ _₽_-;_-@_-"/>
    <numFmt numFmtId="165" formatCode="_(&quot;$&quot;* #,##0.00_);_(&quot;$&quot;* \(#,##0.00\);_(&quot;$&quot;* &quot;-&quot;??_);_(@_)"/>
    <numFmt numFmtId="166" formatCode="_(* #,##0.00_);_(* \(#,##0.00\);_(* &quot;-&quot;??_);_(@_)"/>
    <numFmt numFmtId="167" formatCode="_-* #,##0.00_р_._-;\-* #,##0.00_р_._-;_-* &quot;-&quot;??_р_._-;_-@_-"/>
    <numFmt numFmtId="168" formatCode="0.0"/>
    <numFmt numFmtId="169" formatCode="##0.0;\-##0.0;"/>
    <numFmt numFmtId="170" formatCode="0.000"/>
    <numFmt numFmtId="171" formatCode="#,##0.0"/>
    <numFmt numFmtId="172" formatCode="000000"/>
    <numFmt numFmtId="173" formatCode="0.0000"/>
    <numFmt numFmtId="174" formatCode="_-* #,##0.00&quot;р.&quot;_-;\-* #,##0.00&quot;р.&quot;_-;_-* &quot;-&quot;??&quot;р.&quot;_-;_-@_-"/>
  </numFmts>
  <fonts count="87" x14ac:knownFonts="1">
    <font>
      <sz val="11"/>
      <color theme="1"/>
      <name val="Calibri"/>
      <family val="2"/>
      <charset val="204"/>
      <scheme val="minor"/>
    </font>
    <font>
      <sz val="11"/>
      <color theme="1"/>
      <name val="Calibri"/>
      <family val="2"/>
      <scheme val="minor"/>
    </font>
    <font>
      <sz val="12"/>
      <color indexed="8"/>
      <name val="Times New Roman"/>
      <family val="1"/>
      <charset val="204"/>
    </font>
    <font>
      <b/>
      <sz val="14"/>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sz val="10"/>
      <name val="Arial Cyr"/>
      <charset val="204"/>
    </font>
    <font>
      <sz val="12"/>
      <name val="Times New Roman"/>
      <family val="1"/>
      <charset val="204"/>
    </font>
    <font>
      <u/>
      <sz val="12"/>
      <color indexed="8"/>
      <name val="Times New Roman"/>
      <family val="1"/>
      <charset val="204"/>
    </font>
    <font>
      <sz val="12"/>
      <color theme="1"/>
      <name val="Times New Roman"/>
      <family val="1"/>
      <charset val="204"/>
    </font>
    <font>
      <b/>
      <sz val="10"/>
      <color indexed="8"/>
      <name val="Times New Roman"/>
      <family val="1"/>
      <charset val="204"/>
    </font>
    <font>
      <b/>
      <sz val="12"/>
      <color rgb="FFFF0000"/>
      <name val="Times New Roman"/>
      <family val="1"/>
      <charset val="204"/>
    </font>
    <font>
      <b/>
      <sz val="11"/>
      <color theme="1"/>
      <name val="Calibri"/>
      <family val="2"/>
      <charset val="204"/>
      <scheme val="minor"/>
    </font>
    <font>
      <b/>
      <sz val="12"/>
      <color theme="1"/>
      <name val="Times New Roman"/>
      <family val="1"/>
      <charset val="204"/>
    </font>
    <font>
      <sz val="12"/>
      <color theme="1"/>
      <name val="Calibri"/>
      <family val="2"/>
      <charset val="204"/>
      <scheme val="minor"/>
    </font>
    <font>
      <sz val="11"/>
      <color theme="1"/>
      <name val="Calibri"/>
      <family val="2"/>
      <charset val="204"/>
      <scheme val="minor"/>
    </font>
    <font>
      <i/>
      <sz val="10"/>
      <color indexed="8"/>
      <name val="Times New Roman"/>
      <family val="1"/>
      <charset val="204"/>
    </font>
    <font>
      <i/>
      <sz val="10"/>
      <color theme="1"/>
      <name val="Times New Roman"/>
      <family val="1"/>
      <charset val="204"/>
    </font>
    <font>
      <b/>
      <sz val="12"/>
      <name val="Times New Roman"/>
      <family val="1"/>
      <charset val="204"/>
    </font>
    <font>
      <b/>
      <sz val="10"/>
      <color theme="1"/>
      <name val="Times New Roman"/>
      <family val="1"/>
      <charset val="204"/>
    </font>
    <font>
      <sz val="11"/>
      <name val="Times New Roman"/>
      <family val="1"/>
      <charset val="204"/>
    </font>
    <font>
      <b/>
      <i/>
      <sz val="10"/>
      <color theme="1"/>
      <name val="Times New Roman"/>
      <family val="1"/>
      <charset val="204"/>
    </font>
    <font>
      <b/>
      <i/>
      <sz val="12"/>
      <color theme="1"/>
      <name val="Times New Roman"/>
      <family val="1"/>
      <charset val="204"/>
    </font>
    <font>
      <i/>
      <sz val="12"/>
      <color theme="1"/>
      <name val="Times New Roman"/>
      <family val="1"/>
      <charset val="204"/>
    </font>
    <font>
      <b/>
      <sz val="14"/>
      <color theme="1"/>
      <name val="Times New Roman"/>
      <family val="1"/>
      <charset val="204"/>
    </font>
    <font>
      <sz val="12"/>
      <color rgb="FFFF0000"/>
      <name val="Times New Roman"/>
      <family val="1"/>
      <charset val="204"/>
    </font>
    <font>
      <u/>
      <sz val="12"/>
      <color theme="1"/>
      <name val="Times New Roman"/>
      <family val="1"/>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Arial"/>
      <family val="2"/>
      <charset val="204"/>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libri"/>
      <family val="2"/>
      <charset val="204"/>
    </font>
    <font>
      <sz val="10"/>
      <color indexed="8"/>
      <name val="Times New Roman"/>
      <family val="1"/>
      <charset val="204"/>
    </font>
    <font>
      <i/>
      <sz val="12"/>
      <name val="Times New Roman"/>
      <family val="1"/>
      <charset val="204"/>
    </font>
    <font>
      <b/>
      <sz val="11"/>
      <color theme="1"/>
      <name val="Times New Roman"/>
      <family val="1"/>
      <charset val="204"/>
    </font>
    <font>
      <sz val="11"/>
      <color theme="1"/>
      <name val="Times New Roman"/>
      <family val="1"/>
      <charset val="204"/>
    </font>
    <font>
      <sz val="11"/>
      <color indexed="8"/>
      <name val="Times New Roman"/>
      <family val="1"/>
      <charset val="204"/>
    </font>
    <font>
      <sz val="12"/>
      <color rgb="FF000000"/>
      <name val="Times New Roman"/>
      <family val="1"/>
      <charset val="204"/>
    </font>
    <font>
      <sz val="12"/>
      <name val="Times New Roman"/>
      <family val="1"/>
    </font>
    <font>
      <b/>
      <u/>
      <sz val="12"/>
      <color theme="1"/>
      <name val="Times New Roman"/>
      <family val="1"/>
      <charset val="204"/>
    </font>
    <font>
      <b/>
      <sz val="12"/>
      <color indexed="10"/>
      <name val="Times New Roman"/>
      <family val="1"/>
      <charset val="204"/>
    </font>
    <font>
      <b/>
      <sz val="12"/>
      <color rgb="FF0000FF"/>
      <name val="Times New Roman"/>
      <family val="1"/>
      <charset val="204"/>
    </font>
    <font>
      <i/>
      <sz val="10"/>
      <name val="Times New Roman"/>
      <family val="1"/>
      <charset val="204"/>
    </font>
    <font>
      <sz val="12"/>
      <color rgb="FF0000FF"/>
      <name val="Times New Roman"/>
      <family val="1"/>
      <charset val="204"/>
    </font>
    <font>
      <b/>
      <sz val="13"/>
      <color theme="1"/>
      <name val="Times New Roman"/>
      <family val="1"/>
      <charset val="204"/>
    </font>
    <font>
      <b/>
      <sz val="9"/>
      <color indexed="81"/>
      <name val="Tahoma"/>
      <family val="2"/>
      <charset val="204"/>
    </font>
    <font>
      <sz val="9"/>
      <color indexed="81"/>
      <name val="Tahoma"/>
      <family val="2"/>
      <charset val="204"/>
    </font>
    <font>
      <sz val="11"/>
      <color rgb="FF000000"/>
      <name val="Times New Roman"/>
      <family val="1"/>
      <charset val="204"/>
    </font>
    <font>
      <b/>
      <sz val="14"/>
      <name val="Times New Roman"/>
      <family val="1"/>
      <charset val="204"/>
    </font>
    <font>
      <sz val="13"/>
      <name val="Times"/>
      <family val="1"/>
    </font>
    <font>
      <sz val="12"/>
      <color rgb="FF00B050"/>
      <name val="Times New Roman"/>
      <family val="1"/>
      <charset val="204"/>
    </font>
    <font>
      <b/>
      <sz val="12"/>
      <color rgb="FF000000"/>
      <name val="Times New Roman"/>
      <family val="1"/>
      <charset val="204"/>
    </font>
    <font>
      <b/>
      <sz val="12"/>
      <color theme="1"/>
      <name val="Calibri"/>
      <family val="2"/>
      <charset val="204"/>
      <scheme val="minor"/>
    </font>
    <font>
      <i/>
      <sz val="11"/>
      <color theme="1"/>
      <name val="Calibri"/>
      <family val="2"/>
      <charset val="204"/>
      <scheme val="minor"/>
    </font>
    <font>
      <sz val="10"/>
      <color theme="1"/>
      <name val="Times New Roman"/>
      <family val="1"/>
      <charset val="204"/>
    </font>
    <font>
      <b/>
      <sz val="11"/>
      <name val="Times New Roman"/>
      <family val="1"/>
      <charset val="204"/>
    </font>
    <font>
      <sz val="11"/>
      <name val="Calibri"/>
      <family val="2"/>
      <charset val="204"/>
      <scheme val="minor"/>
    </font>
    <font>
      <sz val="11"/>
      <color theme="1"/>
      <name val="Cambria"/>
      <family val="1"/>
      <charset val="204"/>
      <scheme val="major"/>
    </font>
    <font>
      <sz val="12"/>
      <color rgb="FF000000"/>
      <name val="Times New Roman"/>
      <family val="1"/>
    </font>
    <font>
      <sz val="11"/>
      <name val="Calibri"/>
      <family val="2"/>
    </font>
    <font>
      <i/>
      <sz val="11"/>
      <color indexed="8"/>
      <name val="Times New Roman"/>
      <family val="1"/>
      <charset val="204"/>
    </font>
    <font>
      <b/>
      <sz val="11"/>
      <color indexed="8"/>
      <name val="Times New Roman"/>
      <family val="1"/>
      <charset val="204"/>
    </font>
    <font>
      <i/>
      <sz val="11"/>
      <color theme="1"/>
      <name val="Times New Roman"/>
      <family val="1"/>
      <charset val="204"/>
    </font>
    <font>
      <sz val="11"/>
      <color rgb="FFFF0000"/>
      <name val="Times New Roman"/>
      <family val="1"/>
      <charset val="204"/>
    </font>
    <font>
      <vertAlign val="superscript"/>
      <sz val="11"/>
      <color theme="1"/>
      <name val="Times New Roman"/>
      <family val="1"/>
      <charset val="204"/>
    </font>
    <font>
      <sz val="11"/>
      <name val="Cambria"/>
      <family val="1"/>
      <scheme val="major"/>
    </font>
    <font>
      <b/>
      <i/>
      <sz val="11"/>
      <color indexed="8"/>
      <name val="Times New Roman"/>
      <family val="1"/>
      <charset val="204"/>
    </font>
    <font>
      <b/>
      <i/>
      <sz val="12"/>
      <name val="Times New Roman"/>
      <family val="1"/>
      <charset val="204"/>
    </font>
    <font>
      <b/>
      <i/>
      <sz val="12"/>
      <color theme="1"/>
      <name val="Calibri"/>
      <family val="2"/>
      <charset val="204"/>
      <scheme val="minor"/>
    </font>
    <font>
      <b/>
      <i/>
      <sz val="10"/>
      <color indexed="8"/>
      <name val="Times New Roman"/>
      <family val="1"/>
      <charset val="204"/>
    </font>
    <font>
      <sz val="12"/>
      <name val="Times"/>
      <family val="1"/>
    </font>
  </fonts>
  <fills count="2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hair">
        <color indexed="64"/>
      </top>
      <bottom style="thin">
        <color indexed="64"/>
      </bottom>
      <diagonal/>
    </border>
  </borders>
  <cellStyleXfs count="60">
    <xf numFmtId="0" fontId="0" fillId="0" borderId="0"/>
    <xf numFmtId="0" fontId="7" fillId="0" borderId="0"/>
    <xf numFmtId="44" fontId="16" fillId="0" borderId="0" applyFont="0" applyFill="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21" borderId="0" applyNumberFormat="0" applyBorder="0" applyAlignment="0" applyProtection="0"/>
    <xf numFmtId="0" fontId="30" fillId="5" borderId="0" applyNumberFormat="0" applyBorder="0" applyAlignment="0" applyProtection="0"/>
    <xf numFmtId="0" fontId="31" fillId="22" borderId="16" applyNumberFormat="0" applyAlignment="0" applyProtection="0"/>
    <xf numFmtId="0" fontId="32" fillId="23" borderId="17" applyNumberFormat="0" applyAlignment="0" applyProtection="0"/>
    <xf numFmtId="167" fontId="7" fillId="0" borderId="0" applyFont="0" applyFill="0" applyBorder="0" applyAlignment="0" applyProtection="0"/>
    <xf numFmtId="0" fontId="33" fillId="0" borderId="0" applyNumberFormat="0" applyFill="0" applyBorder="0" applyAlignment="0" applyProtection="0"/>
    <xf numFmtId="0" fontId="34" fillId="6" borderId="0" applyNumberFormat="0" applyBorder="0" applyAlignment="0" applyProtection="0"/>
    <xf numFmtId="0" fontId="35" fillId="0" borderId="18" applyNumberFormat="0" applyFill="0" applyAlignment="0" applyProtection="0"/>
    <xf numFmtId="0" fontId="36" fillId="0" borderId="19" applyNumberFormat="0" applyFill="0" applyAlignment="0" applyProtection="0"/>
    <xf numFmtId="0" fontId="37" fillId="0" borderId="20" applyNumberFormat="0" applyFill="0" applyAlignment="0" applyProtection="0"/>
    <xf numFmtId="0" fontId="37" fillId="0" borderId="0" applyNumberFormat="0" applyFill="0" applyBorder="0" applyAlignment="0" applyProtection="0"/>
    <xf numFmtId="0" fontId="38" fillId="9" borderId="16" applyNumberFormat="0" applyAlignment="0" applyProtection="0"/>
    <xf numFmtId="0" fontId="39" fillId="0" borderId="21" applyNumberFormat="0" applyFill="0" applyAlignment="0" applyProtection="0"/>
    <xf numFmtId="165" fontId="28" fillId="0" borderId="0" applyFont="0" applyFill="0" applyBorder="0" applyAlignment="0" applyProtection="0"/>
    <xf numFmtId="0" fontId="40" fillId="24" borderId="0" applyNumberFormat="0" applyBorder="0" applyAlignment="0" applyProtection="0"/>
    <xf numFmtId="0" fontId="41" fillId="0" borderId="0"/>
    <xf numFmtId="0" fontId="28" fillId="0" borderId="0"/>
    <xf numFmtId="0" fontId="41" fillId="0" borderId="0"/>
    <xf numFmtId="0" fontId="28" fillId="0" borderId="0"/>
    <xf numFmtId="0" fontId="42" fillId="0" borderId="0"/>
    <xf numFmtId="0" fontId="28" fillId="0" borderId="0"/>
    <xf numFmtId="0" fontId="28" fillId="25" borderId="22" applyNumberFormat="0" applyFont="0" applyAlignment="0" applyProtection="0"/>
    <xf numFmtId="0" fontId="43" fillId="22" borderId="23" applyNumberFormat="0" applyAlignment="0" applyProtection="0"/>
    <xf numFmtId="0" fontId="44" fillId="0" borderId="0" applyNumberFormat="0" applyFill="0" applyBorder="0" applyAlignment="0" applyProtection="0"/>
    <xf numFmtId="0" fontId="45" fillId="0" borderId="24" applyNumberFormat="0" applyFill="0" applyAlignment="0" applyProtection="0"/>
    <xf numFmtId="166" fontId="28" fillId="0" borderId="0" applyFont="0" applyFill="0" applyBorder="0" applyAlignment="0" applyProtection="0"/>
    <xf numFmtId="0" fontId="46" fillId="0" borderId="0" applyNumberFormat="0" applyFill="0" applyBorder="0" applyAlignment="0" applyProtection="0"/>
    <xf numFmtId="0" fontId="7" fillId="0" borderId="0"/>
    <xf numFmtId="0" fontId="47" fillId="0" borderId="0"/>
    <xf numFmtId="0" fontId="28" fillId="0" borderId="0" applyFont="0" applyFill="0" applyBorder="0" applyAlignment="0" applyProtection="0"/>
    <xf numFmtId="0" fontId="7" fillId="0" borderId="0"/>
    <xf numFmtId="9" fontId="16" fillId="0" borderId="0" applyFont="0" applyFill="0" applyBorder="0" applyAlignment="0" applyProtection="0"/>
    <xf numFmtId="164" fontId="28" fillId="0" borderId="0" applyFont="0" applyFill="0" applyBorder="0" applyAlignment="0" applyProtection="0"/>
    <xf numFmtId="0" fontId="1" fillId="0" borderId="0"/>
  </cellStyleXfs>
  <cellXfs count="1966">
    <xf numFmtId="0" fontId="0" fillId="0" borderId="0" xfId="0"/>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xf numFmtId="0" fontId="2" fillId="0" borderId="1" xfId="0" applyFont="1" applyBorder="1" applyAlignment="1">
      <alignment horizontal="center" vertical="top"/>
    </xf>
    <xf numFmtId="0" fontId="2" fillId="0" borderId="1" xfId="0" applyFont="1" applyBorder="1" applyAlignment="1">
      <alignment horizontal="center" vertical="center" textRotation="90"/>
    </xf>
    <xf numFmtId="0" fontId="5" fillId="0" borderId="1" xfId="0" applyFont="1" applyBorder="1" applyAlignment="1">
      <alignment horizontal="center" vertical="center"/>
    </xf>
    <xf numFmtId="0" fontId="5" fillId="0" borderId="0" xfId="0" applyFont="1"/>
    <xf numFmtId="0" fontId="4" fillId="0" borderId="1"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textRotation="90"/>
    </xf>
    <xf numFmtId="168" fontId="2" fillId="0" borderId="1" xfId="0" applyNumberFormat="1" applyFont="1" applyBorder="1" applyAlignment="1">
      <alignment horizontal="right"/>
    </xf>
    <xf numFmtId="0" fontId="2" fillId="0" borderId="1" xfId="0" applyFont="1" applyBorder="1" applyAlignment="1">
      <alignment textRotation="90" wrapText="1"/>
    </xf>
    <xf numFmtId="0" fontId="2" fillId="0" borderId="1" xfId="0" applyFont="1" applyFill="1" applyBorder="1" applyAlignment="1">
      <alignment horizontal="center" vertical="center" textRotation="90"/>
    </xf>
    <xf numFmtId="0" fontId="2" fillId="0" borderId="0" xfId="0" applyFont="1" applyAlignment="1">
      <alignment horizontal="left" vertical="center"/>
    </xf>
    <xf numFmtId="0" fontId="2" fillId="0" borderId="0" xfId="0" applyFont="1" applyAlignment="1">
      <alignment horizontal="left" vertical="center" wrapText="1"/>
    </xf>
    <xf numFmtId="49" fontId="2" fillId="0" borderId="1" xfId="0" applyNumberFormat="1" applyFont="1" applyBorder="1"/>
    <xf numFmtId="0" fontId="8" fillId="0" borderId="1" xfId="0" applyFont="1" applyBorder="1" applyAlignment="1">
      <alignment horizontal="center"/>
    </xf>
    <xf numFmtId="0" fontId="12" fillId="0" borderId="1" xfId="0" applyFont="1" applyBorder="1"/>
    <xf numFmtId="0" fontId="4" fillId="0" borderId="1" xfId="0" applyFont="1" applyBorder="1" applyAlignment="1">
      <alignment horizontal="center" vertical="center"/>
    </xf>
    <xf numFmtId="0" fontId="14" fillId="0" borderId="1" xfId="0" applyFont="1" applyBorder="1" applyAlignment="1">
      <alignment vertical="center"/>
    </xf>
    <xf numFmtId="0" fontId="10" fillId="0" borderId="1" xfId="0" applyFont="1" applyBorder="1" applyAlignment="1">
      <alignment vertical="center"/>
    </xf>
    <xf numFmtId="0" fontId="0" fillId="0" borderId="1" xfId="0" applyBorder="1" applyAlignment="1">
      <alignment vertical="center"/>
    </xf>
    <xf numFmtId="0" fontId="10" fillId="0" borderId="1" xfId="0" applyFont="1" applyBorder="1" applyAlignment="1"/>
    <xf numFmtId="0" fontId="10" fillId="0" borderId="1" xfId="0" applyFont="1" applyBorder="1" applyAlignment="1">
      <alignment vertical="center" wrapText="1"/>
    </xf>
    <xf numFmtId="0" fontId="13" fillId="0" borderId="1" xfId="0" applyFont="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0" fillId="0" borderId="1" xfId="0" applyFont="1" applyBorder="1" applyAlignment="1">
      <alignment horizontal="right" vertical="center"/>
    </xf>
    <xf numFmtId="0" fontId="10" fillId="0" borderId="1" xfId="0" applyFont="1" applyBorder="1" applyAlignment="1">
      <alignment horizontal="right"/>
    </xf>
    <xf numFmtId="49" fontId="4" fillId="0" borderId="1" xfId="0" applyNumberFormat="1" applyFont="1" applyBorder="1" applyAlignment="1">
      <alignment horizontal="center" vertical="center"/>
    </xf>
    <xf numFmtId="0" fontId="6"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5" fillId="0" borderId="1" xfId="0" applyFont="1" applyBorder="1" applyAlignment="1">
      <alignment horizontal="center" vertical="center"/>
    </xf>
    <xf numFmtId="49" fontId="2" fillId="0" borderId="1" xfId="0" applyNumberFormat="1" applyFont="1" applyBorder="1" applyAlignment="1">
      <alignment horizontal="center"/>
    </xf>
    <xf numFmtId="0" fontId="5" fillId="0" borderId="1" xfId="0" applyFont="1" applyBorder="1" applyAlignment="1">
      <alignment horizontal="center"/>
    </xf>
    <xf numFmtId="49" fontId="5" fillId="0" borderId="1" xfId="0" applyNumberFormat="1"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xf>
    <xf numFmtId="0" fontId="2" fillId="0" borderId="4" xfId="0" applyFont="1" applyBorder="1" applyAlignment="1">
      <alignment horizont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left" vertical="center" wrapText="1"/>
    </xf>
    <xf numFmtId="0" fontId="2" fillId="0" borderId="0" xfId="0" applyFont="1" applyBorder="1" applyAlignment="1">
      <alignment horizontal="left" vertical="center"/>
    </xf>
    <xf numFmtId="49" fontId="5" fillId="0" borderId="1" xfId="0" applyNumberFormat="1" applyFont="1" applyBorder="1" applyAlignment="1">
      <alignment horizontal="center" vertical="center"/>
    </xf>
    <xf numFmtId="0" fontId="19" fillId="0" borderId="1" xfId="0" applyFont="1" applyBorder="1" applyAlignment="1">
      <alignment horizontal="center"/>
    </xf>
    <xf numFmtId="168" fontId="4" fillId="0" borderId="1" xfId="0" applyNumberFormat="1" applyFont="1" applyBorder="1"/>
    <xf numFmtId="168" fontId="4" fillId="0" borderId="1" xfId="0" applyNumberFormat="1" applyFont="1" applyBorder="1" applyAlignment="1">
      <alignment horizontal="center"/>
    </xf>
    <xf numFmtId="0" fontId="5" fillId="0" borderId="1" xfId="0" applyFont="1" applyBorder="1"/>
    <xf numFmtId="168" fontId="2" fillId="0" borderId="1" xfId="0" applyNumberFormat="1" applyFont="1" applyBorder="1"/>
    <xf numFmtId="168" fontId="4" fillId="0" borderId="1" xfId="0" applyNumberFormat="1" applyFont="1" applyBorder="1" applyAlignment="1">
      <alignment horizontal="right"/>
    </xf>
    <xf numFmtId="0" fontId="19" fillId="0" borderId="1" xfId="0" applyFont="1" applyBorder="1"/>
    <xf numFmtId="168" fontId="19" fillId="0" borderId="1" xfId="0" applyNumberFormat="1" applyFont="1" applyBorder="1"/>
    <xf numFmtId="0" fontId="14" fillId="0" borderId="1" xfId="0" applyFont="1" applyBorder="1"/>
    <xf numFmtId="0" fontId="10" fillId="0" borderId="1" xfId="0" applyFont="1" applyBorder="1"/>
    <xf numFmtId="0" fontId="14" fillId="0" borderId="1" xfId="0" applyFont="1" applyBorder="1" applyAlignment="1"/>
    <xf numFmtId="0" fontId="24" fillId="0" borderId="1" xfId="0" applyFont="1" applyBorder="1" applyAlignment="1"/>
    <xf numFmtId="0" fontId="10" fillId="0" borderId="0" xfId="0" applyFont="1"/>
    <xf numFmtId="168" fontId="8" fillId="0" borderId="1" xfId="0" applyNumberFormat="1" applyFont="1" applyBorder="1" applyAlignment="1">
      <alignment horizontal="center" vertical="center" wrapText="1"/>
    </xf>
    <xf numFmtId="168" fontId="8"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49" fontId="19" fillId="0" borderId="1" xfId="0" applyNumberFormat="1" applyFont="1" applyBorder="1"/>
    <xf numFmtId="0" fontId="26" fillId="0" borderId="1" xfId="0" applyFont="1" applyBorder="1"/>
    <xf numFmtId="0" fontId="8" fillId="0" borderId="1" xfId="0" applyFont="1" applyBorder="1"/>
    <xf numFmtId="168" fontId="8" fillId="0" borderId="1" xfId="0" applyNumberFormat="1" applyFont="1" applyBorder="1"/>
    <xf numFmtId="0" fontId="2" fillId="0" borderId="10" xfId="0" applyFont="1" applyBorder="1" applyAlignment="1">
      <alignment horizontal="left"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2" fillId="0" borderId="1" xfId="0" applyFont="1" applyBorder="1" applyAlignment="1">
      <alignment horizontal="center" vertical="center" textRotation="90" wrapText="1"/>
    </xf>
    <xf numFmtId="0" fontId="2" fillId="0" borderId="0" xfId="0" applyFont="1" applyAlignment="1">
      <alignment horizontal="left" vertical="center" wrapText="1"/>
    </xf>
    <xf numFmtId="0" fontId="2" fillId="0" borderId="0" xfId="0" applyFont="1" applyBorder="1" applyAlignment="1">
      <alignment horizontal="left" vertical="center"/>
    </xf>
    <xf numFmtId="168" fontId="2" fillId="0" borderId="1" xfId="0" applyNumberFormat="1" applyFont="1" applyBorder="1" applyAlignment="1">
      <alignment horizontal="center" vertical="center"/>
    </xf>
    <xf numFmtId="0" fontId="10" fillId="0" borderId="1" xfId="0" applyFont="1" applyBorder="1" applyAlignment="1">
      <alignment horizontal="center" vertical="top"/>
    </xf>
    <xf numFmtId="0" fontId="24" fillId="0" borderId="0" xfId="0" applyFont="1"/>
    <xf numFmtId="0" fontId="24" fillId="0" borderId="1" xfId="0" applyFont="1" applyBorder="1"/>
    <xf numFmtId="168" fontId="24" fillId="0" borderId="1" xfId="0" applyNumberFormat="1" applyFont="1" applyBorder="1" applyAlignment="1">
      <alignment horizontal="left" vertical="center"/>
    </xf>
    <xf numFmtId="168" fontId="24"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10" fillId="0" borderId="1" xfId="0" applyFont="1" applyBorder="1" applyAlignment="1">
      <alignment textRotation="90" wrapText="1"/>
    </xf>
    <xf numFmtId="0" fontId="10" fillId="0" borderId="1" xfId="0" applyFont="1" applyFill="1" applyBorder="1" applyAlignment="1">
      <alignment horizontal="center" vertical="center" textRotation="90"/>
    </xf>
    <xf numFmtId="0" fontId="10" fillId="0" borderId="0" xfId="0" applyFont="1" applyAlignment="1">
      <alignment horizontal="left" vertical="center"/>
    </xf>
    <xf numFmtId="0" fontId="17" fillId="0" borderId="1" xfId="0" applyFont="1" applyBorder="1" applyAlignment="1">
      <alignment wrapText="1"/>
    </xf>
    <xf numFmtId="0" fontId="2" fillId="2" borderId="3" xfId="0" applyFont="1" applyFill="1" applyBorder="1" applyAlignment="1">
      <alignment horizontal="center" vertical="center" textRotation="90"/>
    </xf>
    <xf numFmtId="0" fontId="2" fillId="2" borderId="2" xfId="0" applyFont="1" applyFill="1" applyBorder="1" applyAlignment="1">
      <alignment horizontal="center" vertical="center"/>
    </xf>
    <xf numFmtId="0" fontId="2" fillId="2" borderId="0" xfId="0" applyFont="1" applyFill="1"/>
    <xf numFmtId="0" fontId="2" fillId="0" borderId="1" xfId="0" applyFont="1" applyBorder="1" applyAlignment="1">
      <alignment horizontal="center" vertical="center"/>
    </xf>
    <xf numFmtId="0" fontId="4"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textRotation="90"/>
    </xf>
    <xf numFmtId="0" fontId="2" fillId="0" borderId="5" xfId="0" applyFont="1" applyBorder="1" applyAlignment="1">
      <alignment vertical="center"/>
    </xf>
    <xf numFmtId="0" fontId="6" fillId="0" borderId="1" xfId="0" applyFont="1" applyBorder="1" applyAlignment="1">
      <alignment horizontal="center" vertical="center"/>
    </xf>
    <xf numFmtId="0" fontId="5" fillId="0" borderId="5" xfId="0" applyFont="1" applyBorder="1" applyAlignment="1">
      <alignment vertical="center"/>
    </xf>
    <xf numFmtId="49" fontId="19" fillId="0" borderId="1" xfId="0" applyNumberFormat="1" applyFont="1" applyBorder="1" applyAlignment="1">
      <alignment horizontal="center" vertical="center"/>
    </xf>
    <xf numFmtId="0" fontId="2" fillId="0" borderId="5" xfId="0" applyFont="1" applyBorder="1" applyAlignment="1">
      <alignment horizontal="center" vertical="center" textRotation="90"/>
    </xf>
    <xf numFmtId="49" fontId="8" fillId="0" borderId="1" xfId="0" applyNumberFormat="1" applyFont="1" applyBorder="1"/>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xf>
    <xf numFmtId="49" fontId="19" fillId="0" borderId="1" xfId="0" applyNumberFormat="1" applyFont="1" applyBorder="1" applyAlignment="1">
      <alignment horizont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168" fontId="4" fillId="0" borderId="1" xfId="0" applyNumberFormat="1"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wrapText="1"/>
    </xf>
    <xf numFmtId="0" fontId="4" fillId="0" borderId="1" xfId="0" applyFont="1" applyFill="1" applyBorder="1"/>
    <xf numFmtId="0" fontId="2" fillId="0" borderId="1" xfId="0" applyFont="1" applyFill="1" applyBorder="1"/>
    <xf numFmtId="0" fontId="8" fillId="0" borderId="1" xfId="0" applyFont="1" applyFill="1" applyBorder="1"/>
    <xf numFmtId="0" fontId="2" fillId="0" borderId="1" xfId="0" applyFont="1" applyBorder="1" applyAlignment="1">
      <alignment horizontal="right"/>
    </xf>
    <xf numFmtId="49" fontId="2" fillId="0" borderId="1" xfId="0" applyNumberFormat="1" applyFont="1" applyBorder="1" applyAlignment="1">
      <alignment horizontal="right"/>
    </xf>
    <xf numFmtId="0" fontId="10" fillId="0" borderId="1" xfId="0" applyFont="1" applyFill="1" applyBorder="1" applyAlignment="1">
      <alignment horizontal="center" vertical="center"/>
    </xf>
    <xf numFmtId="168" fontId="10" fillId="0" borderId="1" xfId="0" applyNumberFormat="1" applyFont="1" applyFill="1" applyBorder="1" applyAlignment="1">
      <alignment horizontal="center" vertical="center"/>
    </xf>
    <xf numFmtId="0" fontId="4" fillId="0" borderId="1" xfId="0" applyFont="1" applyFill="1" applyBorder="1" applyAlignment="1">
      <alignment horizontal="center"/>
    </xf>
    <xf numFmtId="168" fontId="4" fillId="0" borderId="1" xfId="0" applyNumberFormat="1" applyFont="1" applyFill="1" applyBorder="1"/>
    <xf numFmtId="49" fontId="4" fillId="0" borderId="1" xfId="0" applyNumberFormat="1" applyFont="1" applyFill="1" applyBorder="1" applyAlignment="1">
      <alignment horizontal="center"/>
    </xf>
    <xf numFmtId="168" fontId="5" fillId="0" borderId="1" xfId="0" applyNumberFormat="1" applyFont="1" applyFill="1" applyBorder="1"/>
    <xf numFmtId="49" fontId="5" fillId="0" borderId="1" xfId="0" applyNumberFormat="1" applyFont="1" applyFill="1" applyBorder="1"/>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168" fontId="19" fillId="0" borderId="1" xfId="0" applyNumberFormat="1" applyFont="1" applyBorder="1" applyAlignment="1">
      <alignment horizontal="center" vertical="center"/>
    </xf>
    <xf numFmtId="168" fontId="19"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0" fontId="10" fillId="2" borderId="0" xfId="0" applyFont="1" applyFill="1"/>
    <xf numFmtId="49" fontId="10" fillId="2" borderId="1"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xf>
    <xf numFmtId="0" fontId="10" fillId="2" borderId="0" xfId="0" applyFont="1" applyFill="1" applyAlignment="1">
      <alignment vertical="center"/>
    </xf>
    <xf numFmtId="0" fontId="10" fillId="2" borderId="1" xfId="0" applyFont="1" applyFill="1" applyBorder="1" applyAlignment="1">
      <alignment vertical="center"/>
    </xf>
    <xf numFmtId="0" fontId="10" fillId="2" borderId="1" xfId="0" applyFont="1" applyFill="1" applyBorder="1"/>
    <xf numFmtId="0" fontId="24" fillId="2" borderId="0" xfId="0" applyFont="1" applyFill="1"/>
    <xf numFmtId="0" fontId="24" fillId="2" borderId="1" xfId="0" applyFont="1" applyFill="1" applyBorder="1"/>
    <xf numFmtId="49" fontId="24" fillId="2" borderId="1" xfId="0" applyNumberFormat="1" applyFont="1" applyFill="1" applyBorder="1" applyAlignment="1">
      <alignment horizontal="center" vertical="center"/>
    </xf>
    <xf numFmtId="0" fontId="14" fillId="2" borderId="1" xfId="0" applyFont="1" applyFill="1" applyBorder="1"/>
    <xf numFmtId="0" fontId="53" fillId="0" borderId="0" xfId="0" applyFont="1"/>
    <xf numFmtId="0" fontId="10" fillId="2" borderId="0" xfId="0" applyFont="1" applyFill="1" applyAlignment="1">
      <alignment horizontal="left" vertical="center"/>
    </xf>
    <xf numFmtId="49" fontId="14" fillId="0" borderId="1" xfId="0" applyNumberFormat="1" applyFont="1" applyBorder="1"/>
    <xf numFmtId="0" fontId="14" fillId="0" borderId="0" xfId="0" applyFont="1"/>
    <xf numFmtId="168" fontId="2" fillId="0" borderId="1" xfId="0" applyNumberFormat="1" applyFont="1" applyFill="1" applyBorder="1" applyAlignment="1">
      <alignment horizontal="right"/>
    </xf>
    <xf numFmtId="0" fontId="2" fillId="0" borderId="0" xfId="0" applyFont="1" applyFill="1"/>
    <xf numFmtId="49" fontId="4" fillId="0" borderId="1" xfId="0" applyNumberFormat="1" applyFont="1" applyBorder="1"/>
    <xf numFmtId="49" fontId="4" fillId="0" borderId="1" xfId="0" applyNumberFormat="1" applyFont="1" applyBorder="1" applyAlignment="1">
      <alignment horizontal="center"/>
    </xf>
    <xf numFmtId="0" fontId="2" fillId="0" borderId="1" xfId="0" applyFont="1" applyBorder="1" applyAlignment="1"/>
    <xf numFmtId="0" fontId="8" fillId="0" borderId="1" xfId="0" applyFont="1" applyFill="1" applyBorder="1" applyAlignment="1">
      <alignment horizontal="center" vertical="center"/>
    </xf>
    <xf numFmtId="168" fontId="8" fillId="0" borderId="1" xfId="0" applyNumberFormat="1" applyFont="1" applyFill="1" applyBorder="1" applyAlignment="1">
      <alignment horizontal="center" vertical="center"/>
    </xf>
    <xf numFmtId="168" fontId="2"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49" fontId="2" fillId="0" borderId="1" xfId="0" applyNumberFormat="1" applyFont="1" applyBorder="1" applyAlignment="1">
      <alignment horizontal="center"/>
    </xf>
    <xf numFmtId="0" fontId="2" fillId="0" borderId="1" xfId="0" applyFont="1" applyBorder="1" applyAlignment="1">
      <alignment horizontal="center"/>
    </xf>
    <xf numFmtId="0" fontId="4" fillId="0" borderId="1" xfId="0" applyFont="1" applyBorder="1" applyAlignment="1">
      <alignment horizont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168" fontId="4" fillId="0" borderId="1" xfId="0" applyNumberFormat="1"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6"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wrapText="1"/>
    </xf>
    <xf numFmtId="0" fontId="4" fillId="0" borderId="1" xfId="0" applyFont="1" applyBorder="1" applyAlignment="1">
      <alignment horizontal="center"/>
    </xf>
    <xf numFmtId="0" fontId="4" fillId="0" borderId="5" xfId="0" applyFont="1" applyBorder="1" applyAlignment="1">
      <alignment vertical="center" wrapText="1"/>
    </xf>
    <xf numFmtId="0" fontId="2" fillId="0" borderId="5"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0" borderId="5"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2" fillId="0" borderId="1" xfId="0" applyFont="1" applyFill="1" applyBorder="1" applyAlignment="1">
      <alignment horizontal="center"/>
    </xf>
    <xf numFmtId="0" fontId="10" fillId="0" borderId="5" xfId="0" applyFont="1" applyBorder="1" applyAlignment="1"/>
    <xf numFmtId="0" fontId="4" fillId="0" borderId="4" xfId="0" applyFont="1" applyFill="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2" fillId="0" borderId="5" xfId="0" applyFont="1" applyBorder="1" applyAlignment="1">
      <alignment horizontal="center"/>
    </xf>
    <xf numFmtId="0" fontId="2" fillId="0" borderId="4" xfId="0" applyFont="1" applyBorder="1" applyAlignment="1">
      <alignment horizontal="center"/>
    </xf>
    <xf numFmtId="0" fontId="4" fillId="0" borderId="1" xfId="0" applyFont="1" applyBorder="1" applyAlignment="1">
      <alignment horizontal="center"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xf>
    <xf numFmtId="0" fontId="2" fillId="0" borderId="1" xfId="0" applyFont="1" applyBorder="1" applyAlignment="1">
      <alignment horizontal="center" vertical="center" wrapText="1"/>
    </xf>
    <xf numFmtId="0" fontId="4" fillId="0" borderId="5" xfId="0" applyFont="1" applyBorder="1" applyAlignment="1">
      <alignment horizontal="center"/>
    </xf>
    <xf numFmtId="0" fontId="4" fillId="0" borderId="4" xfId="0" applyFont="1" applyBorder="1" applyAlignment="1">
      <alignment horizont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center" vertical="center" textRotation="90"/>
    </xf>
    <xf numFmtId="0" fontId="2" fillId="0" borderId="0" xfId="0" applyFont="1" applyAlignment="1">
      <alignment horizontal="center" vertical="center"/>
    </xf>
    <xf numFmtId="0" fontId="3" fillId="0" borderId="0" xfId="0" applyFont="1" applyAlignment="1">
      <alignment horizontal="center" vertical="center"/>
    </xf>
    <xf numFmtId="168" fontId="2" fillId="0" borderId="1" xfId="0" applyNumberFormat="1" applyFont="1" applyBorder="1" applyAlignment="1">
      <alignment horizontal="center"/>
    </xf>
    <xf numFmtId="171" fontId="4" fillId="0" borderId="1" xfId="0" applyNumberFormat="1" applyFont="1" applyBorder="1" applyAlignment="1">
      <alignment horizontal="center" vertical="center"/>
    </xf>
    <xf numFmtId="171" fontId="2" fillId="0" borderId="1" xfId="0" applyNumberFormat="1" applyFont="1" applyBorder="1" applyAlignment="1">
      <alignment horizontal="center" vertical="center"/>
    </xf>
    <xf numFmtId="171" fontId="2" fillId="0" borderId="1" xfId="0" applyNumberFormat="1" applyFont="1" applyFill="1" applyBorder="1" applyAlignment="1">
      <alignment horizontal="center" vertical="center"/>
    </xf>
    <xf numFmtId="171" fontId="4" fillId="0" borderId="1" xfId="0" applyNumberFormat="1" applyFont="1" applyBorder="1" applyAlignment="1">
      <alignment horizontal="center"/>
    </xf>
    <xf numFmtId="171" fontId="2" fillId="0" borderId="1" xfId="0" applyNumberFormat="1" applyFont="1" applyBorder="1" applyAlignment="1">
      <alignment horizontal="center"/>
    </xf>
    <xf numFmtId="171" fontId="4" fillId="0" borderId="1" xfId="0" applyNumberFormat="1" applyFont="1" applyBorder="1" applyAlignment="1"/>
    <xf numFmtId="171" fontId="5" fillId="0" borderId="1" xfId="0" applyNumberFormat="1" applyFont="1" applyBorder="1" applyAlignment="1"/>
    <xf numFmtId="171" fontId="5" fillId="0" borderId="1" xfId="0" applyNumberFormat="1" applyFont="1" applyFill="1" applyBorder="1" applyAlignment="1"/>
    <xf numFmtId="171" fontId="4" fillId="0" borderId="1" xfId="0" applyNumberFormat="1" applyFont="1" applyFill="1" applyBorder="1" applyAlignment="1"/>
    <xf numFmtId="171" fontId="2" fillId="0" borderId="1" xfId="0" applyNumberFormat="1" applyFont="1" applyBorder="1" applyAlignment="1"/>
    <xf numFmtId="171" fontId="8" fillId="0" borderId="1" xfId="0" applyNumberFormat="1" applyFont="1" applyFill="1" applyBorder="1" applyAlignment="1">
      <alignment horizontal="center"/>
    </xf>
    <xf numFmtId="171" fontId="2" fillId="0" borderId="1" xfId="0" applyNumberFormat="1" applyFont="1" applyFill="1" applyBorder="1" applyAlignment="1">
      <alignment horizontal="center"/>
    </xf>
    <xf numFmtId="0" fontId="2" fillId="0" borderId="0" xfId="0" applyFont="1" applyAlignment="1"/>
    <xf numFmtId="171" fontId="4" fillId="0" borderId="1" xfId="0" applyNumberFormat="1" applyFont="1" applyFill="1" applyBorder="1" applyAlignment="1">
      <alignment horizontal="center" vertical="center"/>
    </xf>
    <xf numFmtId="0" fontId="4" fillId="0" borderId="0" xfId="0" applyFont="1" applyBorder="1" applyAlignment="1">
      <alignment vertical="center" wrapText="1"/>
    </xf>
    <xf numFmtId="1"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10" xfId="0" applyFont="1" applyBorder="1"/>
    <xf numFmtId="0" fontId="2" fillId="0" borderId="11" xfId="0" applyFont="1" applyBorder="1"/>
    <xf numFmtId="171" fontId="4" fillId="0" borderId="1" xfId="0" applyNumberFormat="1" applyFont="1" applyFill="1" applyBorder="1"/>
    <xf numFmtId="171" fontId="2" fillId="0" borderId="1" xfId="0" applyNumberFormat="1" applyFont="1" applyFill="1" applyBorder="1"/>
    <xf numFmtId="171" fontId="8" fillId="0" borderId="1" xfId="0" applyNumberFormat="1" applyFont="1" applyFill="1" applyBorder="1"/>
    <xf numFmtId="171" fontId="2" fillId="0" borderId="1" xfId="0" applyNumberFormat="1" applyFont="1" applyBorder="1"/>
    <xf numFmtId="171" fontId="5" fillId="0" borderId="1" xfId="0" applyNumberFormat="1" applyFont="1" applyFill="1" applyBorder="1" applyAlignment="1">
      <alignment horizontal="center" vertical="center"/>
    </xf>
    <xf numFmtId="171" fontId="4" fillId="0" borderId="1" xfId="0" applyNumberFormat="1" applyFont="1" applyBorder="1"/>
    <xf numFmtId="171" fontId="19" fillId="0" borderId="1" xfId="0" applyNumberFormat="1" applyFont="1" applyFill="1" applyBorder="1" applyAlignment="1">
      <alignment horizontal="center"/>
    </xf>
    <xf numFmtId="171" fontId="5" fillId="0" borderId="1" xfId="0" applyNumberFormat="1" applyFont="1" applyFill="1" applyBorder="1"/>
    <xf numFmtId="2" fontId="4" fillId="0" borderId="1" xfId="0" applyNumberFormat="1" applyFont="1" applyBorder="1" applyAlignment="1">
      <alignment horizontal="center"/>
    </xf>
    <xf numFmtId="2" fontId="2" fillId="0" borderId="1" xfId="0" applyNumberFormat="1" applyFont="1" applyBorder="1" applyAlignment="1">
      <alignment horizontal="center"/>
    </xf>
    <xf numFmtId="168" fontId="3" fillId="0" borderId="1" xfId="0" applyNumberFormat="1"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xf>
    <xf numFmtId="0" fontId="14"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0" fontId="24" fillId="0" borderId="1"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8" xfId="0" applyFont="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textRotation="90"/>
    </xf>
    <xf numFmtId="0" fontId="56" fillId="0" borderId="1" xfId="0" applyFont="1" applyBorder="1"/>
    <xf numFmtId="0" fontId="10" fillId="0" borderId="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4" fillId="0" borderId="5"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xf>
    <xf numFmtId="0" fontId="2" fillId="0" borderId="1" xfId="0" applyFont="1" applyBorder="1" applyAlignment="1">
      <alignment horizontal="center" vertical="center" wrapText="1"/>
    </xf>
    <xf numFmtId="0" fontId="4" fillId="0" borderId="5" xfId="0" applyFont="1" applyBorder="1" applyAlignment="1">
      <alignment horizontal="center"/>
    </xf>
    <xf numFmtId="0" fontId="4" fillId="0" borderId="4" xfId="0" applyFont="1" applyBorder="1" applyAlignment="1">
      <alignment horizont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center" vertical="center" textRotation="90"/>
    </xf>
    <xf numFmtId="0" fontId="2" fillId="0" borderId="0" xfId="0" applyFont="1" applyAlignment="1">
      <alignment horizontal="center" vertical="center"/>
    </xf>
    <xf numFmtId="0" fontId="3" fillId="0" borderId="0" xfId="0" applyFont="1" applyAlignment="1">
      <alignment horizontal="center" vertical="center"/>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0" fontId="14" fillId="0" borderId="0" xfId="0" applyFont="1" applyAlignment="1">
      <alignment horizontal="center" vertical="center"/>
    </xf>
    <xf numFmtId="1" fontId="14" fillId="0" borderId="1" xfId="0" applyNumberFormat="1" applyFont="1" applyBorder="1" applyAlignment="1">
      <alignment horizontal="center" vertical="center"/>
    </xf>
    <xf numFmtId="4" fontId="14" fillId="0" borderId="1" xfId="0" applyNumberFormat="1" applyFont="1" applyBorder="1" applyAlignment="1">
      <alignment horizontal="right" vertical="center"/>
    </xf>
    <xf numFmtId="4" fontId="10" fillId="0" borderId="1" xfId="0" applyNumberFormat="1" applyFont="1" applyBorder="1" applyAlignment="1">
      <alignment horizontal="center" vertical="center"/>
    </xf>
    <xf numFmtId="49" fontId="23" fillId="0" borderId="1" xfId="0" applyNumberFormat="1" applyFont="1" applyBorder="1" applyAlignment="1">
      <alignment horizontal="center" vertical="center"/>
    </xf>
    <xf numFmtId="1"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4" fontId="23" fillId="0" borderId="1" xfId="0" applyNumberFormat="1" applyFont="1" applyBorder="1" applyAlignment="1">
      <alignment horizontal="center" vertical="center"/>
    </xf>
    <xf numFmtId="0" fontId="57" fillId="0" borderId="1" xfId="0" applyFont="1" applyBorder="1" applyAlignment="1">
      <alignment horizontal="center" vertical="center"/>
    </xf>
    <xf numFmtId="0" fontId="24" fillId="0" borderId="1" xfId="0" applyFont="1" applyBorder="1" applyAlignment="1">
      <alignment horizontal="right" vertical="center"/>
    </xf>
    <xf numFmtId="4" fontId="24" fillId="0" borderId="1" xfId="0" applyNumberFormat="1" applyFont="1" applyBorder="1" applyAlignment="1">
      <alignment horizontal="right" vertical="center"/>
    </xf>
    <xf numFmtId="49" fontId="10" fillId="0" borderId="1" xfId="0" applyNumberFormat="1" applyFont="1" applyBorder="1"/>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168" fontId="10"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9" fillId="0" borderId="1" xfId="0" applyFont="1" applyBorder="1" applyAlignment="1">
      <alignment horizontal="center" vertical="center"/>
    </xf>
    <xf numFmtId="168" fontId="4" fillId="0" borderId="1" xfId="0" applyNumberFormat="1" applyFont="1" applyBorder="1" applyAlignment="1">
      <alignment horizontal="center"/>
    </xf>
    <xf numFmtId="168" fontId="8" fillId="0" borderId="1" xfId="0" applyNumberFormat="1" applyFont="1" applyBorder="1" applyAlignment="1">
      <alignment horizontal="center"/>
    </xf>
    <xf numFmtId="168" fontId="19" fillId="0" borderId="1" xfId="0" applyNumberFormat="1" applyFont="1" applyBorder="1" applyAlignment="1">
      <alignment horizontal="center"/>
    </xf>
    <xf numFmtId="168" fontId="4" fillId="0" borderId="1" xfId="0" applyNumberFormat="1" applyFont="1" applyBorder="1" applyAlignment="1"/>
    <xf numFmtId="168" fontId="2" fillId="0" borderId="1" xfId="0" applyNumberFormat="1" applyFont="1" applyBorder="1" applyAlignment="1"/>
    <xf numFmtId="168" fontId="8" fillId="0" borderId="1" xfId="0" applyNumberFormat="1" applyFont="1" applyBorder="1" applyAlignment="1"/>
    <xf numFmtId="0" fontId="4" fillId="0" borderId="1" xfId="0" applyFont="1" applyBorder="1" applyAlignment="1">
      <alignment wrapText="1"/>
    </xf>
    <xf numFmtId="168" fontId="4" fillId="0" borderId="1" xfId="0" applyNumberFormat="1" applyFont="1" applyBorder="1" applyAlignment="1">
      <alignment wrapText="1"/>
    </xf>
    <xf numFmtId="168" fontId="2" fillId="0" borderId="1" xfId="0" applyNumberFormat="1" applyFont="1" applyBorder="1" applyAlignment="1">
      <alignment wrapText="1"/>
    </xf>
    <xf numFmtId="168" fontId="2" fillId="0" borderId="1" xfId="0" applyNumberFormat="1" applyFont="1" applyBorder="1" applyAlignment="1">
      <alignment horizontal="center" wrapText="1"/>
    </xf>
    <xf numFmtId="168" fontId="4" fillId="0" borderId="1" xfId="0" applyNumberFormat="1" applyFont="1" applyBorder="1" applyAlignment="1">
      <alignment horizontal="center" wrapText="1"/>
    </xf>
    <xf numFmtId="168" fontId="6" fillId="0" borderId="1" xfId="0" applyNumberFormat="1" applyFont="1" applyBorder="1" applyAlignment="1">
      <alignment horizontal="center"/>
    </xf>
    <xf numFmtId="49" fontId="8" fillId="0" borderId="1" xfId="0" applyNumberFormat="1" applyFont="1" applyBorder="1" applyAlignment="1">
      <alignment horizontal="center" vertical="center"/>
    </xf>
    <xf numFmtId="2" fontId="23" fillId="0" borderId="1" xfId="0" applyNumberFormat="1" applyFont="1" applyBorder="1" applyAlignment="1">
      <alignment horizontal="center" vertical="center"/>
    </xf>
    <xf numFmtId="2" fontId="14" fillId="0" borderId="1" xfId="0" applyNumberFormat="1" applyFont="1" applyBorder="1" applyAlignment="1">
      <alignment horizontal="center" vertical="center"/>
    </xf>
    <xf numFmtId="0" fontId="10" fillId="0" borderId="1" xfId="0" applyFont="1" applyBorder="1" applyAlignment="1">
      <alignment wrapText="1"/>
    </xf>
    <xf numFmtId="0" fontId="10" fillId="0" borderId="1" xfId="0" applyFont="1" applyBorder="1" applyAlignment="1">
      <alignment horizontal="center" wrapText="1"/>
    </xf>
    <xf numFmtId="168" fontId="24" fillId="0" borderId="1" xfId="0" applyNumberFormat="1" applyFont="1" applyBorder="1" applyAlignment="1">
      <alignment horizontal="right" vertical="center"/>
    </xf>
    <xf numFmtId="168" fontId="10" fillId="0" borderId="1" xfId="0" applyNumberFormat="1" applyFont="1" applyBorder="1" applyAlignment="1">
      <alignment horizontal="center" wrapText="1"/>
    </xf>
    <xf numFmtId="168" fontId="10" fillId="0" borderId="1" xfId="0" applyNumberFormat="1" applyFont="1" applyBorder="1" applyAlignment="1">
      <alignment wrapText="1"/>
    </xf>
    <xf numFmtId="1" fontId="10" fillId="0" borderId="1" xfId="0" applyNumberFormat="1" applyFont="1" applyBorder="1" applyAlignment="1">
      <alignment horizont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49" fontId="2" fillId="0" borderId="1"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1" xfId="0" applyFont="1" applyFill="1" applyBorder="1" applyAlignment="1">
      <alignment horizontal="center" vertical="top"/>
    </xf>
    <xf numFmtId="0" fontId="49" fillId="0" borderId="1" xfId="0" applyFont="1" applyFill="1" applyBorder="1" applyAlignment="1">
      <alignment horizontal="center" vertical="center"/>
    </xf>
    <xf numFmtId="0" fontId="49" fillId="0" borderId="5" xfId="0" applyFont="1" applyFill="1" applyBorder="1" applyAlignment="1">
      <alignment vertical="center"/>
    </xf>
    <xf numFmtId="0" fontId="8" fillId="0" borderId="5" xfId="0" applyFont="1" applyFill="1" applyBorder="1" applyAlignment="1">
      <alignment vertical="center"/>
    </xf>
    <xf numFmtId="0" fontId="5" fillId="0" borderId="1" xfId="0" applyFont="1" applyFill="1" applyBorder="1"/>
    <xf numFmtId="0" fontId="26" fillId="0" borderId="1" xfId="0" applyFont="1" applyFill="1" applyBorder="1" applyAlignment="1">
      <alignment horizontal="center" vertical="center"/>
    </xf>
    <xf numFmtId="0" fontId="26" fillId="0" borderId="5" xfId="0" applyFont="1" applyFill="1" applyBorder="1" applyAlignment="1">
      <alignment vertical="center"/>
    </xf>
    <xf numFmtId="49" fontId="2" fillId="0" borderId="1" xfId="0" applyNumberFormat="1" applyFont="1" applyFill="1" applyBorder="1"/>
    <xf numFmtId="49" fontId="4" fillId="0" borderId="1" xfId="0" applyNumberFormat="1" applyFont="1" applyFill="1" applyBorder="1" applyAlignment="1">
      <alignment horizontal="center" vertical="center"/>
    </xf>
    <xf numFmtId="168" fontId="4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168" fontId="19"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2" fillId="0" borderId="5" xfId="0" applyFont="1" applyBorder="1" applyAlignment="1">
      <alignment horizontal="left" vertical="top"/>
    </xf>
    <xf numFmtId="0" fontId="2" fillId="0" borderId="4" xfId="0" applyFont="1" applyBorder="1" applyAlignment="1">
      <alignment horizontal="left" vertical="top"/>
    </xf>
    <xf numFmtId="168" fontId="4" fillId="0" borderId="1" xfId="0" applyNumberFormat="1" applyFont="1" applyBorder="1" applyAlignment="1">
      <alignment horizontal="center" vertical="center"/>
    </xf>
    <xf numFmtId="0" fontId="4" fillId="0" borderId="1" xfId="0" applyFont="1" applyBorder="1" applyAlignment="1">
      <alignment horizontal="center"/>
    </xf>
    <xf numFmtId="0" fontId="6" fillId="0" borderId="1" xfId="0" applyFont="1" applyBorder="1" applyAlignment="1">
      <alignment horizontal="center" vertical="center"/>
    </xf>
    <xf numFmtId="171" fontId="2" fillId="0" borderId="1" xfId="0" applyNumberFormat="1" applyFont="1" applyFill="1" applyBorder="1" applyAlignment="1">
      <alignment horizontal="center" vertical="center"/>
    </xf>
    <xf numFmtId="171" fontId="2" fillId="0" borderId="1" xfId="0" applyNumberFormat="1" applyFont="1" applyBorder="1" applyAlignment="1">
      <alignment horizontal="center"/>
    </xf>
    <xf numFmtId="171" fontId="4" fillId="0" borderId="1" xfId="0" applyNumberFormat="1" applyFont="1" applyBorder="1" applyAlignment="1">
      <alignment horizontal="center"/>
    </xf>
    <xf numFmtId="171" fontId="2" fillId="0" borderId="1" xfId="0" applyNumberFormat="1" applyFont="1" applyBorder="1" applyAlignment="1">
      <alignment horizontal="center" vertical="center"/>
    </xf>
    <xf numFmtId="0" fontId="19" fillId="0" borderId="1" xfId="0" applyFont="1" applyBorder="1" applyAlignment="1">
      <alignment wrapText="1"/>
    </xf>
    <xf numFmtId="171" fontId="6" fillId="0" borderId="1" xfId="0" applyNumberFormat="1" applyFont="1" applyFill="1" applyBorder="1" applyAlignment="1">
      <alignment horizontal="center" vertical="center"/>
    </xf>
    <xf numFmtId="171" fontId="8" fillId="0" borderId="1" xfId="0" applyNumberFormat="1" applyFont="1" applyBorder="1" applyAlignment="1">
      <alignment horizontal="center" vertical="center"/>
    </xf>
    <xf numFmtId="0" fontId="2" fillId="0" borderId="1" xfId="0" applyFont="1" applyBorder="1" applyAlignment="1">
      <alignment horizontal="center"/>
    </xf>
    <xf numFmtId="49" fontId="2" fillId="0" borderId="1" xfId="0" applyNumberFormat="1" applyFont="1" applyBorder="1" applyAlignment="1">
      <alignment horizontal="center"/>
    </xf>
    <xf numFmtId="49" fontId="2" fillId="0" borderId="1" xfId="0" applyNumberFormat="1" applyFont="1" applyBorder="1" applyAlignment="1"/>
    <xf numFmtId="0" fontId="2" fillId="0" borderId="1" xfId="0" applyFont="1" applyBorder="1" applyAlignment="1">
      <alignment wrapText="1"/>
    </xf>
    <xf numFmtId="0" fontId="2" fillId="0" borderId="1" xfId="0" applyFont="1" applyBorder="1" applyAlignment="1">
      <alignment horizontal="center" vertical="center"/>
    </xf>
    <xf numFmtId="0" fontId="2" fillId="0" borderId="5" xfId="0" applyFont="1" applyBorder="1" applyAlignment="1">
      <alignment vertical="center"/>
    </xf>
    <xf numFmtId="0" fontId="2" fillId="0" borderId="1" xfId="0" applyFont="1" applyBorder="1" applyAlignment="1">
      <alignment vertical="center"/>
    </xf>
    <xf numFmtId="168" fontId="2" fillId="0" borderId="1" xfId="0" applyNumberFormat="1" applyFont="1" applyBorder="1" applyAlignment="1">
      <alignment horizontal="center"/>
    </xf>
    <xf numFmtId="0" fontId="5" fillId="0" borderId="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horizontal="center"/>
    </xf>
    <xf numFmtId="0" fontId="2" fillId="0" borderId="5" xfId="0" applyFont="1" applyBorder="1" applyAlignment="1">
      <alignment vertical="center"/>
    </xf>
    <xf numFmtId="0" fontId="2" fillId="0" borderId="1" xfId="0" applyFont="1" applyBorder="1" applyAlignment="1">
      <alignment vertical="center"/>
    </xf>
    <xf numFmtId="0" fontId="4" fillId="0" borderId="1" xfId="0" applyFont="1" applyBorder="1" applyAlignment="1">
      <alignment horizontal="center"/>
    </xf>
    <xf numFmtId="0" fontId="5" fillId="0" borderId="1" xfId="0" applyFont="1" applyBorder="1" applyAlignment="1">
      <alignment vertical="center"/>
    </xf>
    <xf numFmtId="0" fontId="5" fillId="0" borderId="5" xfId="0" applyFont="1" applyBorder="1" applyAlignment="1">
      <alignment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10" fillId="2" borderId="0" xfId="0" applyFont="1" applyFill="1" applyBorder="1" applyAlignment="1">
      <alignment horizontal="left" vertical="center"/>
    </xf>
    <xf numFmtId="0" fontId="10" fillId="2" borderId="0" xfId="0" applyFont="1" applyFill="1" applyAlignment="1">
      <alignment horizontal="left" vertical="center" wrapText="1"/>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10" fillId="2" borderId="1" xfId="0" applyFont="1" applyFill="1" applyBorder="1" applyAlignment="1">
      <alignment horizontal="center" vertical="center" textRotation="90"/>
    </xf>
    <xf numFmtId="0" fontId="14" fillId="2" borderId="1" xfId="0" applyFont="1" applyFill="1" applyBorder="1" applyAlignment="1">
      <alignment horizontal="center" vertical="center"/>
    </xf>
    <xf numFmtId="0" fontId="10" fillId="2" borderId="0" xfId="0" applyFont="1" applyFill="1" applyAlignment="1">
      <alignment horizontal="center" vertical="center"/>
    </xf>
    <xf numFmtId="0" fontId="25" fillId="2" borderId="0" xfId="0" applyFont="1" applyFill="1" applyAlignment="1">
      <alignment horizontal="center" vertical="center"/>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0" fontId="6" fillId="0" borderId="5" xfId="0" applyFont="1" applyBorder="1" applyAlignment="1">
      <alignment vertical="center"/>
    </xf>
    <xf numFmtId="0" fontId="6" fillId="0" borderId="1" xfId="0" applyFont="1" applyBorder="1" applyAlignment="1">
      <alignment vertic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pplyAlignment="1">
      <alignment horizontal="center"/>
    </xf>
    <xf numFmtId="0" fontId="10" fillId="0" borderId="0" xfId="0" applyFont="1" applyAlignment="1">
      <alignment horizontal="center" vertical="center"/>
    </xf>
    <xf numFmtId="0" fontId="25" fillId="0" borderId="0" xfId="0" applyFont="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0" fontId="24" fillId="0" borderId="1" xfId="0" applyFont="1" applyBorder="1" applyAlignment="1">
      <alignment horizontal="center"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10" fillId="0" borderId="6" xfId="0" applyFont="1" applyBorder="1" applyAlignment="1">
      <alignment horizontal="left" vertical="center"/>
    </xf>
    <xf numFmtId="0" fontId="10" fillId="0" borderId="14"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Alignment="1">
      <alignment horizontal="left" vertical="center" wrapText="1"/>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4" fillId="0" borderId="1" xfId="0" applyFont="1" applyBorder="1" applyAlignment="1">
      <alignment horizontal="center"/>
    </xf>
    <xf numFmtId="0" fontId="10" fillId="2" borderId="0" xfId="0" applyFont="1" applyFill="1" applyBorder="1"/>
    <xf numFmtId="0" fontId="10" fillId="2" borderId="0" xfId="0" applyFont="1" applyFill="1" applyBorder="1" applyAlignment="1">
      <alignment horizontal="center" vertical="center" textRotation="90"/>
    </xf>
    <xf numFmtId="0" fontId="14" fillId="2" borderId="0" xfId="0" applyFont="1" applyFill="1" applyBorder="1" applyAlignment="1">
      <alignment horizontal="left" vertical="center"/>
    </xf>
    <xf numFmtId="168" fontId="10" fillId="26" borderId="0" xfId="0" applyNumberFormat="1" applyFont="1" applyFill="1" applyBorder="1" applyAlignment="1">
      <alignment horizontal="right" vertical="center"/>
    </xf>
    <xf numFmtId="0" fontId="14" fillId="2" borderId="0" xfId="0" applyFont="1" applyFill="1"/>
    <xf numFmtId="168" fontId="14" fillId="26" borderId="0" xfId="0" applyNumberFormat="1" applyFont="1" applyFill="1" applyBorder="1" applyAlignment="1">
      <alignment horizontal="right" vertical="center"/>
    </xf>
    <xf numFmtId="168" fontId="14" fillId="0" borderId="1" xfId="0" applyNumberFormat="1" applyFont="1" applyFill="1" applyBorder="1" applyAlignment="1">
      <alignment horizontal="center" vertical="center"/>
    </xf>
    <xf numFmtId="168" fontId="10" fillId="26" borderId="0" xfId="0" applyNumberFormat="1" applyFont="1" applyFill="1" applyBorder="1" applyAlignment="1"/>
    <xf numFmtId="168" fontId="14" fillId="26" borderId="0" xfId="0" applyNumberFormat="1" applyFont="1" applyFill="1" applyBorder="1" applyAlignment="1">
      <alignment vertical="center"/>
    </xf>
    <xf numFmtId="168" fontId="10" fillId="26" borderId="0" xfId="0" applyNumberFormat="1" applyFont="1" applyFill="1" applyBorder="1" applyAlignment="1">
      <alignment vertical="center"/>
    </xf>
    <xf numFmtId="168" fontId="14" fillId="26" borderId="0" xfId="0" applyNumberFormat="1" applyFont="1" applyFill="1" applyBorder="1" applyAlignment="1"/>
    <xf numFmtId="0" fontId="10" fillId="2" borderId="0" xfId="0" applyFont="1" applyFill="1" applyBorder="1" applyAlignment="1">
      <alignment horizontal="center"/>
    </xf>
    <xf numFmtId="168" fontId="51" fillId="27" borderId="0" xfId="0" applyNumberFormat="1" applyFont="1" applyFill="1" applyBorder="1" applyAlignment="1">
      <alignment vertical="center"/>
    </xf>
    <xf numFmtId="168" fontId="51" fillId="27" borderId="0" xfId="0" applyNumberFormat="1" applyFont="1" applyFill="1" applyBorder="1" applyAlignment="1">
      <alignment horizontal="right" vertical="center"/>
    </xf>
    <xf numFmtId="168" fontId="21" fillId="27" borderId="0" xfId="1" applyNumberFormat="1" applyFont="1" applyFill="1" applyBorder="1" applyAlignment="1">
      <alignment horizontal="right" vertical="center" wrapText="1"/>
    </xf>
    <xf numFmtId="0" fontId="10" fillId="27" borderId="0" xfId="0" applyFont="1" applyFill="1" applyBorder="1" applyAlignment="1">
      <alignment horizontal="center" vertical="center" textRotation="90"/>
    </xf>
    <xf numFmtId="0" fontId="10" fillId="27" borderId="0" xfId="0" applyFont="1" applyFill="1" applyBorder="1" applyAlignment="1">
      <alignment horizontal="center" vertical="center"/>
    </xf>
    <xf numFmtId="0" fontId="10" fillId="0" borderId="0" xfId="0" applyFont="1" applyBorder="1" applyAlignment="1">
      <alignment horizontal="justify" vertical="top" wrapText="1"/>
    </xf>
    <xf numFmtId="0" fontId="10" fillId="2" borderId="0" xfId="0" applyFont="1" applyFill="1" applyBorder="1" applyAlignment="1">
      <alignment horizontal="left" vertical="top"/>
    </xf>
    <xf numFmtId="0" fontId="10" fillId="2" borderId="0" xfId="0" applyFont="1" applyFill="1" applyBorder="1" applyAlignment="1">
      <alignment horizontal="left" vertical="center" wrapText="1"/>
    </xf>
    <xf numFmtId="49" fontId="10" fillId="2" borderId="0" xfId="0" applyNumberFormat="1" applyFont="1" applyFill="1" applyBorder="1" applyAlignment="1">
      <alignment horizontal="center"/>
    </xf>
    <xf numFmtId="0" fontId="14" fillId="2" borderId="0" xfId="0" applyFont="1" applyFill="1" applyBorder="1"/>
    <xf numFmtId="168" fontId="10" fillId="28" borderId="0" xfId="0" applyNumberFormat="1" applyFont="1" applyFill="1" applyBorder="1" applyAlignment="1">
      <alignment horizontal="right" vertical="center"/>
    </xf>
    <xf numFmtId="0" fontId="24" fillId="0" borderId="1" xfId="0" applyFont="1" applyFill="1" applyBorder="1" applyAlignment="1">
      <alignment horizontal="center" vertical="center"/>
    </xf>
    <xf numFmtId="168" fontId="10" fillId="2" borderId="0" xfId="0" applyNumberFormat="1" applyFont="1" applyFill="1" applyBorder="1" applyAlignment="1">
      <alignment horizontal="right" vertical="center"/>
    </xf>
    <xf numFmtId="168" fontId="14" fillId="28" borderId="0" xfId="0" applyNumberFormat="1" applyFont="1" applyFill="1" applyBorder="1" applyAlignment="1">
      <alignment horizontal="right" vertical="center"/>
    </xf>
    <xf numFmtId="0" fontId="10" fillId="2" borderId="0" xfId="0" applyFont="1" applyFill="1" applyBorder="1" applyAlignment="1">
      <alignment horizontal="left"/>
    </xf>
    <xf numFmtId="168" fontId="10" fillId="28" borderId="0" xfId="0" applyNumberFormat="1" applyFont="1" applyFill="1" applyBorder="1" applyAlignment="1">
      <alignment horizontal="center" vertical="center"/>
    </xf>
    <xf numFmtId="168" fontId="10" fillId="2" borderId="0" xfId="0" applyNumberFormat="1" applyFont="1" applyFill="1" applyBorder="1" applyAlignment="1">
      <alignment horizontal="center" vertical="center"/>
    </xf>
    <xf numFmtId="168" fontId="14" fillId="28" borderId="0" xfId="0" applyNumberFormat="1" applyFont="1" applyFill="1" applyBorder="1" applyAlignment="1">
      <alignment horizontal="center" vertical="center"/>
    </xf>
    <xf numFmtId="0" fontId="14" fillId="0" borderId="1" xfId="0" applyFont="1" applyFill="1" applyBorder="1" applyAlignment="1">
      <alignment horizontal="center" vertical="center"/>
    </xf>
    <xf numFmtId="168" fontId="14" fillId="2" borderId="0" xfId="0" applyNumberFormat="1" applyFont="1" applyFill="1" applyBorder="1" applyAlignment="1">
      <alignment horizontal="right" vertical="center"/>
    </xf>
    <xf numFmtId="49" fontId="10" fillId="2" borderId="0"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8" fillId="0" borderId="1" xfId="0" applyFont="1" applyBorder="1" applyAlignment="1">
      <alignment horizontal="center" vertical="center"/>
    </xf>
    <xf numFmtId="0" fontId="59" fillId="0" borderId="1" xfId="0" applyFont="1" applyBorder="1" applyAlignment="1">
      <alignment horizontal="center" vertical="center"/>
    </xf>
    <xf numFmtId="0" fontId="60" fillId="0" borderId="1" xfId="0" applyFont="1" applyBorder="1" applyAlignment="1">
      <alignment horizontal="center" vertical="center"/>
    </xf>
    <xf numFmtId="168" fontId="14" fillId="0" borderId="1" xfId="0" applyNumberFormat="1" applyFont="1" applyBorder="1" applyAlignment="1">
      <alignment horizontal="center" vertical="center"/>
    </xf>
    <xf numFmtId="0" fontId="2" fillId="0" borderId="0" xfId="0" applyFont="1"/>
    <xf numFmtId="0" fontId="10"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68" fontId="8"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168" fontId="8" fillId="2" borderId="1" xfId="0" applyNumberFormat="1" applyFont="1" applyFill="1" applyBorder="1" applyAlignment="1">
      <alignment horizontal="center" vertical="center" wrapText="1"/>
    </xf>
    <xf numFmtId="168" fontId="10" fillId="2" borderId="1" xfId="0" applyNumberFormat="1" applyFont="1" applyFill="1" applyBorder="1" applyAlignment="1">
      <alignment horizontal="center" vertical="center"/>
    </xf>
    <xf numFmtId="168" fontId="51" fillId="2" borderId="1" xfId="0" applyNumberFormat="1" applyFont="1" applyFill="1" applyBorder="1" applyAlignment="1">
      <alignment horizontal="center" vertical="center"/>
    </xf>
    <xf numFmtId="0" fontId="21" fillId="2" borderId="1" xfId="0" applyFont="1" applyFill="1" applyBorder="1" applyAlignment="1">
      <alignment horizontal="center" vertical="center"/>
    </xf>
    <xf numFmtId="0" fontId="51"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168" fontId="21" fillId="2" borderId="1" xfId="0" applyNumberFormat="1" applyFont="1" applyFill="1" applyBorder="1" applyAlignment="1">
      <alignment horizontal="center" vertical="center"/>
    </xf>
    <xf numFmtId="0" fontId="10" fillId="2" borderId="3" xfId="0" applyFont="1" applyFill="1" applyBorder="1" applyAlignment="1">
      <alignment horizontal="center" vertical="center"/>
    </xf>
    <xf numFmtId="168" fontId="8" fillId="2" borderId="3" xfId="0" applyNumberFormat="1" applyFont="1" applyFill="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center"/>
    </xf>
    <xf numFmtId="0" fontId="14" fillId="0" borderId="1" xfId="0" applyFont="1" applyBorder="1" applyAlignment="1">
      <alignment horizontal="center" vertical="center"/>
    </xf>
    <xf numFmtId="0" fontId="24"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0" fontId="10" fillId="0" borderId="0" xfId="0" applyFont="1" applyAlignment="1">
      <alignment horizontal="center" vertical="center"/>
    </xf>
    <xf numFmtId="0" fontId="25" fillId="0" borderId="0" xfId="0" applyFont="1" applyAlignment="1">
      <alignment horizontal="center" vertical="center"/>
    </xf>
    <xf numFmtId="0" fontId="14" fillId="0" borderId="1" xfId="0" applyFont="1" applyBorder="1" applyAlignment="1">
      <alignment horizontal="center"/>
    </xf>
    <xf numFmtId="168" fontId="10" fillId="0" borderId="1" xfId="0" applyNumberFormat="1" applyFont="1" applyBorder="1" applyAlignment="1">
      <alignment horizontal="center" vertical="center"/>
    </xf>
    <xf numFmtId="168" fontId="24"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xf>
    <xf numFmtId="0" fontId="5" fillId="0" borderId="1" xfId="0" applyFont="1" applyBorder="1" applyAlignment="1">
      <alignment horizontal="center" vertical="center"/>
    </xf>
    <xf numFmtId="0" fontId="2" fillId="0" borderId="1" xfId="0" applyFont="1" applyBorder="1" applyAlignment="1">
      <alignment horizontal="center" vertical="center" textRotation="90"/>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Fill="1" applyBorder="1" applyAlignment="1">
      <alignment horizontal="center" vertical="center" textRotation="90"/>
    </xf>
    <xf numFmtId="0" fontId="6" fillId="0" borderId="1" xfId="0" applyFont="1" applyBorder="1" applyAlignment="1">
      <alignment horizontal="center" vertical="center"/>
    </xf>
    <xf numFmtId="168" fontId="4" fillId="0" borderId="1" xfId="0" applyNumberFormat="1" applyFont="1" applyBorder="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xf>
    <xf numFmtId="0" fontId="5" fillId="0" borderId="1" xfId="0" applyFont="1" applyBorder="1" applyAlignment="1">
      <alignment horizontal="center" vertical="center"/>
    </xf>
    <xf numFmtId="0" fontId="2" fillId="0" borderId="1" xfId="0" applyFont="1" applyBorder="1" applyAlignment="1">
      <alignment horizontal="center" vertical="center" textRotation="90"/>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Fill="1" applyBorder="1" applyAlignment="1">
      <alignment horizontal="center" vertical="center" textRotation="90"/>
    </xf>
    <xf numFmtId="0" fontId="4" fillId="0" borderId="1" xfId="0" applyFont="1" applyBorder="1" applyAlignment="1">
      <alignment horizontal="center"/>
    </xf>
    <xf numFmtId="0" fontId="6" fillId="0" borderId="1" xfId="0" applyFont="1" applyBorder="1" applyAlignment="1">
      <alignment horizontal="center" vertical="center"/>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168" fontId="2" fillId="0" borderId="1" xfId="0" applyNumberFormat="1"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0" fontId="2" fillId="0" borderId="1" xfId="0"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4" fillId="0" borderId="1"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center"/>
    </xf>
    <xf numFmtId="0" fontId="14" fillId="0" borderId="1" xfId="0" applyFont="1" applyBorder="1" applyAlignment="1">
      <alignment horizontal="center" vertical="center"/>
    </xf>
    <xf numFmtId="0" fontId="24"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xf>
    <xf numFmtId="0" fontId="10" fillId="0" borderId="1" xfId="0" applyFont="1" applyBorder="1" applyAlignment="1">
      <alignment horizontal="center" vertical="center" textRotation="90"/>
    </xf>
    <xf numFmtId="0" fontId="10" fillId="0" borderId="0" xfId="0" applyFont="1" applyAlignment="1">
      <alignment horizontal="center" vertical="center"/>
    </xf>
    <xf numFmtId="0" fontId="25" fillId="0" borderId="0" xfId="0" applyFont="1" applyAlignment="1">
      <alignment horizontal="center" vertical="center"/>
    </xf>
    <xf numFmtId="0" fontId="8" fillId="0" borderId="1" xfId="0" applyFont="1" applyBorder="1" applyAlignment="1">
      <alignment horizontal="center" vertical="center"/>
    </xf>
    <xf numFmtId="0" fontId="2" fillId="0" borderId="1" xfId="0" applyFont="1" applyBorder="1" applyAlignment="1">
      <alignment horizontal="center" vertical="center"/>
    </xf>
    <xf numFmtId="0" fontId="10" fillId="0" borderId="0" xfId="0" applyFont="1" applyBorder="1"/>
    <xf numFmtId="0" fontId="8" fillId="0" borderId="0" xfId="0" applyFont="1"/>
    <xf numFmtId="0" fontId="64"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0" borderId="0" xfId="0" applyFont="1" applyBorder="1" applyAlignment="1">
      <alignment horizontal="center"/>
    </xf>
    <xf numFmtId="0" fontId="8" fillId="0" borderId="0" xfId="0" applyFont="1" applyBorder="1"/>
    <xf numFmtId="0" fontId="8" fillId="0" borderId="1" xfId="0" applyFont="1" applyBorder="1" applyAlignment="1">
      <alignment horizontal="center" vertical="center" textRotation="90"/>
    </xf>
    <xf numFmtId="0" fontId="49" fillId="0" borderId="1" xfId="0" applyFont="1" applyBorder="1" applyAlignment="1">
      <alignment horizontal="center" vertical="center"/>
    </xf>
    <xf numFmtId="0" fontId="26" fillId="0" borderId="0" xfId="0" applyFont="1"/>
    <xf numFmtId="0" fontId="8" fillId="0" borderId="1" xfId="0" applyFont="1" applyBorder="1" applyAlignment="1">
      <alignment horizontal="center" vertical="center" wrapText="1"/>
    </xf>
    <xf numFmtId="0" fontId="54" fillId="0" borderId="1" xfId="0" applyFont="1" applyBorder="1" applyAlignment="1">
      <alignment horizontal="center" vertical="center"/>
    </xf>
    <xf numFmtId="0" fontId="54" fillId="0" borderId="39" xfId="0" applyFont="1" applyFill="1" applyBorder="1" applyAlignment="1">
      <alignment horizontal="center" vertical="center"/>
    </xf>
    <xf numFmtId="0" fontId="65" fillId="0" borderId="39" xfId="0" applyFont="1" applyFill="1" applyBorder="1" applyAlignment="1">
      <alignment horizontal="right" vertical="center"/>
    </xf>
    <xf numFmtId="0" fontId="66" fillId="0" borderId="0" xfId="0" applyFont="1"/>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68" fontId="10" fillId="0" borderId="1" xfId="0" applyNumberFormat="1" applyFont="1" applyBorder="1" applyAlignment="1">
      <alignment horizontal="center" vertical="center"/>
    </xf>
    <xf numFmtId="4" fontId="10"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4" fillId="0" borderId="1" xfId="0" applyFont="1" applyBorder="1" applyAlignment="1">
      <alignment horizontal="center" vertical="center"/>
    </xf>
    <xf numFmtId="0" fontId="4" fillId="0" borderId="5"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168" fontId="4" fillId="0" borderId="1" xfId="0" applyNumberFormat="1" applyFont="1" applyBorder="1" applyAlignment="1">
      <alignment horizont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168" fontId="19" fillId="0" borderId="1" xfId="0" applyNumberFormat="1" applyFont="1" applyBorder="1" applyAlignment="1">
      <alignment horizontal="center" vertical="center"/>
    </xf>
    <xf numFmtId="49" fontId="4" fillId="0" borderId="1" xfId="0" applyNumberFormat="1" applyFont="1" applyBorder="1" applyAlignment="1">
      <alignment horizontal="right"/>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14" fillId="0" borderId="1" xfId="0" applyFont="1" applyBorder="1" applyAlignment="1">
      <alignment horizontal="right"/>
    </xf>
    <xf numFmtId="0" fontId="4" fillId="0" borderId="1" xfId="0" applyFont="1" applyBorder="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2" fillId="0" borderId="1" xfId="0" applyFont="1" applyFill="1" applyBorder="1" applyAlignment="1">
      <alignment horizontal="center" vertical="center" textRotation="90"/>
    </xf>
    <xf numFmtId="0" fontId="10" fillId="0" borderId="1" xfId="0" applyFont="1" applyBorder="1" applyAlignment="1">
      <alignment vertic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pplyAlignment="1">
      <alignment horizontal="center"/>
    </xf>
    <xf numFmtId="0" fontId="14" fillId="0" borderId="5" xfId="0" applyFont="1" applyBorder="1" applyAlignment="1">
      <alignment horizontal="left" vertical="center"/>
    </xf>
    <xf numFmtId="0" fontId="14" fillId="0" borderId="8" xfId="0" applyFont="1" applyBorder="1" applyAlignment="1">
      <alignment horizontal="left" vertical="center"/>
    </xf>
    <xf numFmtId="0" fontId="14" fillId="0" borderId="4" xfId="0" applyFont="1" applyBorder="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168" fontId="14" fillId="2" borderId="1" xfId="0" applyNumberFormat="1" applyFont="1" applyFill="1" applyBorder="1" applyAlignment="1">
      <alignment horizontal="right" vertical="center"/>
    </xf>
    <xf numFmtId="168" fontId="10" fillId="2" borderId="1" xfId="0" applyNumberFormat="1" applyFont="1" applyFill="1" applyBorder="1" applyAlignment="1">
      <alignment horizontal="right" vertical="center"/>
    </xf>
    <xf numFmtId="0" fontId="4" fillId="0" borderId="1" xfId="0" applyFont="1" applyBorder="1" applyAlignment="1">
      <alignment horizontal="right" vertical="center"/>
    </xf>
    <xf numFmtId="0" fontId="10" fillId="0" borderId="1" xfId="0" applyFont="1" applyBorder="1" applyAlignment="1">
      <alignment horizontal="center" vertical="center"/>
    </xf>
    <xf numFmtId="0" fontId="10" fillId="0" borderId="1" xfId="0" applyFont="1" applyBorder="1" applyAlignment="1">
      <alignment horizontal="center"/>
    </xf>
    <xf numFmtId="0" fontId="14" fillId="0" borderId="1" xfId="0" applyFont="1" applyBorder="1" applyAlignment="1">
      <alignment horizontal="center" vertical="center"/>
    </xf>
    <xf numFmtId="49" fontId="10" fillId="0" borderId="1" xfId="0" applyNumberFormat="1" applyFont="1" applyBorder="1" applyAlignment="1">
      <alignment horizontal="center"/>
    </xf>
    <xf numFmtId="168" fontId="24"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24" fillId="0" borderId="1" xfId="0" applyFont="1" applyBorder="1" applyAlignment="1">
      <alignment horizontal="center" vertical="center"/>
    </xf>
    <xf numFmtId="0" fontId="10" fillId="0" borderId="1" xfId="0" applyFont="1" applyBorder="1" applyAlignment="1">
      <alignment horizontal="center" vertical="center" wrapText="1"/>
    </xf>
    <xf numFmtId="168" fontId="14" fillId="0" borderId="1" xfId="0" applyNumberFormat="1" applyFont="1" applyBorder="1" applyAlignment="1">
      <alignment horizontal="center" vertical="center"/>
    </xf>
    <xf numFmtId="168" fontId="10" fillId="0" borderId="1" xfId="0" applyNumberFormat="1" applyFont="1" applyBorder="1" applyAlignment="1">
      <alignment horizontal="center" vertical="center"/>
    </xf>
    <xf numFmtId="0" fontId="14" fillId="2" borderId="1" xfId="0" applyFont="1" applyFill="1" applyBorder="1" applyAlignment="1">
      <alignment horizontal="center"/>
    </xf>
    <xf numFmtId="3" fontId="10" fillId="0" borderId="1" xfId="0" applyNumberFormat="1" applyFont="1" applyBorder="1" applyAlignment="1">
      <alignment horizontal="center"/>
    </xf>
    <xf numFmtId="0" fontId="10" fillId="0" borderId="1" xfId="0" applyFont="1" applyBorder="1" applyAlignment="1">
      <alignment horizontal="center" vertical="center"/>
    </xf>
    <xf numFmtId="0" fontId="24" fillId="0" borderId="1" xfId="0"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49" fontId="14" fillId="2" borderId="1" xfId="0" applyNumberFormat="1" applyFont="1" applyFill="1" applyBorder="1" applyAlignment="1">
      <alignment horizontal="center"/>
    </xf>
    <xf numFmtId="3" fontId="14" fillId="2" borderId="1" xfId="0" applyNumberFormat="1" applyFont="1" applyFill="1" applyBorder="1" applyAlignment="1">
      <alignment horizontal="center"/>
    </xf>
    <xf numFmtId="0" fontId="22" fillId="0" borderId="1" xfId="0" applyFont="1" applyBorder="1" applyAlignment="1">
      <alignment horizontal="center" vertical="center"/>
    </xf>
    <xf numFmtId="171" fontId="23" fillId="0" borderId="1" xfId="0" applyNumberFormat="1" applyFont="1" applyBorder="1" applyAlignment="1">
      <alignment horizontal="center" vertical="center"/>
    </xf>
    <xf numFmtId="171" fontId="23" fillId="0" borderId="1" xfId="0" applyNumberFormat="1" applyFont="1" applyBorder="1" applyAlignment="1">
      <alignment horizontal="center" vertical="center"/>
    </xf>
    <xf numFmtId="0" fontId="70" fillId="0" borderId="1" xfId="0" applyFont="1" applyBorder="1" applyAlignment="1">
      <alignment horizontal="center" vertical="center"/>
    </xf>
    <xf numFmtId="171" fontId="10" fillId="0" borderId="1" xfId="0" applyNumberFormat="1" applyFont="1" applyBorder="1" applyAlignment="1">
      <alignment horizontal="center" vertical="center"/>
    </xf>
    <xf numFmtId="171" fontId="10" fillId="0" borderId="1" xfId="0" applyNumberFormat="1" applyFont="1" applyBorder="1" applyAlignment="1">
      <alignment horizontal="center" vertical="center"/>
    </xf>
    <xf numFmtId="171" fontId="24" fillId="0" borderId="1" xfId="0" applyNumberFormat="1" applyFont="1" applyBorder="1" applyAlignment="1">
      <alignment horizontal="center" vertical="center"/>
    </xf>
    <xf numFmtId="0" fontId="70" fillId="0" borderId="1" xfId="0" applyFont="1" applyBorder="1" applyAlignment="1">
      <alignment horizontal="center" vertical="center" wrapText="1"/>
    </xf>
    <xf numFmtId="171" fontId="10"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2" fontId="50" fillId="0" borderId="1" xfId="0" applyNumberFormat="1" applyFont="1" applyFill="1" applyBorder="1" applyAlignment="1">
      <alignment horizontal="center" vertical="center"/>
    </xf>
    <xf numFmtId="2" fontId="50" fillId="0" borderId="1" xfId="0" applyNumberFormat="1" applyFont="1" applyBorder="1" applyAlignment="1">
      <alignment horizontal="center" vertical="center"/>
    </xf>
    <xf numFmtId="2" fontId="51" fillId="0" borderId="1" xfId="0" applyNumberFormat="1" applyFont="1" applyFill="1" applyBorder="1" applyAlignment="1">
      <alignment horizontal="center" vertical="center"/>
    </xf>
    <xf numFmtId="2" fontId="51" fillId="0" borderId="1" xfId="0" applyNumberFormat="1" applyFont="1" applyBorder="1" applyAlignment="1">
      <alignment horizontal="center" vertical="center"/>
    </xf>
    <xf numFmtId="49" fontId="51" fillId="0" borderId="1" xfId="0" applyNumberFormat="1" applyFont="1" applyBorder="1" applyAlignment="1">
      <alignment horizontal="center" vertical="center"/>
    </xf>
    <xf numFmtId="0" fontId="50" fillId="0" borderId="1" xfId="0" applyFont="1" applyBorder="1" applyAlignment="1">
      <alignment horizontal="center" vertical="center"/>
    </xf>
    <xf numFmtId="0" fontId="51" fillId="0" borderId="1" xfId="0" applyFont="1" applyBorder="1" applyAlignment="1">
      <alignment horizontal="center" vertical="center"/>
    </xf>
    <xf numFmtId="49" fontId="50" fillId="0" borderId="1" xfId="0" applyNumberFormat="1" applyFont="1" applyBorder="1" applyAlignment="1">
      <alignment horizontal="center" vertical="center"/>
    </xf>
    <xf numFmtId="0" fontId="2" fillId="0" borderId="1" xfId="0" applyFont="1" applyBorder="1" applyAlignment="1">
      <alignment horizontal="center"/>
    </xf>
    <xf numFmtId="49" fontId="2" fillId="0" borderId="1" xfId="0" applyNumberFormat="1"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168" fontId="6" fillId="0" borderId="1" xfId="0" applyNumberFormat="1" applyFont="1" applyBorder="1" applyAlignment="1">
      <alignment horizontal="center"/>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0" fontId="14"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171" fontId="2" fillId="0" borderId="1" xfId="0"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171" fontId="2" fillId="0" borderId="1" xfId="0" applyNumberFormat="1"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171" fontId="8" fillId="0" borderId="1" xfId="0" applyNumberFormat="1" applyFont="1" applyFill="1" applyBorder="1" applyAlignment="1">
      <alignment horizontal="center"/>
    </xf>
    <xf numFmtId="171" fontId="2" fillId="0" borderId="1" xfId="0" applyNumberFormat="1" applyFont="1" applyFill="1" applyBorder="1" applyAlignment="1">
      <alignment horizontal="center"/>
    </xf>
    <xf numFmtId="171" fontId="2" fillId="0" borderId="1" xfId="0" applyNumberFormat="1" applyFont="1" applyBorder="1" applyAlignment="1">
      <alignment horizontal="center"/>
    </xf>
    <xf numFmtId="171" fontId="4" fillId="0" borderId="1" xfId="0" applyNumberFormat="1" applyFont="1" applyBorder="1" applyAlignment="1">
      <alignment horizontal="center"/>
    </xf>
    <xf numFmtId="49"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wrapText="1"/>
    </xf>
    <xf numFmtId="168" fontId="19" fillId="0" borderId="5" xfId="0" applyNumberFormat="1" applyFont="1" applyFill="1" applyBorder="1" applyAlignment="1">
      <alignment horizontal="center"/>
    </xf>
    <xf numFmtId="49"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168" fontId="19" fillId="0" borderId="1" xfId="0" applyNumberFormat="1" applyFont="1" applyFill="1" applyBorder="1" applyAlignment="1">
      <alignment horizontal="center"/>
    </xf>
    <xf numFmtId="0" fontId="8" fillId="0" borderId="1" xfId="0" applyFont="1" applyFill="1" applyBorder="1" applyAlignment="1">
      <alignment horizontal="center" vertical="center" wrapText="1"/>
    </xf>
    <xf numFmtId="168" fontId="8" fillId="0" borderId="1" xfId="0" applyNumberFormat="1" applyFont="1" applyFill="1" applyBorder="1" applyAlignment="1">
      <alignment horizontal="center"/>
    </xf>
    <xf numFmtId="168" fontId="8" fillId="0" borderId="5" xfId="0" applyNumberFormat="1" applyFont="1" applyFill="1" applyBorder="1" applyAlignment="1">
      <alignment horizontal="center"/>
    </xf>
    <xf numFmtId="49" fontId="8" fillId="0" borderId="1" xfId="0" applyNumberFormat="1" applyFont="1" applyFill="1" applyBorder="1" applyAlignment="1">
      <alignment horizontal="center" vertical="center"/>
    </xf>
    <xf numFmtId="170" fontId="8" fillId="0" borderId="1" xfId="0" applyNumberFormat="1" applyFont="1" applyFill="1" applyBorder="1" applyAlignment="1">
      <alignment horizontal="center"/>
    </xf>
    <xf numFmtId="0" fontId="2" fillId="26" borderId="0" xfId="0" applyFont="1" applyFill="1"/>
    <xf numFmtId="0" fontId="8" fillId="2" borderId="1" xfId="0" applyFont="1" applyFill="1" applyBorder="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textRotation="90"/>
    </xf>
    <xf numFmtId="0" fontId="8" fillId="2" borderId="4" xfId="1" applyFont="1" applyFill="1" applyBorder="1" applyAlignment="1" applyProtection="1">
      <alignment horizontal="center" vertical="center" wrapText="1"/>
      <protection locked="0"/>
    </xf>
    <xf numFmtId="0" fontId="0" fillId="0" borderId="1" xfId="0" applyBorder="1"/>
    <xf numFmtId="0" fontId="10" fillId="0" borderId="1" xfId="0"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vertical="center" wrapText="1"/>
    </xf>
    <xf numFmtId="168" fontId="10"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8" fillId="0" borderId="1" xfId="0" applyFont="1" applyBorder="1" applyAlignment="1">
      <alignment horizontal="center" vertical="center"/>
    </xf>
    <xf numFmtId="0" fontId="54" fillId="0" borderId="28" xfId="0" applyFont="1" applyBorder="1" applyAlignment="1">
      <alignment horizontal="center" vertical="center"/>
    </xf>
    <xf numFmtId="168" fontId="54" fillId="0" borderId="28" xfId="0" applyNumberFormat="1" applyFont="1" applyBorder="1" applyAlignment="1">
      <alignment horizontal="center" vertical="center"/>
    </xf>
    <xf numFmtId="168" fontId="54" fillId="0" borderId="51" xfId="0" applyNumberFormat="1" applyFont="1" applyBorder="1" applyAlignment="1">
      <alignment horizontal="center" vertical="center" wrapText="1"/>
    </xf>
    <xf numFmtId="0" fontId="74" fillId="0" borderId="29" xfId="0" applyFont="1" applyBorder="1" applyAlignment="1">
      <alignment horizontal="center" vertical="center" wrapText="1"/>
    </xf>
    <xf numFmtId="168" fontId="74" fillId="0" borderId="28" xfId="0" applyNumberFormat="1" applyFont="1" applyBorder="1" applyAlignment="1">
      <alignment horizontal="center" vertical="center"/>
    </xf>
    <xf numFmtId="0" fontId="74" fillId="0" borderId="28" xfId="0" applyFont="1" applyBorder="1" applyAlignment="1">
      <alignment horizontal="center" vertical="center" wrapText="1"/>
    </xf>
    <xf numFmtId="168" fontId="54" fillId="0" borderId="28" xfId="0" applyNumberFormat="1" applyFont="1" applyBorder="1" applyAlignment="1">
      <alignment horizontal="center" vertical="center" wrapText="1"/>
    </xf>
    <xf numFmtId="0" fontId="74" fillId="0" borderId="28" xfId="0" applyFont="1" applyBorder="1" applyAlignment="1">
      <alignment horizontal="center" vertical="center"/>
    </xf>
    <xf numFmtId="168" fontId="10" fillId="0" borderId="1" xfId="57" applyNumberFormat="1" applyFont="1" applyBorder="1" applyAlignment="1">
      <alignment horizontal="center" vertical="center"/>
    </xf>
    <xf numFmtId="173" fontId="10" fillId="0" borderId="1" xfId="0" applyNumberFormat="1" applyFont="1" applyBorder="1" applyAlignment="1">
      <alignment horizontal="center" vertical="center"/>
    </xf>
    <xf numFmtId="173" fontId="10" fillId="0" borderId="0" xfId="0" applyNumberFormat="1" applyFont="1" applyAlignment="1">
      <alignment horizontal="center" vertical="center"/>
    </xf>
    <xf numFmtId="0" fontId="51" fillId="2" borderId="1" xfId="0" applyFont="1" applyFill="1" applyBorder="1" applyAlignment="1">
      <alignment horizontal="center" vertical="center"/>
    </xf>
    <xf numFmtId="0" fontId="51" fillId="0" borderId="1" xfId="0" applyFont="1" applyFill="1" applyBorder="1" applyAlignment="1">
      <alignment horizontal="center" vertical="center"/>
    </xf>
    <xf numFmtId="171" fontId="10" fillId="0" borderId="1" xfId="0" applyNumberFormat="1" applyFont="1" applyBorder="1" applyAlignment="1"/>
    <xf numFmtId="0" fontId="8" fillId="0" borderId="1" xfId="1" applyFont="1" applyFill="1" applyBorder="1" applyAlignment="1" applyProtection="1">
      <alignment horizontal="center" vertical="center" wrapText="1"/>
      <protection locked="0"/>
    </xf>
    <xf numFmtId="0" fontId="10" fillId="0" borderId="1" xfId="0" applyFont="1" applyFill="1" applyBorder="1" applyAlignment="1"/>
    <xf numFmtId="0" fontId="10" fillId="0" borderId="1" xfId="0" applyFont="1" applyFill="1" applyBorder="1" applyAlignment="1">
      <alignment horizontal="center"/>
    </xf>
    <xf numFmtId="3" fontId="10" fillId="0" borderId="1" xfId="0" applyNumberFormat="1" applyFont="1" applyFill="1" applyBorder="1" applyAlignment="1"/>
    <xf numFmtId="0" fontId="8" fillId="0" borderId="4" xfId="1" applyFont="1" applyFill="1" applyBorder="1" applyAlignment="1" applyProtection="1">
      <alignment horizontal="center" vertical="center" wrapText="1"/>
      <protection locked="0"/>
    </xf>
    <xf numFmtId="0" fontId="10" fillId="0" borderId="1" xfId="0" applyFont="1" applyFill="1" applyBorder="1" applyAlignment="1">
      <alignment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textRotation="90"/>
    </xf>
    <xf numFmtId="168" fontId="8" fillId="0" borderId="1" xfId="0" applyNumberFormat="1" applyFont="1" applyFill="1" applyBorder="1" applyAlignment="1">
      <alignment horizontal="center" vertical="center" wrapText="1"/>
    </xf>
    <xf numFmtId="168" fontId="8" fillId="0" borderId="1" xfId="1" applyNumberFormat="1" applyFont="1" applyFill="1" applyBorder="1" applyAlignment="1" applyProtection="1">
      <alignment horizontal="center" vertical="center" wrapText="1"/>
      <protection locked="0"/>
    </xf>
    <xf numFmtId="0" fontId="21" fillId="0" borderId="1" xfId="0" applyFont="1" applyFill="1" applyBorder="1" applyAlignment="1">
      <alignment horizontal="center" vertical="center"/>
    </xf>
    <xf numFmtId="169" fontId="21" fillId="0" borderId="1" xfId="1" applyNumberFormat="1" applyFont="1" applyFill="1" applyBorder="1" applyAlignment="1" applyProtection="1">
      <alignment horizontal="center" vertical="center" wrapText="1"/>
      <protection locked="0"/>
    </xf>
    <xf numFmtId="0" fontId="5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68" fontId="8" fillId="0" borderId="1" xfId="42" applyNumberFormat="1" applyFont="1" applyFill="1" applyBorder="1" applyAlignment="1">
      <alignment horizontal="center" vertical="center"/>
    </xf>
    <xf numFmtId="0" fontId="52" fillId="0" borderId="2" xfId="0" applyFont="1" applyFill="1" applyBorder="1" applyAlignment="1">
      <alignment horizontal="center" vertical="center"/>
    </xf>
    <xf numFmtId="0" fontId="52" fillId="0" borderId="3" xfId="0" applyFont="1" applyFill="1" applyBorder="1" applyAlignment="1">
      <alignment horizontal="center" vertical="center" textRotation="90"/>
    </xf>
    <xf numFmtId="168" fontId="21" fillId="0" borderId="1" xfId="0" applyNumberFormat="1" applyFont="1" applyFill="1" applyBorder="1" applyAlignment="1">
      <alignment horizontal="center" vertical="center" wrapText="1"/>
    </xf>
    <xf numFmtId="168" fontId="21" fillId="0" borderId="1" xfId="0" applyNumberFormat="1" applyFont="1" applyFill="1" applyBorder="1" applyAlignment="1">
      <alignment horizontal="center" vertical="center"/>
    </xf>
    <xf numFmtId="168" fontId="51" fillId="0" borderId="1" xfId="0" applyNumberFormat="1" applyFont="1" applyFill="1" applyBorder="1" applyAlignment="1">
      <alignment horizontal="center" vertical="center"/>
    </xf>
    <xf numFmtId="168" fontId="21" fillId="0" borderId="1" xfId="42" applyNumberFormat="1" applyFont="1" applyFill="1" applyBorder="1" applyAlignment="1">
      <alignment horizontal="center" vertical="center"/>
    </xf>
    <xf numFmtId="168" fontId="21" fillId="0" borderId="1" xfId="42" applyNumberFormat="1" applyFont="1" applyFill="1" applyBorder="1" applyAlignment="1">
      <alignment horizontal="center" vertical="center" wrapText="1"/>
    </xf>
    <xf numFmtId="168" fontId="21" fillId="0" borderId="1" xfId="56" applyNumberFormat="1" applyFont="1" applyFill="1" applyBorder="1" applyAlignment="1">
      <alignment horizontal="center" vertical="center" wrapText="1"/>
    </xf>
    <xf numFmtId="0" fontId="51" fillId="0" borderId="1" xfId="1" applyFont="1" applyFill="1" applyBorder="1" applyAlignment="1">
      <alignment horizontal="center" vertical="center"/>
    </xf>
    <xf numFmtId="1" fontId="51" fillId="0" borderId="1" xfId="0" applyNumberFormat="1" applyFont="1" applyFill="1" applyBorder="1" applyAlignment="1">
      <alignment horizontal="center" vertical="center" wrapText="1"/>
    </xf>
    <xf numFmtId="1" fontId="51" fillId="0" borderId="1" xfId="0" applyNumberFormat="1" applyFont="1" applyFill="1" applyBorder="1" applyAlignment="1">
      <alignment horizontal="center" vertical="center"/>
    </xf>
    <xf numFmtId="168" fontId="51" fillId="0" borderId="1" xfId="56" applyNumberFormat="1" applyFont="1" applyFill="1" applyBorder="1" applyAlignment="1">
      <alignment horizontal="center" vertical="center" wrapText="1"/>
    </xf>
    <xf numFmtId="1" fontId="51" fillId="0" borderId="1" xfId="1" applyNumberFormat="1" applyFont="1" applyFill="1" applyBorder="1" applyAlignment="1">
      <alignment horizontal="center" vertical="center" wrapText="1"/>
    </xf>
    <xf numFmtId="0" fontId="51" fillId="0" borderId="0" xfId="0" applyFont="1" applyFill="1"/>
    <xf numFmtId="0" fontId="51" fillId="0" borderId="2" xfId="0" applyFont="1" applyFill="1" applyBorder="1" applyAlignment="1">
      <alignment horizontal="center" vertical="center"/>
    </xf>
    <xf numFmtId="0" fontId="51" fillId="0" borderId="3" xfId="0" applyFont="1" applyFill="1" applyBorder="1" applyAlignment="1">
      <alignment horizontal="center" vertical="center" textRotation="90"/>
    </xf>
    <xf numFmtId="0" fontId="21" fillId="0" borderId="1" xfId="1" applyFont="1" applyFill="1" applyBorder="1" applyAlignment="1" applyProtection="1">
      <alignment horizontal="center" vertical="center" wrapText="1"/>
      <protection locked="0"/>
    </xf>
    <xf numFmtId="0" fontId="52" fillId="0" borderId="1" xfId="0" applyFont="1" applyFill="1" applyBorder="1" applyAlignment="1">
      <alignment horizontal="center" vertical="center" wrapText="1"/>
    </xf>
    <xf numFmtId="9" fontId="63" fillId="0" borderId="1" xfId="57" applyFont="1" applyFill="1" applyBorder="1" applyAlignment="1">
      <alignment horizontal="center" vertical="center" wrapText="1"/>
    </xf>
    <xf numFmtId="0" fontId="63" fillId="0" borderId="1" xfId="0" applyFont="1" applyFill="1" applyBorder="1" applyAlignment="1">
      <alignment horizontal="center" vertical="center"/>
    </xf>
    <xf numFmtId="0" fontId="51" fillId="0" borderId="1" xfId="1" applyFont="1" applyFill="1" applyBorder="1" applyAlignment="1" applyProtection="1">
      <alignment horizontal="center" vertical="center" wrapText="1"/>
      <protection locked="0"/>
    </xf>
    <xf numFmtId="9" fontId="51" fillId="0" borderId="1" xfId="57" applyFont="1" applyFill="1" applyBorder="1" applyAlignment="1">
      <alignment horizontal="center" vertical="center" wrapText="1"/>
    </xf>
    <xf numFmtId="0" fontId="52" fillId="0" borderId="15" xfId="0" applyFont="1" applyFill="1" applyBorder="1" applyAlignment="1">
      <alignment horizontal="left" vertical="center"/>
    </xf>
    <xf numFmtId="168" fontId="52" fillId="0" borderId="1" xfId="0" applyNumberFormat="1" applyFont="1" applyFill="1" applyBorder="1" applyAlignment="1">
      <alignment horizontal="center" vertical="center" wrapText="1"/>
    </xf>
    <xf numFmtId="0" fontId="52" fillId="0" borderId="3" xfId="0" applyFont="1" applyFill="1" applyBorder="1" applyAlignment="1">
      <alignment horizontal="center" vertical="center" textRotation="90" wrapText="1"/>
    </xf>
    <xf numFmtId="168" fontId="21" fillId="0" borderId="1" xfId="1" applyNumberFormat="1" applyFont="1" applyFill="1" applyBorder="1" applyAlignment="1" applyProtection="1">
      <alignment horizontal="center" vertical="center" wrapText="1"/>
      <protection locked="0"/>
    </xf>
    <xf numFmtId="0" fontId="21" fillId="0" borderId="1" xfId="0" applyFont="1" applyFill="1" applyBorder="1" applyAlignment="1">
      <alignment horizontal="center" vertical="center" wrapText="1"/>
    </xf>
    <xf numFmtId="0" fontId="21" fillId="0" borderId="1" xfId="0" applyFont="1" applyFill="1" applyBorder="1"/>
    <xf numFmtId="0" fontId="21" fillId="0" borderId="4" xfId="1" applyFont="1" applyFill="1" applyBorder="1" applyAlignment="1">
      <alignment horizontal="center" vertical="center" wrapText="1"/>
    </xf>
    <xf numFmtId="168" fontId="21" fillId="0" borderId="1" xfId="0" applyNumberFormat="1" applyFont="1" applyFill="1" applyBorder="1" applyAlignment="1">
      <alignment horizontal="center" vertical="center" textRotation="90"/>
    </xf>
    <xf numFmtId="0" fontId="21" fillId="0" borderId="0" xfId="0" applyFont="1" applyFill="1"/>
    <xf numFmtId="0" fontId="21" fillId="0" borderId="1" xfId="1" applyNumberFormat="1" applyFont="1" applyFill="1" applyBorder="1" applyAlignment="1" applyProtection="1">
      <alignment horizontal="center" vertical="center" wrapText="1"/>
      <protection locked="0"/>
    </xf>
    <xf numFmtId="0" fontId="21" fillId="0" borderId="4" xfId="1" applyFont="1" applyFill="1" applyBorder="1" applyAlignment="1" applyProtection="1">
      <alignment horizontal="center" vertical="center" wrapText="1"/>
      <protection locked="0"/>
    </xf>
    <xf numFmtId="168" fontId="79" fillId="0" borderId="1" xfId="0" applyNumberFormat="1" applyFont="1" applyFill="1" applyBorder="1" applyAlignment="1">
      <alignment horizontal="center" vertical="center" wrapText="1"/>
    </xf>
    <xf numFmtId="0" fontId="52" fillId="0" borderId="0" xfId="0" applyFont="1" applyFill="1"/>
    <xf numFmtId="0" fontId="21" fillId="0" borderId="3" xfId="0" applyFont="1" applyFill="1" applyBorder="1" applyAlignment="1">
      <alignment horizontal="center" vertical="center"/>
    </xf>
    <xf numFmtId="2" fontId="21" fillId="0" borderId="1" xfId="0" applyNumberFormat="1" applyFont="1" applyFill="1" applyBorder="1" applyAlignment="1">
      <alignment horizontal="center" vertical="center" wrapText="1"/>
    </xf>
    <xf numFmtId="168" fontId="52" fillId="0" borderId="1" xfId="0" applyNumberFormat="1" applyFont="1" applyFill="1" applyBorder="1" applyAlignment="1">
      <alignment horizontal="center" vertical="center"/>
    </xf>
    <xf numFmtId="0" fontId="79" fillId="0" borderId="1" xfId="0" applyFont="1" applyFill="1" applyBorder="1" applyAlignment="1">
      <alignment horizontal="center" vertical="center"/>
    </xf>
    <xf numFmtId="0" fontId="52" fillId="0" borderId="1" xfId="0" applyFont="1" applyFill="1" applyBorder="1" applyAlignment="1">
      <alignment horizontal="center" vertical="center"/>
    </xf>
    <xf numFmtId="2" fontId="21" fillId="0" borderId="1" xfId="0" applyNumberFormat="1" applyFont="1" applyFill="1" applyBorder="1" applyAlignment="1">
      <alignment horizontal="center" vertical="center"/>
    </xf>
    <xf numFmtId="0" fontId="79" fillId="0" borderId="1" xfId="0" applyFont="1" applyFill="1" applyBorder="1"/>
    <xf numFmtId="0" fontId="71" fillId="0" borderId="1" xfId="0" applyFont="1" applyFill="1" applyBorder="1" applyAlignment="1">
      <alignment horizontal="center" vertical="center" wrapText="1"/>
    </xf>
    <xf numFmtId="0" fontId="52" fillId="0" borderId="10" xfId="0" applyFont="1" applyFill="1" applyBorder="1" applyAlignment="1">
      <alignment horizontal="center" vertical="center" textRotation="90" wrapText="1"/>
    </xf>
    <xf numFmtId="0" fontId="21" fillId="0" borderId="10" xfId="1" applyFont="1" applyFill="1" applyBorder="1" applyAlignment="1" applyProtection="1">
      <alignment horizontal="center" vertical="center" wrapText="1"/>
      <protection locked="0"/>
    </xf>
    <xf numFmtId="0" fontId="51"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2" fillId="0" borderId="2" xfId="0" applyFont="1" applyBorder="1" applyAlignment="1">
      <alignment horizontal="center" vertical="center"/>
    </xf>
    <xf numFmtId="0" fontId="52" fillId="2" borderId="2" xfId="0" applyFont="1" applyFill="1" applyBorder="1" applyAlignment="1">
      <alignment horizontal="center" vertical="center"/>
    </xf>
    <xf numFmtId="0" fontId="52" fillId="0" borderId="3" xfId="0" applyFont="1" applyBorder="1" applyAlignment="1">
      <alignment horizontal="center" vertical="center" textRotation="90"/>
    </xf>
    <xf numFmtId="0" fontId="52" fillId="2" borderId="3" xfId="0" applyFont="1" applyFill="1" applyBorder="1" applyAlignment="1">
      <alignment horizontal="center" vertical="center" textRotation="90"/>
    </xf>
    <xf numFmtId="0" fontId="51" fillId="2" borderId="3" xfId="0" applyFont="1" applyFill="1" applyBorder="1" applyAlignment="1">
      <alignment horizontal="center" vertical="center"/>
    </xf>
    <xf numFmtId="0" fontId="21" fillId="2" borderId="3" xfId="0" applyFont="1" applyFill="1" applyBorder="1" applyAlignment="1">
      <alignment horizontal="center" vertical="center"/>
    </xf>
    <xf numFmtId="168" fontId="21" fillId="2" borderId="3" xfId="0" applyNumberFormat="1" applyFont="1" applyFill="1" applyBorder="1" applyAlignment="1">
      <alignment horizontal="right" vertical="center"/>
    </xf>
    <xf numFmtId="168" fontId="21" fillId="2" borderId="3" xfId="0" applyNumberFormat="1" applyFont="1" applyFill="1" applyBorder="1" applyAlignment="1">
      <alignment horizontal="center" vertical="center"/>
    </xf>
    <xf numFmtId="0" fontId="52" fillId="0" borderId="1" xfId="0" applyFont="1" applyBorder="1" applyAlignment="1">
      <alignment horizontal="center" vertical="center" textRotation="90" wrapText="1"/>
    </xf>
    <xf numFmtId="0" fontId="51" fillId="2" borderId="0" xfId="0" applyFont="1" applyFill="1"/>
    <xf numFmtId="0" fontId="51" fillId="2" borderId="3" xfId="0" applyFont="1" applyFill="1" applyBorder="1" applyAlignment="1">
      <alignment horizontal="center" vertical="center" textRotation="90"/>
    </xf>
    <xf numFmtId="0" fontId="51" fillId="2" borderId="1" xfId="59" applyFont="1" applyFill="1" applyBorder="1" applyAlignment="1">
      <alignment horizontal="center" vertical="center"/>
    </xf>
    <xf numFmtId="0" fontId="21" fillId="2" borderId="1" xfId="0" applyFont="1" applyFill="1" applyBorder="1" applyAlignment="1">
      <alignment horizontal="center" vertical="top" wrapText="1"/>
    </xf>
    <xf numFmtId="0" fontId="21" fillId="2" borderId="3" xfId="0" applyFont="1" applyFill="1" applyBorder="1" applyAlignment="1">
      <alignment horizontal="center" vertical="center" wrapText="1"/>
    </xf>
    <xf numFmtId="0" fontId="51" fillId="0" borderId="1" xfId="0" applyFont="1" applyFill="1" applyBorder="1"/>
    <xf numFmtId="0" fontId="4"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168" fontId="51" fillId="0" borderId="1" xfId="0" applyNumberFormat="1" applyFont="1" applyFill="1" applyBorder="1" applyAlignment="1">
      <alignment horizontal="center" vertical="center" wrapText="1"/>
    </xf>
    <xf numFmtId="0" fontId="21" fillId="0" borderId="5" xfId="0" applyFont="1" applyFill="1" applyBorder="1" applyAlignment="1">
      <alignment vertical="center"/>
    </xf>
    <xf numFmtId="0" fontId="21" fillId="0" borderId="8" xfId="0" applyFont="1" applyFill="1" applyBorder="1" applyAlignment="1">
      <alignment vertical="center"/>
    </xf>
    <xf numFmtId="0" fontId="21" fillId="0" borderId="4" xfId="0" applyFont="1" applyFill="1" applyBorder="1" applyAlignment="1">
      <alignment vertical="center"/>
    </xf>
    <xf numFmtId="0" fontId="63" fillId="0" borderId="1" xfId="0" applyFont="1" applyFill="1" applyBorder="1"/>
    <xf numFmtId="0" fontId="63" fillId="0" borderId="1" xfId="0" applyFont="1" applyFill="1" applyBorder="1" applyAlignment="1">
      <alignment horizontal="center" vertical="center" wrapText="1"/>
    </xf>
    <xf numFmtId="0" fontId="63" fillId="0" borderId="2" xfId="0" applyFont="1" applyFill="1" applyBorder="1" applyAlignment="1">
      <alignment horizontal="center" vertical="center" wrapText="1"/>
    </xf>
    <xf numFmtId="0" fontId="63" fillId="0" borderId="2" xfId="0" applyFont="1" applyFill="1" applyBorder="1" applyAlignment="1">
      <alignment horizontal="center" vertical="center"/>
    </xf>
    <xf numFmtId="0" fontId="51" fillId="0" borderId="4" xfId="0" applyFont="1" applyFill="1" applyBorder="1"/>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Fill="1" applyBorder="1" applyAlignment="1">
      <alignment horizontal="center" vertical="center"/>
    </xf>
    <xf numFmtId="168" fontId="10" fillId="0" borderId="1" xfId="0" applyNumberFormat="1" applyFont="1" applyBorder="1" applyAlignment="1">
      <alignment horizontal="center" vertical="center"/>
    </xf>
    <xf numFmtId="168" fontId="14"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10" fillId="2" borderId="1" xfId="0" applyFont="1" applyFill="1" applyBorder="1" applyAlignment="1">
      <alignment horizontal="center" vertical="center"/>
    </xf>
    <xf numFmtId="168" fontId="10" fillId="0" borderId="1" xfId="0" applyNumberFormat="1" applyFont="1" applyFill="1" applyBorder="1" applyAlignment="1">
      <alignment horizontal="center" vertical="center"/>
    </xf>
    <xf numFmtId="168" fontId="14" fillId="0"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4" fillId="0" borderId="1" xfId="0" applyFont="1" applyBorder="1" applyAlignment="1">
      <alignment vertical="center"/>
    </xf>
    <xf numFmtId="0" fontId="4" fillId="0" borderId="5" xfId="0" applyFont="1" applyBorder="1" applyAlignment="1">
      <alignment vertical="center"/>
    </xf>
    <xf numFmtId="0" fontId="8" fillId="0" borderId="1" xfId="0" applyFont="1" applyBorder="1" applyAlignment="1">
      <alignment horizontal="center" vertical="center"/>
    </xf>
    <xf numFmtId="49" fontId="6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xf>
    <xf numFmtId="4" fontId="10" fillId="0" borderId="1" xfId="0" applyNumberFormat="1" applyFont="1" applyBorder="1" applyAlignment="1">
      <alignment horizontal="center" vertical="center"/>
    </xf>
    <xf numFmtId="171" fontId="2" fillId="0" borderId="1" xfId="0" applyNumberFormat="1" applyFont="1" applyFill="1" applyBorder="1" applyAlignment="1">
      <alignment horizontal="center"/>
    </xf>
    <xf numFmtId="4" fontId="14" fillId="0" borderId="1" xfId="0" applyNumberFormat="1" applyFont="1" applyBorder="1" applyAlignment="1">
      <alignment horizontal="center" vertical="center"/>
    </xf>
    <xf numFmtId="0" fontId="10" fillId="0" borderId="1" xfId="0" applyFont="1" applyBorder="1" applyAlignment="1">
      <alignment horizontal="center"/>
    </xf>
    <xf numFmtId="4" fontId="19" fillId="0" borderId="1" xfId="0" applyNumberFormat="1" applyFont="1" applyBorder="1" applyAlignment="1">
      <alignment horizontal="center" vertical="center"/>
    </xf>
    <xf numFmtId="4" fontId="49" fillId="0" borderId="1" xfId="0" applyNumberFormat="1" applyFont="1" applyBorder="1" applyAlignment="1">
      <alignment horizontal="center" vertical="center"/>
    </xf>
    <xf numFmtId="0" fontId="21" fillId="2" borderId="2" xfId="0" applyFont="1" applyFill="1" applyBorder="1" applyAlignment="1">
      <alignment horizontal="center" vertical="center" wrapText="1"/>
    </xf>
    <xf numFmtId="4" fontId="10" fillId="0" borderId="1" xfId="0" applyNumberFormat="1" applyFont="1" applyBorder="1" applyAlignment="1"/>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168" fontId="10" fillId="0" borderId="1" xfId="0" applyNumberFormat="1" applyFont="1" applyBorder="1" applyAlignment="1">
      <alignment horizontal="center" vertical="center"/>
    </xf>
    <xf numFmtId="168" fontId="14" fillId="0" borderId="1" xfId="0" applyNumberFormat="1" applyFont="1" applyBorder="1" applyAlignment="1">
      <alignment horizontal="center" vertical="center"/>
    </xf>
    <xf numFmtId="0" fontId="8" fillId="0" borderId="1" xfId="0" applyFont="1" applyBorder="1" applyAlignment="1">
      <alignment horizontal="center" vertical="center"/>
    </xf>
    <xf numFmtId="168" fontId="10" fillId="0" borderId="1" xfId="0" applyNumberFormat="1" applyFont="1" applyBorder="1" applyAlignment="1">
      <alignment horizontal="center" wrapText="1"/>
    </xf>
    <xf numFmtId="168" fontId="4" fillId="0" borderId="1" xfId="0" applyNumberFormat="1" applyFont="1" applyBorder="1" applyAlignment="1">
      <alignment horizontal="center"/>
    </xf>
    <xf numFmtId="168" fontId="2" fillId="0" borderId="1" xfId="0" applyNumberFormat="1" applyFont="1" applyBorder="1" applyAlignment="1">
      <alignment horizontal="center"/>
    </xf>
    <xf numFmtId="4" fontId="14" fillId="0" borderId="1" xfId="0" applyNumberFormat="1" applyFont="1" applyBorder="1" applyAlignment="1">
      <alignment horizontal="center"/>
    </xf>
    <xf numFmtId="0" fontId="65" fillId="0" borderId="53" xfId="0" applyFont="1" applyFill="1" applyBorder="1" applyAlignment="1">
      <alignment horizontal="right" vertical="center"/>
    </xf>
    <xf numFmtId="0" fontId="14" fillId="0" borderId="1" xfId="0"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0" xfId="0" applyFont="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xf>
    <xf numFmtId="0" fontId="10" fillId="0" borderId="4" xfId="0" applyFont="1" applyBorder="1" applyAlignment="1">
      <alignment horizontal="left" vertical="top" wrapText="1"/>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5" fillId="0" borderId="5"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10" fillId="2" borderId="1" xfId="0" applyFont="1" applyFill="1" applyBorder="1" applyAlignment="1">
      <alignment horizontal="center" vertical="center" wrapText="1"/>
    </xf>
    <xf numFmtId="0" fontId="2" fillId="0" borderId="1" xfId="0" applyFont="1" applyFill="1" applyBorder="1" applyAlignment="1">
      <alignment horizontal="center" vertical="center" textRotation="90"/>
    </xf>
    <xf numFmtId="0" fontId="4" fillId="0" borderId="1" xfId="0" applyFont="1" applyBorder="1" applyAlignment="1">
      <alignment horizontal="center"/>
    </xf>
    <xf numFmtId="0" fontId="8" fillId="0" borderId="1" xfId="0" applyFont="1" applyBorder="1" applyAlignment="1">
      <alignment horizontal="center" vertical="center"/>
    </xf>
    <xf numFmtId="168" fontId="2" fillId="0" borderId="1" xfId="0" applyNumberFormat="1" applyFont="1" applyBorder="1" applyAlignment="1">
      <alignment horizontal="center" wrapText="1"/>
    </xf>
    <xf numFmtId="0" fontId="10" fillId="0" borderId="8" xfId="0" applyFont="1" applyBorder="1" applyAlignment="1">
      <alignment horizontal="left" vertical="top" wrapText="1"/>
    </xf>
    <xf numFmtId="168" fontId="6" fillId="0" borderId="1" xfId="0" applyNumberFormat="1" applyFont="1" applyBorder="1" applyAlignment="1">
      <alignment horizontal="center"/>
    </xf>
    <xf numFmtId="168" fontId="4" fillId="0" borderId="1" xfId="0" applyNumberFormat="1" applyFont="1" applyBorder="1" applyAlignment="1">
      <alignment horizontal="center"/>
    </xf>
    <xf numFmtId="168" fontId="2" fillId="0" borderId="1" xfId="0" applyNumberFormat="1" applyFont="1" applyBorder="1" applyAlignment="1">
      <alignment horizontal="center"/>
    </xf>
    <xf numFmtId="0" fontId="2" fillId="0" borderId="1" xfId="0" applyFont="1" applyBorder="1" applyAlignment="1">
      <alignment horizontal="center" vertical="center"/>
    </xf>
    <xf numFmtId="171" fontId="2" fillId="0" borderId="1" xfId="0" applyNumberFormat="1" applyFont="1" applyFill="1" applyBorder="1" applyAlignment="1">
      <alignment horizontal="center" vertical="center"/>
    </xf>
    <xf numFmtId="171" fontId="2" fillId="0" borderId="1" xfId="0" applyNumberFormat="1" applyFont="1" applyBorder="1" applyAlignment="1">
      <alignment horizontal="center" vertical="center"/>
    </xf>
    <xf numFmtId="171" fontId="4" fillId="0" borderId="1" xfId="0" applyNumberFormat="1" applyFont="1" applyBorder="1" applyAlignment="1">
      <alignment horizontal="center"/>
    </xf>
    <xf numFmtId="171" fontId="2" fillId="0" borderId="1" xfId="0" applyNumberFormat="1" applyFont="1" applyBorder="1" applyAlignment="1">
      <alignment horizontal="center"/>
    </xf>
    <xf numFmtId="1" fontId="19" fillId="0" borderId="1" xfId="53" applyNumberFormat="1" applyFont="1" applyFill="1" applyBorder="1" applyAlignment="1">
      <alignment horizontal="center" vertical="center"/>
    </xf>
    <xf numFmtId="171" fontId="11" fillId="0" borderId="1" xfId="53" applyNumberFormat="1" applyFont="1" applyFill="1" applyBorder="1" applyAlignment="1">
      <alignment horizontal="righ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52" fillId="0" borderId="2" xfId="0" applyFont="1" applyFill="1" applyBorder="1" applyAlignment="1">
      <alignment horizontal="center" vertical="center"/>
    </xf>
    <xf numFmtId="0" fontId="51" fillId="0"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52" fillId="0" borderId="3" xfId="0" applyFont="1" applyFill="1" applyBorder="1" applyAlignment="1">
      <alignment horizontal="center" vertical="center"/>
    </xf>
    <xf numFmtId="0" fontId="51" fillId="0" borderId="1" xfId="0" applyFont="1" applyFill="1" applyBorder="1" applyAlignment="1">
      <alignment horizontal="center" vertical="center"/>
    </xf>
    <xf numFmtId="0" fontId="52"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51" fillId="0" borderId="1" xfId="59" applyFont="1" applyFill="1" applyBorder="1" applyAlignment="1">
      <alignment horizontal="center" vertical="center"/>
    </xf>
    <xf numFmtId="0" fontId="10" fillId="0" borderId="1" xfId="0" applyFont="1" applyBorder="1" applyAlignment="1">
      <alignment horizontal="center" vertical="center"/>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5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168" fontId="19"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90"/>
    </xf>
    <xf numFmtId="0" fontId="2" fillId="0" borderId="0" xfId="0" applyFont="1" applyBorder="1" applyAlignment="1">
      <alignment horizontal="center" vertical="center"/>
    </xf>
    <xf numFmtId="0" fontId="8" fillId="0" borderId="1" xfId="0" applyFont="1" applyBorder="1" applyAlignment="1">
      <alignment horizontal="center" vertical="center"/>
    </xf>
    <xf numFmtId="0" fontId="8" fillId="2" borderId="0" xfId="0" applyFont="1" applyFill="1" applyBorder="1"/>
    <xf numFmtId="0" fontId="4" fillId="0" borderId="0" xfId="0" applyFont="1" applyBorder="1" applyAlignment="1">
      <alignment horizontal="left" vertical="center"/>
    </xf>
    <xf numFmtId="0" fontId="2" fillId="0" borderId="0" xfId="0" applyFont="1" applyBorder="1" applyAlignment="1">
      <alignment horizontal="center" vertical="center" textRotation="90"/>
    </xf>
    <xf numFmtId="0" fontId="2" fillId="0" borderId="0" xfId="0" applyFont="1" applyBorder="1"/>
    <xf numFmtId="0" fontId="86" fillId="0" borderId="39" xfId="0" applyFont="1" applyFill="1" applyBorder="1" applyAlignment="1">
      <alignment horizontal="center" vertical="center"/>
    </xf>
    <xf numFmtId="0" fontId="21" fillId="0" borderId="1" xfId="0" applyFont="1" applyFill="1" applyBorder="1" applyAlignment="1">
      <alignment horizontal="center"/>
    </xf>
    <xf numFmtId="1" fontId="21" fillId="0" borderId="1" xfId="0" applyNumberFormat="1" applyFont="1" applyFill="1" applyBorder="1" applyAlignment="1">
      <alignment horizontal="center"/>
    </xf>
    <xf numFmtId="1" fontId="21" fillId="0" borderId="3" xfId="1" applyNumberFormat="1" applyFont="1" applyFill="1" applyBorder="1" applyAlignment="1">
      <alignment horizontal="center" wrapText="1"/>
    </xf>
    <xf numFmtId="1" fontId="21" fillId="0" borderId="3" xfId="1" applyNumberFormat="1" applyFont="1" applyFill="1" applyBorder="1" applyAlignment="1">
      <alignment horizontal="center"/>
    </xf>
    <xf numFmtId="1" fontId="21" fillId="0" borderId="1" xfId="1" applyNumberFormat="1" applyFont="1" applyFill="1" applyBorder="1" applyAlignment="1">
      <alignment horizontal="center"/>
    </xf>
    <xf numFmtId="168" fontId="21" fillId="0" borderId="1" xfId="0" applyNumberFormat="1" applyFont="1" applyFill="1" applyBorder="1" applyAlignment="1">
      <alignment horizontal="center"/>
    </xf>
    <xf numFmtId="2" fontId="21" fillId="0" borderId="1" xfId="0" applyNumberFormat="1" applyFont="1" applyFill="1" applyBorder="1" applyAlignment="1">
      <alignment horizontal="center"/>
    </xf>
    <xf numFmtId="0" fontId="14" fillId="0" borderId="1" xfId="0" applyFont="1" applyBorder="1" applyAlignment="1">
      <alignment horizontal="left" vertical="center"/>
    </xf>
    <xf numFmtId="0" fontId="10" fillId="0" borderId="6" xfId="0" applyFont="1" applyBorder="1" applyAlignment="1">
      <alignment horizontal="left" vertical="center"/>
    </xf>
    <xf numFmtId="0" fontId="10" fillId="0" borderId="14"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Alignment="1">
      <alignment horizontal="left" vertical="center" wrapText="1"/>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xf>
    <xf numFmtId="0" fontId="10" fillId="0" borderId="8" xfId="0" applyFont="1" applyBorder="1" applyAlignment="1">
      <alignment horizontal="center"/>
    </xf>
    <xf numFmtId="0" fontId="10" fillId="0" borderId="4" xfId="0" applyFont="1" applyBorder="1" applyAlignment="1">
      <alignment horizont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center" textRotation="90" wrapText="1"/>
    </xf>
    <xf numFmtId="0" fontId="8" fillId="0" borderId="5" xfId="0" applyFont="1" applyFill="1" applyBorder="1" applyAlignment="1">
      <alignment vertical="center" wrapText="1"/>
    </xf>
    <xf numFmtId="0" fontId="8" fillId="0" borderId="8" xfId="0" applyFont="1" applyFill="1" applyBorder="1" applyAlignment="1">
      <alignment vertical="center" wrapText="1"/>
    </xf>
    <xf numFmtId="0" fontId="8" fillId="0" borderId="4" xfId="0" applyFont="1" applyFill="1" applyBorder="1" applyAlignment="1">
      <alignment vertical="center" wrapText="1"/>
    </xf>
    <xf numFmtId="0" fontId="10"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10" fillId="0" borderId="1" xfId="0" applyFont="1" applyBorder="1" applyAlignment="1">
      <alignment horizontal="center"/>
    </xf>
    <xf numFmtId="0" fontId="14" fillId="0" borderId="5"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24" fillId="0" borderId="1" xfId="0" applyFont="1" applyBorder="1" applyAlignment="1">
      <alignment horizontal="left" vertical="center" wrapText="1"/>
    </xf>
    <xf numFmtId="0" fontId="24" fillId="0" borderId="1" xfId="0" applyFont="1" applyBorder="1" applyAlignment="1">
      <alignment horizontal="center" vertical="center"/>
    </xf>
    <xf numFmtId="0" fontId="60" fillId="0" borderId="5" xfId="0" applyFont="1" applyBorder="1" applyAlignment="1">
      <alignment horizontal="center" vertical="center"/>
    </xf>
    <xf numFmtId="0" fontId="60" fillId="0" borderId="4" xfId="0" applyFont="1" applyBorder="1" applyAlignment="1">
      <alignment horizontal="center" vertical="center"/>
    </xf>
    <xf numFmtId="0" fontId="10" fillId="0" borderId="1" xfId="0" applyFont="1" applyBorder="1" applyAlignment="1">
      <alignment horizontal="center" vertical="center" textRotation="90" wrapText="1"/>
    </xf>
    <xf numFmtId="0" fontId="8" fillId="0" borderId="1" xfId="0" applyFont="1" applyFill="1" applyBorder="1" applyAlignment="1">
      <alignment horizontal="left" vertical="center"/>
    </xf>
    <xf numFmtId="0" fontId="8" fillId="0" borderId="5" xfId="0" applyFont="1" applyFill="1" applyBorder="1" applyAlignment="1">
      <alignment horizontal="left" vertical="center"/>
    </xf>
    <xf numFmtId="0" fontId="8" fillId="0" borderId="8" xfId="0" applyFont="1" applyFill="1" applyBorder="1" applyAlignment="1">
      <alignment horizontal="left" vertical="center"/>
    </xf>
    <xf numFmtId="0" fontId="8" fillId="0" borderId="4" xfId="0" applyFont="1" applyFill="1" applyBorder="1" applyAlignment="1">
      <alignment horizontal="left" vertical="center"/>
    </xf>
    <xf numFmtId="0" fontId="14" fillId="0" borderId="5" xfId="0" applyFont="1" applyBorder="1" applyAlignment="1">
      <alignment horizontal="left" vertical="center"/>
    </xf>
    <xf numFmtId="0" fontId="14" fillId="0" borderId="8" xfId="0" applyFont="1" applyBorder="1" applyAlignment="1">
      <alignment horizontal="left" vertical="center"/>
    </xf>
    <xf numFmtId="0" fontId="14" fillId="0" borderId="4" xfId="0" applyFont="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7" xfId="0" applyFont="1" applyBorder="1" applyAlignment="1">
      <alignment horizontal="center" vertical="center"/>
    </xf>
    <xf numFmtId="0" fontId="8" fillId="0" borderId="5"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textRotation="90" wrapText="1"/>
    </xf>
    <xf numFmtId="0" fontId="10" fillId="0" borderId="5" xfId="0" applyFont="1" applyBorder="1" applyAlignment="1">
      <alignment horizontal="left" vertical="top"/>
    </xf>
    <xf numFmtId="0" fontId="10" fillId="0" borderId="8" xfId="0" applyFont="1" applyBorder="1" applyAlignment="1">
      <alignment horizontal="left" vertical="top"/>
    </xf>
    <xf numFmtId="0" fontId="10" fillId="0" borderId="4" xfId="0" applyFont="1" applyBorder="1" applyAlignment="1">
      <alignment horizontal="left" vertical="top"/>
    </xf>
    <xf numFmtId="0" fontId="8" fillId="2" borderId="8" xfId="0" applyFont="1" applyFill="1" applyBorder="1" applyAlignment="1">
      <alignment horizontal="left" vertical="top"/>
    </xf>
    <xf numFmtId="0" fontId="8" fillId="2" borderId="4" xfId="0" applyFont="1" applyFill="1" applyBorder="1" applyAlignment="1">
      <alignment horizontal="left" vertical="top"/>
    </xf>
    <xf numFmtId="0" fontId="10" fillId="0" borderId="5" xfId="0" applyFont="1" applyBorder="1" applyAlignment="1">
      <alignment vertical="top" wrapText="1"/>
    </xf>
    <xf numFmtId="0" fontId="10" fillId="0" borderId="8" xfId="0" applyFont="1" applyBorder="1" applyAlignment="1">
      <alignment vertical="top" wrapText="1"/>
    </xf>
    <xf numFmtId="0" fontId="10" fillId="0" borderId="4" xfId="0" applyFont="1" applyBorder="1" applyAlignment="1">
      <alignment vertical="top" wrapText="1"/>
    </xf>
    <xf numFmtId="0" fontId="10" fillId="2" borderId="8" xfId="0" applyFont="1" applyFill="1" applyBorder="1" applyAlignment="1">
      <alignment horizontal="left" vertical="top" wrapText="1"/>
    </xf>
    <xf numFmtId="0" fontId="10" fillId="2" borderId="8" xfId="0" applyFont="1" applyFill="1" applyBorder="1" applyAlignment="1">
      <alignment horizontal="left" vertical="top"/>
    </xf>
    <xf numFmtId="0" fontId="10" fillId="2" borderId="4" xfId="0" applyFont="1" applyFill="1" applyBorder="1" applyAlignment="1">
      <alignment horizontal="left" vertical="top"/>
    </xf>
    <xf numFmtId="0" fontId="10" fillId="0" borderId="5" xfId="0" applyFont="1" applyBorder="1" applyAlignment="1">
      <alignment vertical="top"/>
    </xf>
    <xf numFmtId="0" fontId="10" fillId="0" borderId="8" xfId="0" applyFont="1" applyBorder="1" applyAlignment="1">
      <alignment vertical="top"/>
    </xf>
    <xf numFmtId="0" fontId="10" fillId="0" borderId="4" xfId="0" applyFont="1" applyBorder="1" applyAlignment="1">
      <alignment vertical="top"/>
    </xf>
    <xf numFmtId="0" fontId="10" fillId="2" borderId="4" xfId="0" applyFont="1" applyFill="1" applyBorder="1" applyAlignment="1">
      <alignment horizontal="left" vertical="top" wrapText="1"/>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10" fillId="0" borderId="4" xfId="0" applyFont="1" applyBorder="1" applyAlignment="1">
      <alignment horizontal="left" vertical="center"/>
    </xf>
    <xf numFmtId="49" fontId="10" fillId="0" borderId="1" xfId="0" applyNumberFormat="1" applyFont="1" applyBorder="1" applyAlignment="1">
      <alignment horizont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24" fillId="0" borderId="1" xfId="0" applyFont="1" applyBorder="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0" fontId="14" fillId="0" borderId="5" xfId="0" applyFont="1" applyBorder="1" applyAlignment="1">
      <alignment horizontal="left"/>
    </xf>
    <xf numFmtId="0" fontId="10" fillId="0" borderId="8"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0" fillId="0" borderId="0" xfId="0" applyFont="1" applyAlignment="1">
      <alignment horizontal="center" vertical="center"/>
    </xf>
    <xf numFmtId="0" fontId="25" fillId="0" borderId="0" xfId="0" applyFont="1" applyAlignment="1">
      <alignment horizontal="center" vertical="center"/>
    </xf>
    <xf numFmtId="0" fontId="74" fillId="0" borderId="51" xfId="0" applyFont="1" applyBorder="1" applyAlignment="1">
      <alignment horizontal="left" vertical="top" wrapText="1"/>
    </xf>
    <xf numFmtId="0" fontId="75" fillId="0" borderId="26" xfId="0" applyFont="1" applyBorder="1" applyAlignment="1">
      <alignment vertical="top"/>
    </xf>
    <xf numFmtId="0" fontId="75" fillId="0" borderId="52" xfId="0" applyFont="1" applyBorder="1" applyAlignment="1">
      <alignment vertical="top"/>
    </xf>
    <xf numFmtId="0" fontId="74" fillId="0" borderId="51" xfId="0" applyFont="1" applyBorder="1" applyAlignment="1">
      <alignment horizontal="left" vertical="center"/>
    </xf>
    <xf numFmtId="0" fontId="75" fillId="0" borderId="26" xfId="0" applyFont="1" applyBorder="1"/>
    <xf numFmtId="0" fontId="75" fillId="0" borderId="52" xfId="0" applyFont="1" applyBorder="1"/>
    <xf numFmtId="0" fontId="74" fillId="0" borderId="51" xfId="0" applyFont="1" applyBorder="1" applyAlignment="1">
      <alignment horizontal="left" vertical="center" wrapText="1"/>
    </xf>
    <xf numFmtId="0" fontId="2" fillId="0" borderId="15"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168" fontId="10" fillId="0" borderId="1" xfId="0" applyNumberFormat="1"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168" fontId="14" fillId="0" borderId="1" xfId="0" applyNumberFormat="1" applyFont="1" applyBorder="1" applyAlignment="1">
      <alignment horizontal="center" vertical="center"/>
    </xf>
    <xf numFmtId="168" fontId="10" fillId="0" borderId="5" xfId="0" applyNumberFormat="1" applyFont="1" applyBorder="1" applyAlignment="1">
      <alignment horizontal="center" vertical="center"/>
    </xf>
    <xf numFmtId="168" fontId="10" fillId="0" borderId="4" xfId="0" applyNumberFormat="1"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6"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center" vertical="center"/>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2" fillId="0" borderId="5"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171" fontId="10" fillId="0" borderId="1" xfId="0" applyNumberFormat="1" applyFont="1" applyBorder="1" applyAlignment="1">
      <alignment horizontal="center" vertical="center"/>
    </xf>
    <xf numFmtId="168" fontId="2" fillId="0" borderId="5" xfId="0" applyNumberFormat="1" applyFont="1" applyBorder="1" applyAlignment="1">
      <alignment horizontal="center" vertical="center"/>
    </xf>
    <xf numFmtId="168" fontId="2" fillId="0" borderId="4" xfId="0" applyNumberFormat="1" applyFont="1" applyBorder="1" applyAlignment="1">
      <alignment horizontal="center" vertical="center"/>
    </xf>
    <xf numFmtId="0" fontId="4" fillId="0" borderId="1" xfId="0" applyFont="1" applyBorder="1" applyAlignment="1">
      <alignment horizontal="left" vertical="center"/>
    </xf>
    <xf numFmtId="0" fontId="23" fillId="0" borderId="1" xfId="0" applyFont="1" applyBorder="1" applyAlignment="1">
      <alignment horizontal="left" vertical="center"/>
    </xf>
    <xf numFmtId="171" fontId="23"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168" fontId="14" fillId="0" borderId="5" xfId="0" applyNumberFormat="1" applyFont="1" applyBorder="1" applyAlignment="1">
      <alignment horizontal="center" vertical="center"/>
    </xf>
    <xf numFmtId="168" fontId="14" fillId="0" borderId="4"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textRotation="90" wrapText="1"/>
    </xf>
    <xf numFmtId="0" fontId="14" fillId="0" borderId="8" xfId="0" applyFont="1" applyBorder="1" applyAlignment="1">
      <alignment horizontal="left" vertical="center" wrapText="1"/>
    </xf>
    <xf numFmtId="171" fontId="23" fillId="0" borderId="1" xfId="0" applyNumberFormat="1" applyFont="1" applyFill="1" applyBorder="1" applyAlignment="1">
      <alignment horizontal="center" vertical="center"/>
    </xf>
    <xf numFmtId="168" fontId="4" fillId="0" borderId="1" xfId="0" applyNumberFormat="1" applyFont="1" applyBorder="1" applyAlignment="1">
      <alignment horizontal="center" vertical="center"/>
    </xf>
    <xf numFmtId="0" fontId="11"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171" fontId="4" fillId="0" borderId="5" xfId="0" applyNumberFormat="1" applyFont="1" applyBorder="1" applyAlignment="1">
      <alignment horizontal="center" vertical="center"/>
    </xf>
    <xf numFmtId="171" fontId="23" fillId="0" borderId="5" xfId="0" applyNumberFormat="1" applyFont="1" applyBorder="1" applyAlignment="1">
      <alignment horizontal="center" vertical="center"/>
    </xf>
    <xf numFmtId="171" fontId="69" fillId="0" borderId="4" xfId="0" applyNumberFormat="1" applyFont="1" applyBorder="1" applyAlignment="1">
      <alignment horizontal="center" vertical="center"/>
    </xf>
    <xf numFmtId="171" fontId="23" fillId="0" borderId="4" xfId="0" applyNumberFormat="1" applyFont="1" applyBorder="1" applyAlignment="1">
      <alignment horizontal="center" vertical="center"/>
    </xf>
    <xf numFmtId="171" fontId="10" fillId="0" borderId="1" xfId="0" applyNumberFormat="1" applyFont="1" applyBorder="1" applyAlignment="1">
      <alignment horizontal="center" vertical="center" wrapText="1"/>
    </xf>
    <xf numFmtId="171" fontId="24" fillId="0" borderId="1" xfId="0" applyNumberFormat="1" applyFont="1" applyBorder="1" applyAlignment="1">
      <alignment horizontal="center" vertical="center"/>
    </xf>
    <xf numFmtId="0" fontId="23" fillId="0" borderId="1" xfId="0" applyFont="1" applyBorder="1" applyAlignment="1">
      <alignment horizontal="left" vertical="center" wrapText="1"/>
    </xf>
    <xf numFmtId="0" fontId="0" fillId="0" borderId="4" xfId="0" applyBorder="1" applyAlignment="1">
      <alignment horizontal="center" vertical="center"/>
    </xf>
    <xf numFmtId="168" fontId="4" fillId="0" borderId="5" xfId="0" applyNumberFormat="1" applyFont="1" applyBorder="1" applyAlignment="1">
      <alignment horizontal="center"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xf>
    <xf numFmtId="168" fontId="3" fillId="0" borderId="5" xfId="0" applyNumberFormat="1"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8" fillId="2" borderId="5"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4" xfId="0" applyFont="1" applyFill="1" applyBorder="1" applyAlignment="1">
      <alignment horizontal="left" vertical="center" wrapText="1"/>
    </xf>
    <xf numFmtId="0" fontId="2" fillId="0" borderId="9"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5"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vertical="top" wrapText="1"/>
    </xf>
    <xf numFmtId="0" fontId="54" fillId="2" borderId="8" xfId="0" applyFont="1" applyFill="1" applyBorder="1" applyAlignment="1">
      <alignment horizontal="left" vertical="top" wrapText="1"/>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8" fillId="2" borderId="8" xfId="0" applyFont="1" applyFill="1" applyBorder="1" applyAlignment="1">
      <alignment horizontal="left" vertical="top" wrapText="1"/>
    </xf>
    <xf numFmtId="0" fontId="8" fillId="2" borderId="4" xfId="0" applyFont="1" applyFill="1" applyBorder="1" applyAlignment="1">
      <alignment horizontal="left" vertical="top" wrapText="1"/>
    </xf>
    <xf numFmtId="0" fontId="2" fillId="0" borderId="1" xfId="0" applyFont="1" applyBorder="1" applyAlignment="1">
      <alignment horizontal="left" vertical="center"/>
    </xf>
    <xf numFmtId="49" fontId="2" fillId="0" borderId="1" xfId="0" applyNumberFormat="1" applyFont="1" applyBorder="1" applyAlignment="1">
      <alignment horizont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2" fillId="0" borderId="1" xfId="0" applyFont="1" applyBorder="1" applyAlignment="1">
      <alignment horizontal="left" vertical="center" wrapText="1"/>
    </xf>
    <xf numFmtId="0" fontId="4" fillId="0" borderId="5" xfId="0" applyFont="1" applyBorder="1" applyAlignment="1">
      <alignment horizontal="center"/>
    </xf>
    <xf numFmtId="0" fontId="4" fillId="0" borderId="4" xfId="0" applyFont="1" applyBorder="1" applyAlignment="1">
      <alignment horizontal="center"/>
    </xf>
    <xf numFmtId="0" fontId="24" fillId="0" borderId="5" xfId="0" applyFont="1" applyBorder="1" applyAlignment="1">
      <alignment horizontal="left" vertical="top" wrapText="1"/>
    </xf>
    <xf numFmtId="0" fontId="24"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4" xfId="0" applyFont="1" applyBorder="1" applyAlignment="1">
      <alignment horizontal="left" vertical="top" wrapText="1"/>
    </xf>
    <xf numFmtId="0" fontId="48" fillId="0" borderId="5" xfId="0" applyFont="1" applyBorder="1" applyAlignment="1">
      <alignment horizontal="left" vertical="top" wrapText="1"/>
    </xf>
    <xf numFmtId="0" fontId="48" fillId="0" borderId="4" xfId="0" applyFont="1" applyBorder="1" applyAlignment="1">
      <alignment horizontal="left" vertical="top" wrapText="1"/>
    </xf>
    <xf numFmtId="0" fontId="48" fillId="0" borderId="5" xfId="0" applyFont="1" applyBorder="1" applyAlignment="1">
      <alignment vertical="top" wrapText="1"/>
    </xf>
    <xf numFmtId="0" fontId="48" fillId="0" borderId="4" xfId="0" applyFont="1" applyBorder="1" applyAlignment="1">
      <alignment vertical="top"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5" fillId="0" borderId="1" xfId="0" applyFont="1" applyBorder="1" applyAlignment="1">
      <alignment horizontal="left"/>
    </xf>
    <xf numFmtId="0" fontId="5" fillId="0" borderId="1" xfId="0" applyFont="1" applyBorder="1" applyAlignment="1">
      <alignment horizontal="left" wrapText="1"/>
    </xf>
    <xf numFmtId="0" fontId="17" fillId="0" borderId="5" xfId="0" applyFont="1" applyBorder="1" applyAlignment="1">
      <alignment vertical="top" wrapText="1"/>
    </xf>
    <xf numFmtId="0" fontId="17" fillId="0" borderId="4" xfId="0" applyFont="1" applyBorder="1" applyAlignment="1">
      <alignment vertical="top" wrapText="1"/>
    </xf>
    <xf numFmtId="0" fontId="24" fillId="0" borderId="5" xfId="0" applyFont="1" applyBorder="1" applyAlignment="1">
      <alignment vertical="top" wrapText="1"/>
    </xf>
    <xf numFmtId="0" fontId="24" fillId="0" borderId="4" xfId="0" applyFont="1" applyBorder="1" applyAlignment="1">
      <alignment vertical="top"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4" fillId="0" borderId="5"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center" vertical="center" textRotation="90"/>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0" fillId="0" borderId="4" xfId="0" applyBorder="1" applyAlignment="1">
      <alignment horizontal="center"/>
    </xf>
    <xf numFmtId="0" fontId="17" fillId="0" borderId="5" xfId="0" applyFont="1" applyBorder="1" applyAlignment="1">
      <alignment horizontal="left" wrapText="1"/>
    </xf>
    <xf numFmtId="0" fontId="17" fillId="0" borderId="4" xfId="0" applyFont="1" applyBorder="1" applyAlignment="1">
      <alignment horizontal="left"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vertical="center"/>
    </xf>
    <xf numFmtId="0" fontId="2" fillId="0" borderId="8" xfId="0" applyFont="1" applyFill="1" applyBorder="1" applyAlignment="1">
      <alignment vertical="center"/>
    </xf>
    <xf numFmtId="0" fontId="2" fillId="0" borderId="4" xfId="0" applyFont="1" applyFill="1" applyBorder="1" applyAlignment="1">
      <alignment vertical="center"/>
    </xf>
    <xf numFmtId="0" fontId="4" fillId="0" borderId="5" xfId="0" applyFont="1" applyFill="1" applyBorder="1" applyAlignment="1">
      <alignment horizontal="lef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xf>
    <xf numFmtId="0" fontId="4" fillId="0" borderId="4" xfId="0" applyFont="1" applyFill="1" applyBorder="1" applyAlignment="1">
      <alignment horizont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xf>
    <xf numFmtId="0" fontId="2" fillId="0" borderId="4" xfId="0" applyFont="1" applyFill="1" applyBorder="1" applyAlignment="1">
      <alignment horizontal="center"/>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0" borderId="8" xfId="0" applyFont="1" applyFill="1" applyBorder="1" applyAlignment="1">
      <alignment horizontal="center"/>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5" fillId="0" borderId="5" xfId="0" applyFont="1" applyFill="1" applyBorder="1" applyAlignment="1">
      <alignment horizontal="left" vertical="center"/>
    </xf>
    <xf numFmtId="0" fontId="5" fillId="0" borderId="8"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4" fillId="0" borderId="5" xfId="0" applyFont="1" applyFill="1" applyBorder="1" applyAlignment="1">
      <alignment horizontal="left"/>
    </xf>
    <xf numFmtId="0" fontId="4" fillId="0" borderId="8" xfId="0" applyFont="1" applyFill="1" applyBorder="1" applyAlignment="1">
      <alignment horizontal="left"/>
    </xf>
    <xf numFmtId="0" fontId="4" fillId="0" borderId="4" xfId="0" applyFont="1" applyFill="1" applyBorder="1" applyAlignment="1">
      <alignment horizontal="left"/>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textRotation="90"/>
    </xf>
    <xf numFmtId="0" fontId="2" fillId="0" borderId="4" xfId="0" applyFont="1" applyFill="1" applyBorder="1" applyAlignment="1">
      <alignment horizontal="center" vertical="center" textRotation="90"/>
    </xf>
    <xf numFmtId="0" fontId="49" fillId="0" borderId="5" xfId="0" applyFont="1" applyFill="1" applyBorder="1" applyAlignment="1">
      <alignment horizontal="center" vertical="center"/>
    </xf>
    <xf numFmtId="0" fontId="49"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4" xfId="0" applyFont="1" applyFill="1" applyBorder="1" applyAlignment="1">
      <alignment horizontal="center" vertical="center"/>
    </xf>
    <xf numFmtId="49" fontId="2" fillId="0" borderId="5" xfId="0" applyNumberFormat="1" applyFont="1" applyFill="1" applyBorder="1" applyAlignment="1">
      <alignment horizontal="center"/>
    </xf>
    <xf numFmtId="49" fontId="2" fillId="0" borderId="4" xfId="0" applyNumberFormat="1" applyFont="1" applyFill="1" applyBorder="1" applyAlignment="1">
      <alignment horizontal="center"/>
    </xf>
    <xf numFmtId="0" fontId="77" fillId="0" borderId="5" xfId="0" applyFont="1" applyFill="1" applyBorder="1" applyAlignment="1">
      <alignment horizontal="left" vertical="center"/>
    </xf>
    <xf numFmtId="0" fontId="77" fillId="0" borderId="8" xfId="0" applyFont="1" applyFill="1" applyBorder="1" applyAlignment="1">
      <alignment horizontal="left" vertical="center"/>
    </xf>
    <xf numFmtId="0" fontId="77" fillId="0" borderId="4" xfId="0" applyFont="1" applyFill="1" applyBorder="1" applyAlignment="1">
      <alignment horizontal="left" vertical="center"/>
    </xf>
    <xf numFmtId="0" fontId="52" fillId="0" borderId="3" xfId="0" applyFont="1" applyFill="1" applyBorder="1" applyAlignment="1">
      <alignment horizontal="left" vertical="center"/>
    </xf>
    <xf numFmtId="0" fontId="52" fillId="0" borderId="2" xfId="0" applyFont="1" applyFill="1" applyBorder="1" applyAlignment="1">
      <alignment horizontal="left" vertical="center"/>
    </xf>
    <xf numFmtId="0" fontId="52" fillId="0" borderId="3" xfId="0" applyFont="1" applyFill="1" applyBorder="1" applyAlignment="1">
      <alignment horizontal="center" vertical="center"/>
    </xf>
    <xf numFmtId="0" fontId="52" fillId="0" borderId="2"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6"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7" xfId="0" applyFont="1" applyFill="1" applyBorder="1" applyAlignment="1">
      <alignment horizontal="center" vertical="center"/>
    </xf>
    <xf numFmtId="0" fontId="52" fillId="0" borderId="3"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textRotation="90" wrapText="1"/>
    </xf>
    <xf numFmtId="0" fontId="52" fillId="0" borderId="2" xfId="0" applyFont="1" applyFill="1" applyBorder="1" applyAlignment="1">
      <alignment horizontal="center" vertical="center" textRotation="90" wrapText="1"/>
    </xf>
    <xf numFmtId="0" fontId="21" fillId="0" borderId="30"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5" xfId="0" applyFont="1" applyFill="1" applyBorder="1" applyAlignment="1">
      <alignment horizontal="left" vertical="top"/>
    </xf>
    <xf numFmtId="0" fontId="2" fillId="0" borderId="8" xfId="0" applyFont="1" applyFill="1" applyBorder="1" applyAlignment="1">
      <alignment horizontal="left" vertical="top"/>
    </xf>
    <xf numFmtId="0" fontId="2" fillId="0" borderId="4" xfId="0" applyFont="1" applyFill="1" applyBorder="1" applyAlignment="1">
      <alignment horizontal="left" vertical="top"/>
    </xf>
    <xf numFmtId="0" fontId="10" fillId="2" borderId="5" xfId="0" applyFont="1" applyFill="1" applyBorder="1" applyAlignment="1">
      <alignment horizontal="left" vertical="top"/>
    </xf>
    <xf numFmtId="0" fontId="52" fillId="0" borderId="5" xfId="0" applyFont="1" applyFill="1" applyBorder="1" applyAlignment="1">
      <alignment vertical="top" wrapText="1"/>
    </xf>
    <xf numFmtId="0" fontId="52" fillId="0" borderId="8" xfId="0" applyFont="1" applyFill="1" applyBorder="1" applyAlignment="1">
      <alignment vertical="top" wrapText="1"/>
    </xf>
    <xf numFmtId="0" fontId="52" fillId="0" borderId="4" xfId="0" applyFont="1" applyFill="1" applyBorder="1" applyAlignment="1">
      <alignment vertical="top" wrapText="1"/>
    </xf>
    <xf numFmtId="0" fontId="10" fillId="0" borderId="8" xfId="0" applyFont="1" applyFill="1" applyBorder="1" applyAlignment="1">
      <alignment horizontal="left" vertical="top" wrapText="1"/>
    </xf>
    <xf numFmtId="0" fontId="10" fillId="0" borderId="8" xfId="0" applyFont="1" applyFill="1" applyBorder="1" applyAlignment="1">
      <alignment horizontal="left" vertical="top"/>
    </xf>
    <xf numFmtId="0" fontId="10" fillId="0" borderId="4" xfId="0" applyFont="1" applyFill="1" applyBorder="1" applyAlignment="1">
      <alignment horizontal="left" vertical="top"/>
    </xf>
    <xf numFmtId="0" fontId="52" fillId="0" borderId="5" xfId="0" applyFont="1" applyFill="1" applyBorder="1" applyAlignment="1">
      <alignment horizontal="left" vertical="center"/>
    </xf>
    <xf numFmtId="0" fontId="52" fillId="0" borderId="8" xfId="0" applyFont="1" applyFill="1" applyBorder="1" applyAlignment="1">
      <alignment horizontal="left" vertical="center"/>
    </xf>
    <xf numFmtId="0" fontId="52" fillId="0" borderId="4" xfId="0" applyFont="1" applyFill="1" applyBorder="1" applyAlignment="1">
      <alignment horizontal="left" vertical="center"/>
    </xf>
    <xf numFmtId="0" fontId="51" fillId="0" borderId="5" xfId="0" applyFont="1" applyFill="1" applyBorder="1" applyAlignment="1">
      <alignment horizontal="left" vertical="top" wrapText="1"/>
    </xf>
    <xf numFmtId="0" fontId="51" fillId="0" borderId="8" xfId="0" applyFont="1" applyFill="1" applyBorder="1" applyAlignment="1">
      <alignment horizontal="left" vertical="top" wrapText="1"/>
    </xf>
    <xf numFmtId="0" fontId="51" fillId="0" borderId="4" xfId="0" applyFont="1" applyFill="1" applyBorder="1" applyAlignment="1">
      <alignment horizontal="left" vertical="top" wrapText="1"/>
    </xf>
    <xf numFmtId="0" fontId="63" fillId="0" borderId="25" xfId="0" applyFont="1" applyFill="1" applyBorder="1" applyAlignment="1">
      <alignment horizontal="left" vertical="center" wrapText="1"/>
    </xf>
    <xf numFmtId="0" fontId="63" fillId="0" borderId="26" xfId="0" applyFont="1" applyFill="1" applyBorder="1" applyAlignment="1">
      <alignment horizontal="left" vertical="center" wrapText="1"/>
    </xf>
    <xf numFmtId="0" fontId="63" fillId="0" borderId="27" xfId="0" applyFont="1" applyFill="1" applyBorder="1" applyAlignment="1">
      <alignment horizontal="left" vertical="center" wrapText="1"/>
    </xf>
    <xf numFmtId="0" fontId="51" fillId="0" borderId="44" xfId="0" applyFont="1" applyFill="1" applyBorder="1" applyAlignment="1">
      <alignment horizontal="left" vertical="center" wrapText="1"/>
    </xf>
    <xf numFmtId="0" fontId="51" fillId="0" borderId="45" xfId="0" applyFont="1" applyFill="1" applyBorder="1" applyAlignment="1">
      <alignment horizontal="left" vertical="center" wrapText="1"/>
    </xf>
    <xf numFmtId="0" fontId="51" fillId="0" borderId="4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52" fillId="0" borderId="15" xfId="0" applyFont="1" applyFill="1" applyBorder="1" applyAlignment="1">
      <alignment horizontal="center" vertical="center" textRotation="90" wrapText="1"/>
    </xf>
    <xf numFmtId="0" fontId="4" fillId="0" borderId="5" xfId="0" applyFont="1" applyFill="1" applyBorder="1" applyAlignment="1">
      <alignment vertical="center" wrapText="1"/>
    </xf>
    <xf numFmtId="0" fontId="4" fillId="0" borderId="8" xfId="0" applyFont="1" applyFill="1" applyBorder="1" applyAlignment="1">
      <alignment vertical="center" wrapText="1"/>
    </xf>
    <xf numFmtId="0" fontId="4" fillId="0" borderId="4" xfId="0" applyFont="1" applyFill="1" applyBorder="1" applyAlignment="1">
      <alignment vertical="center" wrapText="1"/>
    </xf>
    <xf numFmtId="168" fontId="4" fillId="0" borderId="5" xfId="0" applyNumberFormat="1" applyFont="1" applyFill="1" applyBorder="1" applyAlignment="1">
      <alignment horizontal="center" vertical="center"/>
    </xf>
    <xf numFmtId="168" fontId="4" fillId="0" borderId="4" xfId="0" applyNumberFormat="1" applyFont="1" applyFill="1" applyBorder="1" applyAlignment="1">
      <alignment horizontal="center" vertical="center"/>
    </xf>
    <xf numFmtId="168" fontId="5" fillId="0" borderId="5" xfId="0" applyNumberFormat="1" applyFont="1" applyFill="1" applyBorder="1" applyAlignment="1">
      <alignment horizontal="center" vertical="center"/>
    </xf>
    <xf numFmtId="168" fontId="5" fillId="0" borderId="4" xfId="0" applyNumberFormat="1" applyFont="1" applyFill="1" applyBorder="1" applyAlignment="1">
      <alignment horizontal="center" vertical="center"/>
    </xf>
    <xf numFmtId="0" fontId="19" fillId="0" borderId="5" xfId="0" applyFont="1" applyFill="1" applyBorder="1" applyAlignment="1">
      <alignment vertical="center" wrapText="1"/>
    </xf>
    <xf numFmtId="0" fontId="19" fillId="0" borderId="8" xfId="0" applyFont="1" applyFill="1" applyBorder="1" applyAlignment="1">
      <alignment vertical="center" wrapText="1"/>
    </xf>
    <xf numFmtId="0" fontId="19" fillId="0" borderId="4" xfId="0" applyFont="1" applyFill="1" applyBorder="1" applyAlignment="1">
      <alignment vertical="center" wrapText="1"/>
    </xf>
    <xf numFmtId="0" fontId="2" fillId="0" borderId="3" xfId="0" applyFont="1" applyBorder="1" applyAlignment="1">
      <alignment horizontal="center" textRotation="90" wrapText="1"/>
    </xf>
    <xf numFmtId="0" fontId="2" fillId="0" borderId="2" xfId="0" applyFont="1" applyBorder="1" applyAlignment="1">
      <alignment horizontal="center" textRotation="90" wrapText="1"/>
    </xf>
    <xf numFmtId="0" fontId="8" fillId="0" borderId="1" xfId="0" applyFont="1" applyFill="1" applyBorder="1" applyAlignment="1">
      <alignment horizontal="center" vertical="center"/>
    </xf>
    <xf numFmtId="168" fontId="8" fillId="0" borderId="1" xfId="0" applyNumberFormat="1" applyFont="1" applyFill="1" applyBorder="1" applyAlignment="1">
      <alignment horizontal="center"/>
    </xf>
    <xf numFmtId="168" fontId="19" fillId="0" borderId="5" xfId="0" applyNumberFormat="1" applyFont="1" applyFill="1" applyBorder="1" applyAlignment="1">
      <alignment horizontal="center"/>
    </xf>
    <xf numFmtId="168" fontId="19" fillId="0" borderId="4" xfId="0" applyNumberFormat="1" applyFont="1" applyFill="1" applyBorder="1" applyAlignment="1">
      <alignment horizontal="center"/>
    </xf>
    <xf numFmtId="168" fontId="8" fillId="0" borderId="5" xfId="0" applyNumberFormat="1" applyFont="1" applyFill="1" applyBorder="1" applyAlignment="1">
      <alignment horizontal="center"/>
    </xf>
    <xf numFmtId="168" fontId="8" fillId="0" borderId="4" xfId="0" applyNumberFormat="1" applyFont="1" applyFill="1" applyBorder="1" applyAlignment="1">
      <alignment horizontal="center"/>
    </xf>
    <xf numFmtId="0" fontId="8" fillId="0" borderId="1" xfId="0" applyFont="1" applyFill="1" applyBorder="1" applyAlignment="1">
      <alignment horizontal="center"/>
    </xf>
    <xf numFmtId="0" fontId="21"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xf>
    <xf numFmtId="0" fontId="21" fillId="0" borderId="5"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168" fontId="14" fillId="0" borderId="5" xfId="0" applyNumberFormat="1" applyFont="1" applyFill="1" applyBorder="1" applyAlignment="1">
      <alignment horizontal="center" vertical="center"/>
    </xf>
    <xf numFmtId="168" fontId="14" fillId="0" borderId="4" xfId="0" applyNumberFormat="1" applyFont="1" applyFill="1" applyBorder="1" applyAlignment="1">
      <alignment horizontal="center" vertical="center"/>
    </xf>
    <xf numFmtId="0" fontId="10" fillId="2" borderId="5" xfId="0" applyFont="1" applyFill="1" applyBorder="1" applyAlignment="1">
      <alignment horizontal="left" vertical="center"/>
    </xf>
    <xf numFmtId="0" fontId="10" fillId="2" borderId="8" xfId="0" applyFont="1" applyFill="1" applyBorder="1" applyAlignment="1">
      <alignment horizontal="left" vertical="center"/>
    </xf>
    <xf numFmtId="0" fontId="10" fillId="2" borderId="4" xfId="0" applyFont="1" applyFill="1" applyBorder="1" applyAlignment="1">
      <alignment horizontal="left" vertical="center"/>
    </xf>
    <xf numFmtId="168" fontId="10" fillId="0" borderId="5" xfId="0" applyNumberFormat="1" applyFont="1" applyFill="1" applyBorder="1" applyAlignment="1">
      <alignment horizontal="center" vertical="center"/>
    </xf>
    <xf numFmtId="168" fontId="10" fillId="0" borderId="4" xfId="0" applyNumberFormat="1" applyFont="1" applyFill="1" applyBorder="1" applyAlignment="1">
      <alignment horizontal="center" vertical="center"/>
    </xf>
    <xf numFmtId="0" fontId="10" fillId="2" borderId="1" xfId="0" applyFont="1" applyFill="1" applyBorder="1" applyAlignment="1">
      <alignment horizontal="center"/>
    </xf>
    <xf numFmtId="168" fontId="10" fillId="0" borderId="1" xfId="0" applyNumberFormat="1" applyFont="1" applyFill="1" applyBorder="1" applyAlignment="1">
      <alignment horizontal="center" vertical="center"/>
    </xf>
    <xf numFmtId="0" fontId="14" fillId="2" borderId="5"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0" xfId="0" applyFont="1" applyFill="1" applyBorder="1" applyAlignment="1">
      <alignment horizontal="left" vertical="center"/>
    </xf>
    <xf numFmtId="0" fontId="14" fillId="2" borderId="11" xfId="0" applyFont="1" applyFill="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4" fillId="2" borderId="5" xfId="0" applyFont="1" applyFill="1" applyBorder="1" applyAlignment="1">
      <alignment horizontal="center"/>
    </xf>
    <xf numFmtId="0" fontId="14" fillId="2" borderId="4" xfId="0" applyFont="1" applyFill="1" applyBorder="1" applyAlignment="1">
      <alignment horizontal="center"/>
    </xf>
    <xf numFmtId="0" fontId="10" fillId="2" borderId="8" xfId="0" applyFont="1" applyFill="1" applyBorder="1" applyAlignment="1">
      <alignment horizontal="center"/>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51" fillId="2" borderId="1" xfId="0" applyFont="1" applyFill="1" applyBorder="1" applyAlignment="1">
      <alignment horizontal="lef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left" vertical="center"/>
    </xf>
    <xf numFmtId="0" fontId="51" fillId="2" borderId="5" xfId="0" applyFont="1" applyFill="1" applyBorder="1" applyAlignment="1">
      <alignment horizontal="left" vertical="center"/>
    </xf>
    <xf numFmtId="0" fontId="51" fillId="2" borderId="8" xfId="0" applyFont="1" applyFill="1" applyBorder="1" applyAlignment="1">
      <alignment horizontal="left" vertical="center"/>
    </xf>
    <xf numFmtId="0" fontId="51" fillId="2" borderId="4" xfId="0" applyFont="1" applyFill="1" applyBorder="1" applyAlignment="1">
      <alignment horizontal="left" vertical="center"/>
    </xf>
    <xf numFmtId="0" fontId="24" fillId="2" borderId="1" xfId="0" applyFont="1" applyFill="1" applyBorder="1" applyAlignment="1">
      <alignment horizontal="left" vertical="center"/>
    </xf>
    <xf numFmtId="0" fontId="14" fillId="2" borderId="5"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0" fillId="2" borderId="0" xfId="0" applyFont="1" applyFill="1" applyAlignment="1">
      <alignment horizontal="center" vertical="center"/>
    </xf>
    <xf numFmtId="0" fontId="25" fillId="2" borderId="0" xfId="0" applyFont="1" applyFill="1" applyAlignment="1">
      <alignment horizontal="center" vertical="center"/>
    </xf>
    <xf numFmtId="0" fontId="51" fillId="2" borderId="5" xfId="0" applyFont="1" applyFill="1" applyBorder="1" applyAlignment="1">
      <alignment horizontal="left" vertical="center" wrapText="1"/>
    </xf>
    <xf numFmtId="0" fontId="51" fillId="2" borderId="8" xfId="0" applyFont="1" applyFill="1" applyBorder="1" applyAlignment="1">
      <alignment horizontal="left" vertical="center" wrapText="1"/>
    </xf>
    <xf numFmtId="0" fontId="51" fillId="2" borderId="4" xfId="0" applyFont="1" applyFill="1" applyBorder="1" applyAlignment="1">
      <alignment horizontal="left" vertical="center" wrapText="1"/>
    </xf>
    <xf numFmtId="0" fontId="10" fillId="2" borderId="1" xfId="0" applyFont="1" applyFill="1" applyBorder="1" applyAlignment="1">
      <alignment horizontal="left" vertical="center"/>
    </xf>
    <xf numFmtId="0" fontId="10" fillId="2" borderId="10" xfId="0" applyFont="1" applyFill="1" applyBorder="1" applyAlignment="1">
      <alignment horizontal="center" vertical="center"/>
    </xf>
    <xf numFmtId="0" fontId="10" fillId="2" borderId="14" xfId="0" applyFont="1" applyFill="1" applyBorder="1" applyAlignment="1">
      <alignment horizontal="center" vertical="center"/>
    </xf>
    <xf numFmtId="0" fontId="24" fillId="2" borderId="1" xfId="0" applyFont="1" applyFill="1" applyBorder="1" applyAlignment="1">
      <alignment horizontal="center" vertical="center"/>
    </xf>
    <xf numFmtId="0" fontId="10" fillId="2" borderId="1" xfId="0" applyFont="1" applyFill="1" applyBorder="1" applyAlignment="1">
      <alignment horizontal="center" vertical="center" textRotation="90"/>
    </xf>
    <xf numFmtId="0" fontId="10" fillId="2" borderId="5" xfId="0" applyFont="1" applyFill="1" applyBorder="1" applyAlignment="1">
      <alignment horizontal="center"/>
    </xf>
    <xf numFmtId="0" fontId="10" fillId="2" borderId="4" xfId="0" applyFont="1" applyFill="1" applyBorder="1" applyAlignment="1">
      <alignment horizontal="center"/>
    </xf>
    <xf numFmtId="0" fontId="14" fillId="2" borderId="5" xfId="0" applyFont="1" applyFill="1" applyBorder="1" applyAlignment="1">
      <alignment horizontal="left" vertical="center"/>
    </xf>
    <xf numFmtId="0" fontId="14" fillId="2" borderId="4" xfId="0" applyFont="1" applyFill="1" applyBorder="1" applyAlignment="1">
      <alignment horizontal="left" vertical="center"/>
    </xf>
    <xf numFmtId="0" fontId="10" fillId="2" borderId="1" xfId="0" applyFont="1" applyFill="1" applyBorder="1" applyAlignment="1">
      <alignment horizontal="center" vertical="center" wrapText="1"/>
    </xf>
    <xf numFmtId="0" fontId="50" fillId="0" borderId="1" xfId="0" applyFont="1" applyFill="1" applyBorder="1" applyAlignment="1">
      <alignment horizontal="left" vertical="center"/>
    </xf>
    <xf numFmtId="0" fontId="51" fillId="0" borderId="8" xfId="0" applyFont="1" applyFill="1" applyBorder="1" applyAlignment="1">
      <alignment horizontal="left" vertical="top"/>
    </xf>
    <xf numFmtId="0" fontId="51" fillId="0" borderId="4" xfId="0" applyFont="1" applyFill="1" applyBorder="1" applyAlignment="1">
      <alignment horizontal="left" vertical="top"/>
    </xf>
    <xf numFmtId="0" fontId="14" fillId="2" borderId="8" xfId="0" applyFont="1" applyFill="1" applyBorder="1" applyAlignment="1">
      <alignment horizontal="left" vertical="center"/>
    </xf>
    <xf numFmtId="0" fontId="51" fillId="0" borderId="3" xfId="0" applyFont="1" applyFill="1" applyBorder="1" applyAlignment="1">
      <alignment horizontal="center" vertical="center" textRotation="90" wrapText="1"/>
    </xf>
    <xf numFmtId="0" fontId="51" fillId="0" borderId="15" xfId="0" applyFont="1" applyFill="1" applyBorder="1" applyAlignment="1">
      <alignment horizontal="center" vertical="center" textRotation="90" wrapText="1"/>
    </xf>
    <xf numFmtId="0" fontId="51" fillId="0" borderId="5" xfId="0" applyFont="1" applyFill="1" applyBorder="1" applyAlignment="1">
      <alignment horizontal="left" vertical="center" wrapText="1"/>
    </xf>
    <xf numFmtId="0" fontId="51" fillId="0" borderId="8" xfId="0" applyFont="1" applyFill="1" applyBorder="1" applyAlignment="1">
      <alignment horizontal="left" vertical="center" wrapText="1"/>
    </xf>
    <xf numFmtId="0" fontId="51" fillId="0" borderId="4" xfId="0" applyFont="1" applyFill="1" applyBorder="1" applyAlignment="1">
      <alignment horizontal="left" vertical="center" wrapText="1"/>
    </xf>
    <xf numFmtId="0" fontId="51" fillId="0" borderId="5" xfId="0" applyFont="1" applyFill="1" applyBorder="1" applyAlignment="1">
      <alignment horizontal="left" vertical="top"/>
    </xf>
    <xf numFmtId="0" fontId="51" fillId="0" borderId="5" xfId="0" applyFont="1" applyFill="1" applyBorder="1" applyAlignment="1">
      <alignment horizontal="left" vertical="center"/>
    </xf>
    <xf numFmtId="0" fontId="51" fillId="0" borderId="8" xfId="0" applyFont="1" applyFill="1" applyBorder="1" applyAlignment="1">
      <alignment horizontal="left" vertical="center"/>
    </xf>
    <xf numFmtId="0" fontId="51" fillId="0" borderId="4" xfId="0" applyFont="1" applyFill="1" applyBorder="1" applyAlignment="1">
      <alignment horizontal="left" vertical="center"/>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center"/>
    </xf>
    <xf numFmtId="0" fontId="19" fillId="0" borderId="5" xfId="0" applyFont="1" applyFill="1" applyBorder="1" applyAlignment="1">
      <alignment horizontal="center"/>
    </xf>
    <xf numFmtId="0" fontId="19" fillId="0" borderId="4" xfId="0" applyFont="1" applyFill="1" applyBorder="1" applyAlignment="1">
      <alignment horizontal="center"/>
    </xf>
    <xf numFmtId="168" fontId="19" fillId="0" borderId="1" xfId="0" applyNumberFormat="1" applyFont="1" applyFill="1" applyBorder="1" applyAlignment="1">
      <alignment horizontal="center"/>
    </xf>
    <xf numFmtId="0" fontId="72" fillId="0" borderId="4" xfId="0" applyFont="1" applyBorder="1" applyAlignment="1">
      <alignment horizontal="center"/>
    </xf>
    <xf numFmtId="0" fontId="71" fillId="0" borderId="5" xfId="0" applyFont="1" applyFill="1" applyBorder="1" applyAlignment="1">
      <alignment horizontal="left" vertical="center" wrapText="1"/>
    </xf>
    <xf numFmtId="0" fontId="72" fillId="0" borderId="8" xfId="0" applyFont="1" applyFill="1" applyBorder="1" applyAlignment="1">
      <alignment horizontal="left" vertical="center" wrapText="1"/>
    </xf>
    <xf numFmtId="0" fontId="72" fillId="0" borderId="4" xfId="0" applyFont="1" applyFill="1" applyBorder="1" applyAlignment="1">
      <alignment horizontal="left" vertical="center" wrapText="1"/>
    </xf>
    <xf numFmtId="0" fontId="8" fillId="0" borderId="5" xfId="0" applyFont="1" applyFill="1" applyBorder="1" applyAlignment="1">
      <alignment horizontal="center"/>
    </xf>
    <xf numFmtId="0" fontId="8" fillId="0" borderId="4" xfId="0" applyFont="1" applyFill="1" applyBorder="1" applyAlignment="1">
      <alignment horizontal="center"/>
    </xf>
    <xf numFmtId="0" fontId="19" fillId="2" borderId="5" xfId="0" applyFont="1" applyFill="1" applyBorder="1" applyAlignment="1">
      <alignment horizontal="center"/>
    </xf>
    <xf numFmtId="0" fontId="19" fillId="2" borderId="4" xfId="0" applyFont="1" applyFill="1" applyBorder="1" applyAlignment="1">
      <alignment horizontal="center"/>
    </xf>
    <xf numFmtId="0" fontId="10" fillId="2" borderId="12"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6" xfId="0" applyFont="1" applyFill="1" applyBorder="1" applyAlignment="1">
      <alignment horizontal="left" vertical="center"/>
    </xf>
    <xf numFmtId="0" fontId="10" fillId="2" borderId="14" xfId="0" applyFont="1" applyFill="1" applyBorder="1" applyAlignment="1">
      <alignment horizontal="left" vertical="center"/>
    </xf>
    <xf numFmtId="0" fontId="10" fillId="2" borderId="7" xfId="0" applyFont="1" applyFill="1" applyBorder="1" applyAlignment="1">
      <alignment horizontal="left" vertical="center"/>
    </xf>
    <xf numFmtId="0" fontId="10" fillId="2" borderId="0" xfId="0" applyFont="1" applyFill="1" applyAlignment="1">
      <alignment horizontal="left" vertical="center" wrapText="1"/>
    </xf>
    <xf numFmtId="0" fontId="14" fillId="2" borderId="5" xfId="0" applyFont="1" applyFill="1" applyBorder="1" applyAlignment="1">
      <alignment horizontal="left"/>
    </xf>
    <xf numFmtId="0" fontId="10" fillId="2" borderId="8" xfId="0" applyFont="1" applyFill="1" applyBorder="1" applyAlignment="1">
      <alignment horizontal="left"/>
    </xf>
    <xf numFmtId="0" fontId="10" fillId="2" borderId="4" xfId="0" applyFont="1" applyFill="1" applyBorder="1" applyAlignment="1">
      <alignment horizontal="left"/>
    </xf>
    <xf numFmtId="0" fontId="51" fillId="0" borderId="5" xfId="0" applyFont="1" applyFill="1" applyBorder="1" applyAlignment="1">
      <alignment vertical="top" wrapText="1"/>
    </xf>
    <xf numFmtId="0" fontId="51" fillId="0" borderId="8" xfId="0" applyFont="1" applyFill="1" applyBorder="1" applyAlignment="1">
      <alignment vertical="top" wrapText="1"/>
    </xf>
    <xf numFmtId="0" fontId="51" fillId="0" borderId="4" xfId="0" applyFont="1" applyFill="1" applyBorder="1" applyAlignment="1">
      <alignment vertical="top" wrapText="1"/>
    </xf>
    <xf numFmtId="0" fontId="51" fillId="0" borderId="2" xfId="0" applyFont="1" applyFill="1" applyBorder="1" applyAlignment="1">
      <alignment horizontal="center" vertical="center" textRotation="90" wrapText="1"/>
    </xf>
    <xf numFmtId="0" fontId="51" fillId="0" borderId="5" xfId="0" applyFont="1" applyFill="1" applyBorder="1" applyAlignment="1">
      <alignment vertical="center" wrapText="1"/>
    </xf>
    <xf numFmtId="0" fontId="51" fillId="0" borderId="8" xfId="0" applyFont="1" applyFill="1" applyBorder="1" applyAlignment="1">
      <alignment vertical="center" wrapText="1"/>
    </xf>
    <xf numFmtId="0" fontId="51" fillId="0" borderId="4" xfId="0" applyFont="1" applyFill="1" applyBorder="1" applyAlignment="1">
      <alignment vertical="center" wrapText="1"/>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71" fillId="2" borderId="5" xfId="0" applyFont="1" applyFill="1" applyBorder="1" applyAlignment="1">
      <alignment horizontal="left" vertical="center" wrapText="1"/>
    </xf>
    <xf numFmtId="0" fontId="71" fillId="2" borderId="8" xfId="0" applyFont="1" applyFill="1" applyBorder="1" applyAlignment="1">
      <alignment horizontal="left" vertical="center" wrapText="1"/>
    </xf>
    <xf numFmtId="0" fontId="71" fillId="2" borderId="4" xfId="0" applyFont="1" applyFill="1" applyBorder="1" applyAlignment="1">
      <alignment horizontal="left"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5" xfId="0" applyFont="1" applyFill="1" applyBorder="1" applyAlignment="1">
      <alignment vertical="top"/>
    </xf>
    <xf numFmtId="0" fontId="51" fillId="0" borderId="8" xfId="0" applyFont="1" applyFill="1" applyBorder="1" applyAlignment="1">
      <alignment vertical="top"/>
    </xf>
    <xf numFmtId="0" fontId="51" fillId="0" borderId="4" xfId="0" applyFont="1" applyFill="1" applyBorder="1" applyAlignment="1">
      <alignment vertical="top"/>
    </xf>
    <xf numFmtId="0" fontId="51" fillId="0" borderId="5" xfId="0" applyFont="1" applyFill="1" applyBorder="1" applyAlignment="1">
      <alignment horizontal="justify" vertical="top" wrapText="1"/>
    </xf>
    <xf numFmtId="0" fontId="51" fillId="0" borderId="8" xfId="0" applyFont="1" applyFill="1" applyBorder="1" applyAlignment="1">
      <alignment horizontal="justify" vertical="top" wrapText="1"/>
    </xf>
    <xf numFmtId="0" fontId="51" fillId="0" borderId="4" xfId="0" applyFont="1" applyFill="1" applyBorder="1" applyAlignment="1">
      <alignment horizontal="justify" vertical="top" wrapText="1"/>
    </xf>
    <xf numFmtId="0" fontId="51"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xf>
    <xf numFmtId="168" fontId="2" fillId="0" borderId="1" xfId="0" applyNumberFormat="1" applyFont="1" applyFill="1" applyBorder="1" applyAlignment="1">
      <alignment horizontal="center" vertical="center"/>
    </xf>
    <xf numFmtId="0" fontId="26" fillId="2" borderId="8" xfId="0" applyFont="1" applyFill="1" applyBorder="1" applyAlignment="1">
      <alignment horizontal="left" vertical="top"/>
    </xf>
    <xf numFmtId="0" fontId="26" fillId="2" borderId="4" xfId="0" applyFont="1" applyFill="1" applyBorder="1" applyAlignment="1">
      <alignment horizontal="left" vertical="top"/>
    </xf>
    <xf numFmtId="0" fontId="63" fillId="2" borderId="25" xfId="0" applyFont="1" applyFill="1" applyBorder="1" applyAlignment="1">
      <alignment horizontal="left" vertical="center" wrapText="1"/>
    </xf>
    <xf numFmtId="0" fontId="63" fillId="2" borderId="26" xfId="0" applyFont="1" applyFill="1" applyBorder="1" applyAlignment="1">
      <alignment horizontal="left" vertical="center" wrapText="1"/>
    </xf>
    <xf numFmtId="0" fontId="63" fillId="2" borderId="27" xfId="0" applyFont="1" applyFill="1" applyBorder="1" applyAlignment="1">
      <alignment horizontal="left" vertical="center" wrapText="1"/>
    </xf>
    <xf numFmtId="0" fontId="21" fillId="2" borderId="25"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27" xfId="0" applyFont="1" applyFill="1" applyBorder="1" applyAlignment="1">
      <alignment horizontal="left" vertical="center" wrapText="1"/>
    </xf>
    <xf numFmtId="0" fontId="10" fillId="0" borderId="5" xfId="0" applyFont="1" applyBorder="1" applyAlignment="1">
      <alignment horizontal="right" vertical="center"/>
    </xf>
    <xf numFmtId="0" fontId="10" fillId="0" borderId="4" xfId="0" applyFont="1" applyBorder="1" applyAlignment="1">
      <alignment horizontal="right" vertical="center"/>
    </xf>
    <xf numFmtId="4" fontId="14" fillId="2" borderId="1" xfId="0" applyNumberFormat="1" applyFont="1" applyFill="1" applyBorder="1" applyAlignment="1">
      <alignment horizontal="right"/>
    </xf>
    <xf numFmtId="4" fontId="10" fillId="0" borderId="1" xfId="0" applyNumberFormat="1" applyFont="1" applyBorder="1" applyAlignment="1">
      <alignment horizontal="right"/>
    </xf>
    <xf numFmtId="0" fontId="14" fillId="0" borderId="5" xfId="0" applyFont="1" applyBorder="1" applyAlignment="1">
      <alignment horizontal="right" vertical="center"/>
    </xf>
    <xf numFmtId="0" fontId="14" fillId="0" borderId="4" xfId="0" applyFont="1" applyBorder="1" applyAlignment="1">
      <alignment horizontal="right" vertical="center"/>
    </xf>
    <xf numFmtId="4" fontId="14" fillId="0" borderId="5" xfId="0" applyNumberFormat="1" applyFont="1" applyBorder="1" applyAlignment="1">
      <alignment horizontal="right" vertical="center"/>
    </xf>
    <xf numFmtId="49" fontId="10" fillId="0" borderId="5" xfId="0" applyNumberFormat="1" applyFont="1" applyBorder="1" applyAlignment="1">
      <alignment horizontal="left" vertical="center"/>
    </xf>
    <xf numFmtId="49" fontId="10" fillId="0" borderId="8" xfId="0" applyNumberFormat="1" applyFont="1" applyBorder="1" applyAlignment="1">
      <alignment horizontal="left" vertical="center"/>
    </xf>
    <xf numFmtId="49" fontId="10" fillId="0" borderId="4" xfId="0" applyNumberFormat="1" applyFont="1" applyBorder="1" applyAlignment="1">
      <alignment horizontal="left" vertical="center"/>
    </xf>
    <xf numFmtId="0" fontId="0" fillId="0" borderId="8" xfId="0" applyFont="1" applyBorder="1" applyAlignment="1">
      <alignment horizontal="left" vertical="center"/>
    </xf>
    <xf numFmtId="0" fontId="0" fillId="0" borderId="4" xfId="0" applyFont="1" applyBorder="1" applyAlignment="1">
      <alignment horizontal="left" vertical="center"/>
    </xf>
    <xf numFmtId="49" fontId="10" fillId="0" borderId="1" xfId="0" applyNumberFormat="1" applyFont="1" applyBorder="1" applyAlignment="1">
      <alignment horizontal="left" wrapText="1"/>
    </xf>
    <xf numFmtId="4" fontId="10" fillId="0" borderId="1" xfId="0" applyNumberFormat="1" applyFont="1" applyBorder="1" applyAlignment="1">
      <alignment horizontal="center" vertical="center"/>
    </xf>
    <xf numFmtId="0" fontId="14" fillId="0" borderId="1" xfId="0" applyFont="1" applyBorder="1" applyAlignment="1">
      <alignment horizontal="center"/>
    </xf>
    <xf numFmtId="4" fontId="14" fillId="0" borderId="5" xfId="0" applyNumberFormat="1" applyFont="1" applyBorder="1" applyAlignment="1">
      <alignment horizontal="center" vertical="center"/>
    </xf>
    <xf numFmtId="0" fontId="10" fillId="2" borderId="1" xfId="0" applyFont="1" applyFill="1" applyBorder="1" applyAlignment="1">
      <alignment horizontal="center" vertical="center" textRotation="90" wrapText="1"/>
    </xf>
    <xf numFmtId="49" fontId="10" fillId="0" borderId="1" xfId="0" applyNumberFormat="1" applyFont="1" applyFill="1" applyBorder="1" applyAlignment="1">
      <alignment horizontal="left" wrapText="1"/>
    </xf>
    <xf numFmtId="49" fontId="10" fillId="0" borderId="1" xfId="0" applyNumberFormat="1" applyFont="1" applyFill="1" applyBorder="1" applyAlignment="1">
      <alignment horizontal="left" vertical="top" wrapText="1"/>
    </xf>
    <xf numFmtId="0" fontId="10" fillId="2" borderId="5" xfId="0" applyFont="1" applyFill="1" applyBorder="1" applyAlignment="1">
      <alignment horizontal="justify" vertical="top" wrapText="1"/>
    </xf>
    <xf numFmtId="0" fontId="10" fillId="2" borderId="8" xfId="0" applyFont="1" applyFill="1" applyBorder="1" applyAlignment="1">
      <alignment horizontal="justify" vertical="top" wrapText="1"/>
    </xf>
    <xf numFmtId="0" fontId="10" fillId="2" borderId="4" xfId="0" applyFont="1" applyFill="1" applyBorder="1" applyAlignment="1">
      <alignment horizontal="justify" vertical="top" wrapText="1"/>
    </xf>
    <xf numFmtId="172" fontId="10" fillId="2" borderId="8" xfId="0" applyNumberFormat="1" applyFont="1" applyFill="1" applyBorder="1" applyAlignment="1">
      <alignment horizontal="left" vertical="top" wrapText="1"/>
    </xf>
    <xf numFmtId="172" fontId="10" fillId="2" borderId="4" xfId="0" applyNumberFormat="1" applyFont="1" applyFill="1" applyBorder="1" applyAlignment="1">
      <alignment horizontal="left" vertical="top" wrapText="1"/>
    </xf>
    <xf numFmtId="0" fontId="10" fillId="2" borderId="5" xfId="0" applyFont="1" applyFill="1" applyBorder="1" applyAlignment="1">
      <alignment vertical="top" wrapText="1"/>
    </xf>
    <xf numFmtId="0" fontId="10" fillId="2" borderId="8" xfId="0" applyFont="1" applyFill="1" applyBorder="1" applyAlignment="1">
      <alignment vertical="top" wrapText="1"/>
    </xf>
    <xf numFmtId="0" fontId="10" fillId="2" borderId="4" xfId="0" applyFont="1" applyFill="1" applyBorder="1" applyAlignment="1">
      <alignment vertical="top" wrapText="1"/>
    </xf>
    <xf numFmtId="0" fontId="10" fillId="2" borderId="5" xfId="0" applyFont="1" applyFill="1" applyBorder="1" applyAlignment="1">
      <alignment vertical="top"/>
    </xf>
    <xf numFmtId="0" fontId="10" fillId="2" borderId="8" xfId="0" applyFont="1" applyFill="1" applyBorder="1" applyAlignment="1">
      <alignment vertical="top"/>
    </xf>
    <xf numFmtId="0" fontId="10" fillId="2" borderId="4" xfId="0" applyFont="1" applyFill="1" applyBorder="1" applyAlignment="1">
      <alignment vertical="top"/>
    </xf>
    <xf numFmtId="0" fontId="10" fillId="0" borderId="8" xfId="0" applyFont="1" applyBorder="1" applyAlignment="1">
      <alignment horizontal="left" vertical="center" wrapText="1"/>
    </xf>
    <xf numFmtId="49" fontId="14" fillId="2" borderId="1" xfId="0" applyNumberFormat="1" applyFont="1" applyFill="1" applyBorder="1" applyAlignment="1">
      <alignment horizontal="left" wrapText="1"/>
    </xf>
    <xf numFmtId="0" fontId="14" fillId="2" borderId="1" xfId="0" applyFont="1" applyFill="1" applyBorder="1" applyAlignment="1">
      <alignment horizontal="center"/>
    </xf>
    <xf numFmtId="0" fontId="10" fillId="0" borderId="3" xfId="0" applyFont="1" applyBorder="1" applyAlignment="1">
      <alignment horizontal="center" textRotation="90" wrapText="1"/>
    </xf>
    <xf numFmtId="0" fontId="10" fillId="0" borderId="2" xfId="0" applyFont="1" applyBorder="1" applyAlignment="1">
      <alignment horizontal="center" textRotation="90" wrapText="1"/>
    </xf>
    <xf numFmtId="0" fontId="14" fillId="0" borderId="5" xfId="0" applyFont="1" applyBorder="1" applyAlignment="1">
      <alignment horizontal="left" wrapText="1"/>
    </xf>
    <xf numFmtId="0" fontId="14" fillId="0" borderId="4" xfId="0" applyFont="1" applyBorder="1" applyAlignment="1">
      <alignment horizontal="left" wrapText="1"/>
    </xf>
    <xf numFmtId="0" fontId="10" fillId="0" borderId="5" xfId="0" applyFont="1" applyBorder="1" applyAlignment="1">
      <alignment horizontal="center" wrapText="1"/>
    </xf>
    <xf numFmtId="0" fontId="0" fillId="0" borderId="4" xfId="0" applyBorder="1" applyAlignment="1">
      <alignment horizontal="center" wrapText="1"/>
    </xf>
    <xf numFmtId="0" fontId="0" fillId="0" borderId="4" xfId="0" applyBorder="1" applyAlignment="1"/>
    <xf numFmtId="0" fontId="10" fillId="0" borderId="5" xfId="0" applyFont="1" applyBorder="1" applyAlignment="1"/>
    <xf numFmtId="0" fontId="10" fillId="0" borderId="4" xfId="0" applyFont="1" applyBorder="1" applyAlignment="1"/>
    <xf numFmtId="0" fontId="10" fillId="2" borderId="3" xfId="0" applyFont="1" applyFill="1" applyBorder="1" applyAlignment="1">
      <alignment horizontal="center" vertical="center" textRotation="90" wrapText="1"/>
    </xf>
    <xf numFmtId="0" fontId="10" fillId="2" borderId="15" xfId="0" applyFont="1" applyFill="1" applyBorder="1" applyAlignment="1">
      <alignment horizontal="center" vertical="center" textRotation="90" wrapText="1"/>
    </xf>
    <xf numFmtId="0" fontId="10" fillId="0" borderId="5" xfId="0" applyFont="1" applyBorder="1" applyAlignment="1">
      <alignment horizontal="center" vertical="center" textRotation="90" wrapText="1"/>
    </xf>
    <xf numFmtId="0" fontId="0" fillId="0" borderId="8" xfId="0" applyBorder="1" applyAlignment="1">
      <alignment vertical="center"/>
    </xf>
    <xf numFmtId="0" fontId="0" fillId="0" borderId="4" xfId="0" applyBorder="1" applyAlignment="1">
      <alignment vertical="center"/>
    </xf>
    <xf numFmtId="49" fontId="10" fillId="0" borderId="1" xfId="0" applyNumberFormat="1" applyFont="1" applyFill="1" applyBorder="1" applyAlignment="1">
      <alignment horizontal="left" vertical="center" wrapText="1"/>
    </xf>
    <xf numFmtId="0" fontId="53" fillId="2" borderId="25" xfId="0" applyFont="1" applyFill="1" applyBorder="1" applyAlignment="1">
      <alignment horizontal="left" vertical="center" wrapText="1"/>
    </xf>
    <xf numFmtId="0" fontId="53" fillId="2" borderId="26" xfId="0" applyFont="1" applyFill="1" applyBorder="1" applyAlignment="1">
      <alignment horizontal="left" vertical="center" wrapText="1"/>
    </xf>
    <xf numFmtId="0" fontId="53" fillId="2" borderId="27"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53" fillId="2" borderId="28" xfId="0" applyFont="1" applyFill="1" applyBorder="1" applyAlignment="1">
      <alignment horizontal="left" vertical="center"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53" fillId="2" borderId="29" xfId="0" applyFont="1" applyFill="1" applyBorder="1" applyAlignment="1">
      <alignment horizontal="left" vertical="center" wrapText="1"/>
    </xf>
    <xf numFmtId="0" fontId="5" fillId="0" borderId="5"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4" fillId="0" borderId="1" xfId="0" applyFont="1" applyBorder="1" applyAlignment="1">
      <alignment horizontal="center"/>
    </xf>
    <xf numFmtId="0" fontId="14" fillId="0" borderId="5" xfId="0" applyFont="1" applyBorder="1" applyAlignment="1">
      <alignment vertical="center" wrapText="1"/>
    </xf>
    <xf numFmtId="0" fontId="14" fillId="0" borderId="8" xfId="0" applyFont="1" applyBorder="1" applyAlignment="1">
      <alignment vertical="center" wrapText="1"/>
    </xf>
    <xf numFmtId="0" fontId="14" fillId="0" borderId="4" xfId="0" applyFont="1" applyBorder="1" applyAlignment="1">
      <alignment vertical="center" wrapText="1"/>
    </xf>
    <xf numFmtId="168" fontId="10" fillId="0" borderId="5" xfId="0" applyNumberFormat="1" applyFont="1" applyFill="1" applyBorder="1" applyAlignment="1">
      <alignment horizontal="right" vertical="center"/>
    </xf>
    <xf numFmtId="168" fontId="10" fillId="0" borderId="4" xfId="0" applyNumberFormat="1" applyFont="1" applyFill="1" applyBorder="1" applyAlignment="1">
      <alignment horizontal="right" vertical="center"/>
    </xf>
    <xf numFmtId="168" fontId="10" fillId="0" borderId="5" xfId="0" applyNumberFormat="1" applyFont="1" applyBorder="1" applyAlignment="1">
      <alignment horizontal="right" vertical="center"/>
    </xf>
    <xf numFmtId="168" fontId="10" fillId="0" borderId="4" xfId="0" applyNumberFormat="1" applyFont="1" applyBorder="1" applyAlignment="1">
      <alignment horizontal="right" vertical="center"/>
    </xf>
    <xf numFmtId="168" fontId="14" fillId="0" borderId="5" xfId="0" applyNumberFormat="1" applyFont="1" applyFill="1" applyBorder="1" applyAlignment="1">
      <alignment vertical="center"/>
    </xf>
    <xf numFmtId="168" fontId="14" fillId="0" borderId="4" xfId="0" applyNumberFormat="1" applyFont="1" applyFill="1" applyBorder="1" applyAlignment="1">
      <alignment vertical="center"/>
    </xf>
    <xf numFmtId="0" fontId="15" fillId="0" borderId="4" xfId="0" applyFont="1" applyBorder="1" applyAlignment="1">
      <alignment horizontal="right" vertical="center"/>
    </xf>
    <xf numFmtId="0" fontId="10" fillId="0" borderId="5" xfId="0" applyFont="1" applyBorder="1" applyAlignment="1">
      <alignment vertical="center" wrapText="1"/>
    </xf>
    <xf numFmtId="0" fontId="10" fillId="0" borderId="8" xfId="0" applyFont="1" applyBorder="1" applyAlignment="1">
      <alignment vertical="center" wrapText="1"/>
    </xf>
    <xf numFmtId="0" fontId="10" fillId="0" borderId="4" xfId="0" applyFont="1" applyBorder="1" applyAlignment="1">
      <alignment vertical="center" wrapText="1"/>
    </xf>
    <xf numFmtId="168" fontId="14" fillId="0" borderId="5" xfId="0" applyNumberFormat="1" applyFont="1" applyFill="1" applyBorder="1" applyAlignment="1">
      <alignment horizontal="right" vertical="center"/>
    </xf>
    <xf numFmtId="168" fontId="14" fillId="0" borderId="4" xfId="0" applyNumberFormat="1" applyFont="1" applyFill="1" applyBorder="1" applyAlignment="1">
      <alignment horizontal="right" vertical="center"/>
    </xf>
    <xf numFmtId="0" fontId="10" fillId="0" borderId="5" xfId="0" applyFont="1" applyBorder="1" applyAlignment="1">
      <alignment wrapText="1"/>
    </xf>
    <xf numFmtId="0" fontId="10" fillId="0" borderId="8" xfId="0" applyFont="1" applyBorder="1" applyAlignment="1">
      <alignment wrapText="1"/>
    </xf>
    <xf numFmtId="0" fontId="10" fillId="0" borderId="4" xfId="0" applyFont="1" applyBorder="1" applyAlignment="1">
      <alignment wrapText="1"/>
    </xf>
    <xf numFmtId="168" fontId="10" fillId="2" borderId="5" xfId="0" applyNumberFormat="1" applyFont="1" applyFill="1" applyBorder="1" applyAlignment="1">
      <alignment horizontal="right" vertical="center"/>
    </xf>
    <xf numFmtId="168" fontId="10" fillId="2" borderId="4" xfId="0" applyNumberFormat="1" applyFont="1" applyFill="1" applyBorder="1" applyAlignment="1">
      <alignment horizontal="right" vertical="center"/>
    </xf>
    <xf numFmtId="168" fontId="8" fillId="0" borderId="5" xfId="0" applyNumberFormat="1" applyFont="1" applyFill="1" applyBorder="1" applyAlignment="1">
      <alignment horizontal="right" vertical="center"/>
    </xf>
    <xf numFmtId="168" fontId="8" fillId="0" borderId="4" xfId="0" applyNumberFormat="1" applyFont="1" applyFill="1" applyBorder="1" applyAlignment="1">
      <alignment horizontal="right" vertical="center"/>
    </xf>
    <xf numFmtId="168" fontId="4" fillId="0" borderId="5" xfId="0" applyNumberFormat="1" applyFont="1" applyBorder="1" applyAlignment="1">
      <alignment horizontal="right" vertical="center"/>
    </xf>
    <xf numFmtId="168" fontId="4" fillId="0" borderId="4" xfId="0" applyNumberFormat="1" applyFont="1" applyBorder="1" applyAlignment="1">
      <alignment horizontal="right" vertical="center"/>
    </xf>
    <xf numFmtId="0" fontId="8" fillId="0" borderId="1" xfId="0" applyFont="1" applyBorder="1" applyAlignment="1">
      <alignment horizontal="left" vertical="center"/>
    </xf>
    <xf numFmtId="0" fontId="6" fillId="0" borderId="1" xfId="0" applyFont="1" applyBorder="1" applyAlignment="1">
      <alignment horizontal="center" vertical="center"/>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52" fillId="0" borderId="1" xfId="0" applyFont="1" applyFill="1" applyBorder="1" applyAlignment="1">
      <alignment horizontal="center" vertical="center"/>
    </xf>
    <xf numFmtId="0" fontId="77" fillId="0" borderId="1" xfId="0" applyFont="1" applyFill="1" applyBorder="1" applyAlignment="1">
      <alignment horizontal="left" vertical="center"/>
    </xf>
    <xf numFmtId="0" fontId="52" fillId="0" borderId="1" xfId="0" applyFont="1" applyFill="1" applyBorder="1" applyAlignment="1">
      <alignment horizontal="center" vertical="center" wrapText="1"/>
    </xf>
    <xf numFmtId="0" fontId="52" fillId="0" borderId="5" xfId="0" applyFont="1" applyFill="1" applyBorder="1" applyAlignment="1">
      <alignment horizontal="left" vertical="top"/>
    </xf>
    <xf numFmtId="0" fontId="52" fillId="0" borderId="8" xfId="0" applyFont="1" applyFill="1" applyBorder="1" applyAlignment="1">
      <alignment horizontal="left" vertical="top"/>
    </xf>
    <xf numFmtId="0" fontId="52" fillId="0" borderId="4" xfId="0" applyFont="1" applyFill="1" applyBorder="1" applyAlignment="1">
      <alignment horizontal="left" vertical="top"/>
    </xf>
    <xf numFmtId="0" fontId="21" fillId="0" borderId="5"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4" xfId="0" applyFont="1" applyFill="1" applyBorder="1" applyAlignment="1">
      <alignment horizontal="left" vertical="top" wrapText="1"/>
    </xf>
    <xf numFmtId="0" fontId="52" fillId="0" borderId="1" xfId="0" applyFont="1" applyFill="1" applyBorder="1" applyAlignment="1">
      <alignment horizontal="center" vertical="center" textRotation="90" wrapText="1"/>
    </xf>
    <xf numFmtId="0" fontId="68" fillId="0" borderId="4" xfId="0" applyFont="1" applyFill="1" applyBorder="1" applyAlignment="1">
      <alignment horizontal="right" vertical="center"/>
    </xf>
    <xf numFmtId="0" fontId="68" fillId="0" borderId="4" xfId="0" applyFont="1" applyFill="1" applyBorder="1" applyAlignment="1">
      <alignment vertical="center"/>
    </xf>
    <xf numFmtId="168" fontId="10" fillId="0" borderId="5" xfId="0" applyNumberFormat="1" applyFont="1" applyFill="1" applyBorder="1" applyAlignment="1">
      <alignment vertical="center"/>
    </xf>
    <xf numFmtId="168" fontId="10" fillId="0" borderId="4" xfId="0" applyNumberFormat="1" applyFont="1" applyFill="1" applyBorder="1" applyAlignment="1">
      <alignment vertical="center"/>
    </xf>
    <xf numFmtId="168" fontId="14" fillId="0" borderId="5" xfId="0" applyNumberFormat="1" applyFont="1" applyBorder="1" applyAlignment="1">
      <alignment vertical="center"/>
    </xf>
    <xf numFmtId="0" fontId="15" fillId="0" borderId="4" xfId="0" applyFont="1" applyBorder="1" applyAlignment="1">
      <alignment vertical="center"/>
    </xf>
    <xf numFmtId="0" fontId="0" fillId="0" borderId="4" xfId="0" applyBorder="1" applyAlignment="1">
      <alignment horizontal="right" vertical="center"/>
    </xf>
    <xf numFmtId="168" fontId="14" fillId="0" borderId="5" xfId="0" applyNumberFormat="1" applyFont="1" applyBorder="1" applyAlignment="1">
      <alignment horizontal="right" vertical="center"/>
    </xf>
    <xf numFmtId="0" fontId="15" fillId="0" borderId="4" xfId="0" applyFont="1" applyFill="1" applyBorder="1" applyAlignment="1">
      <alignment horizontal="right" vertical="center"/>
    </xf>
    <xf numFmtId="0" fontId="15" fillId="0" borderId="4" xfId="0" applyFont="1" applyFill="1" applyBorder="1" applyAlignment="1">
      <alignment vertical="center"/>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0" fontId="21" fillId="0" borderId="1" xfId="0" applyFont="1" applyFill="1" applyBorder="1" applyAlignment="1">
      <alignment horizontal="left" vertical="top"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171" fontId="4" fillId="0" borderId="5" xfId="0" applyNumberFormat="1" applyFont="1" applyFill="1" applyBorder="1" applyAlignment="1">
      <alignment horizontal="center" vertical="center"/>
    </xf>
    <xf numFmtId="171" fontId="4" fillId="0" borderId="4" xfId="0" applyNumberFormat="1" applyFont="1" applyFill="1" applyBorder="1" applyAlignment="1">
      <alignment horizontal="center" vertical="center"/>
    </xf>
    <xf numFmtId="171" fontId="2" fillId="0" borderId="5" xfId="0" applyNumberFormat="1" applyFont="1" applyFill="1" applyBorder="1" applyAlignment="1">
      <alignment horizontal="center" vertical="center"/>
    </xf>
    <xf numFmtId="171" fontId="2" fillId="0" borderId="4" xfId="0" applyNumberFormat="1" applyFont="1" applyFill="1" applyBorder="1" applyAlignment="1">
      <alignment horizontal="center" vertical="center"/>
    </xf>
    <xf numFmtId="171" fontId="2" fillId="0" borderId="1" xfId="0" applyNumberFormat="1" applyFont="1" applyFill="1" applyBorder="1" applyAlignment="1">
      <alignment horizontal="center" vertical="center"/>
    </xf>
    <xf numFmtId="171" fontId="8" fillId="0" borderId="1" xfId="0" applyNumberFormat="1" applyFont="1" applyFill="1" applyBorder="1" applyAlignment="1">
      <alignment horizontal="center"/>
    </xf>
    <xf numFmtId="171" fontId="4" fillId="0" borderId="5" xfId="0" applyNumberFormat="1" applyFont="1" applyFill="1" applyBorder="1" applyAlignment="1">
      <alignment horizontal="center"/>
    </xf>
    <xf numFmtId="171" fontId="4" fillId="0" borderId="4" xfId="0" applyNumberFormat="1" applyFont="1" applyFill="1" applyBorder="1" applyAlignment="1">
      <alignment horizontal="center"/>
    </xf>
    <xf numFmtId="171" fontId="2" fillId="0" borderId="1" xfId="0" applyNumberFormat="1" applyFont="1" applyFill="1" applyBorder="1" applyAlignment="1">
      <alignment horizontal="center"/>
    </xf>
    <xf numFmtId="171" fontId="2" fillId="0" borderId="5" xfId="0" applyNumberFormat="1" applyFont="1" applyFill="1" applyBorder="1" applyAlignment="1">
      <alignment horizontal="center"/>
    </xf>
    <xf numFmtId="171" fontId="2" fillId="0" borderId="4" xfId="0" applyNumberFormat="1" applyFont="1" applyFill="1" applyBorder="1" applyAlignment="1">
      <alignment horizontal="center"/>
    </xf>
    <xf numFmtId="171" fontId="4" fillId="0" borderId="1" xfId="0" applyNumberFormat="1" applyFont="1" applyFill="1" applyBorder="1" applyAlignment="1">
      <alignment horizontal="center" vertical="center"/>
    </xf>
    <xf numFmtId="171" fontId="5" fillId="0" borderId="5" xfId="0" applyNumberFormat="1" applyFont="1" applyFill="1" applyBorder="1" applyAlignment="1">
      <alignment horizontal="center" vertical="center"/>
    </xf>
    <xf numFmtId="171" fontId="5" fillId="0" borderId="4" xfId="0" applyNumberFormat="1" applyFont="1" applyFill="1" applyBorder="1" applyAlignment="1">
      <alignment horizontal="center" vertical="center"/>
    </xf>
    <xf numFmtId="171" fontId="5" fillId="0" borderId="1" xfId="0" applyNumberFormat="1" applyFont="1" applyFill="1" applyBorder="1" applyAlignment="1">
      <alignment horizontal="center" vertical="center"/>
    </xf>
    <xf numFmtId="49" fontId="82" fillId="0" borderId="5" xfId="0" applyNumberFormat="1" applyFont="1" applyBorder="1" applyAlignment="1">
      <alignment horizontal="left" vertical="top" wrapText="1"/>
    </xf>
    <xf numFmtId="49" fontId="82" fillId="0" borderId="4" xfId="0" applyNumberFormat="1" applyFont="1" applyBorder="1" applyAlignment="1">
      <alignment horizontal="left" vertical="top"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xf>
    <xf numFmtId="0" fontId="5" fillId="0" borderId="4" xfId="0" applyFont="1" applyBorder="1" applyAlignment="1">
      <alignment horizontal="left"/>
    </xf>
    <xf numFmtId="0" fontId="10" fillId="0" borderId="5" xfId="0" applyFont="1" applyBorder="1" applyAlignment="1">
      <alignment horizontal="left" wrapText="1"/>
    </xf>
    <xf numFmtId="0" fontId="10" fillId="0" borderId="4"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0" fontId="0" fillId="0" borderId="8" xfId="0" applyFont="1" applyFill="1" applyBorder="1"/>
    <xf numFmtId="0" fontId="0" fillId="0" borderId="4" xfId="0" applyFont="1" applyFill="1" applyBorder="1"/>
    <xf numFmtId="0" fontId="21" fillId="0" borderId="1" xfId="0" applyFont="1" applyFill="1" applyBorder="1" applyAlignment="1">
      <alignment vertical="center" wrapText="1"/>
    </xf>
    <xf numFmtId="0" fontId="51" fillId="0" borderId="8" xfId="0" applyFont="1" applyFill="1" applyBorder="1" applyAlignment="1">
      <alignment horizontal="justify" vertical="top"/>
    </xf>
    <xf numFmtId="0" fontId="51" fillId="0" borderId="4" xfId="0" applyFont="1" applyFill="1" applyBorder="1" applyAlignment="1">
      <alignment horizontal="justify" vertical="top"/>
    </xf>
    <xf numFmtId="0" fontId="52" fillId="0" borderId="12" xfId="0" applyFont="1" applyFill="1" applyBorder="1" applyAlignment="1">
      <alignment horizontal="center" vertical="center"/>
    </xf>
    <xf numFmtId="0" fontId="52" fillId="0" borderId="0" xfId="0" applyFont="1" applyFill="1" applyBorder="1" applyAlignment="1">
      <alignment horizontal="center" vertical="center"/>
    </xf>
    <xf numFmtId="0" fontId="21" fillId="0" borderId="5" xfId="0" applyFont="1" applyFill="1" applyBorder="1" applyAlignment="1">
      <alignment vertical="center" wrapText="1"/>
    </xf>
    <xf numFmtId="0" fontId="21" fillId="0" borderId="8" xfId="0" applyFont="1" applyFill="1" applyBorder="1" applyAlignment="1">
      <alignment vertical="center" wrapText="1"/>
    </xf>
    <xf numFmtId="0" fontId="21" fillId="0" borderId="4" xfId="0" applyFont="1" applyFill="1" applyBorder="1" applyAlignment="1">
      <alignment vertical="center" wrapText="1"/>
    </xf>
    <xf numFmtId="171" fontId="2" fillId="0" borderId="5" xfId="0" applyNumberFormat="1" applyFont="1" applyBorder="1" applyAlignment="1">
      <alignment horizontal="center" vertical="center"/>
    </xf>
    <xf numFmtId="171" fontId="2" fillId="0" borderId="4" xfId="0" applyNumberFormat="1" applyFont="1" applyBorder="1" applyAlignment="1">
      <alignment horizontal="center" vertical="center"/>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4" fillId="0" borderId="8" xfId="0" applyFont="1" applyFill="1" applyBorder="1" applyAlignment="1">
      <alignment horizontal="left" vertical="center" wrapText="1"/>
    </xf>
    <xf numFmtId="49" fontId="58" fillId="0" borderId="5" xfId="0" applyNumberFormat="1" applyFont="1" applyBorder="1" applyAlignment="1">
      <alignment horizontal="left" vertical="top" wrapText="1"/>
    </xf>
    <xf numFmtId="49" fontId="58" fillId="0" borderId="4" xfId="0" applyNumberFormat="1" applyFont="1" applyBorder="1" applyAlignment="1">
      <alignment horizontal="left" vertical="top" wrapText="1"/>
    </xf>
    <xf numFmtId="168" fontId="2" fillId="0" borderId="5" xfId="0" applyNumberFormat="1" applyFont="1" applyBorder="1" applyAlignment="1">
      <alignment horizontal="center"/>
    </xf>
    <xf numFmtId="168" fontId="2" fillId="0" borderId="4" xfId="0" applyNumberFormat="1" applyFont="1" applyBorder="1" applyAlignment="1">
      <alignment horizontal="center"/>
    </xf>
    <xf numFmtId="0" fontId="17" fillId="0" borderId="5" xfId="0" applyFont="1" applyBorder="1" applyAlignment="1">
      <alignment horizontal="left" vertical="top" wrapText="1"/>
    </xf>
    <xf numFmtId="0" fontId="17" fillId="0" borderId="4" xfId="0" applyFont="1" applyBorder="1" applyAlignment="1">
      <alignment horizontal="left" vertical="top" wrapText="1"/>
    </xf>
    <xf numFmtId="0" fontId="5" fillId="0" borderId="5" xfId="0" applyFont="1" applyBorder="1" applyAlignment="1">
      <alignment horizontal="left" wrapText="1"/>
    </xf>
    <xf numFmtId="0" fontId="5" fillId="0" borderId="4" xfId="0" applyFont="1" applyBorder="1" applyAlignment="1">
      <alignment horizontal="left" wrapText="1"/>
    </xf>
    <xf numFmtId="0" fontId="17" fillId="0" borderId="5" xfId="0" applyFont="1" applyBorder="1" applyAlignment="1">
      <alignment horizontal="left" vertical="center" wrapText="1"/>
    </xf>
    <xf numFmtId="0" fontId="17" fillId="0" borderId="4" xfId="0" applyFont="1" applyBorder="1" applyAlignment="1">
      <alignment horizontal="left" vertical="center" wrapText="1"/>
    </xf>
    <xf numFmtId="0" fontId="2" fillId="0" borderId="5" xfId="0" applyFont="1" applyBorder="1" applyAlignment="1">
      <alignment horizontal="left"/>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67" fillId="0" borderId="43" xfId="0" applyFont="1" applyFill="1"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52" fillId="0" borderId="5" xfId="0" applyFont="1" applyFill="1" applyBorder="1" applyAlignment="1">
      <alignment vertical="center" wrapText="1"/>
    </xf>
    <xf numFmtId="0" fontId="52" fillId="0" borderId="8" xfId="0" applyFont="1" applyFill="1" applyBorder="1" applyAlignment="1">
      <alignment vertical="center" wrapText="1"/>
    </xf>
    <xf numFmtId="0" fontId="52" fillId="0" borderId="4" xfId="0" applyFont="1" applyFill="1" applyBorder="1" applyAlignment="1">
      <alignment vertical="center" wrapText="1"/>
    </xf>
    <xf numFmtId="0" fontId="4" fillId="0" borderId="1" xfId="0" applyFont="1" applyBorder="1" applyAlignment="1">
      <alignment vertical="center"/>
    </xf>
    <xf numFmtId="0" fontId="11" fillId="0" borderId="8" xfId="0" applyFont="1" applyBorder="1" applyAlignment="1">
      <alignment horizontal="left" vertical="center" wrapText="1"/>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52" fillId="0" borderId="1" xfId="0" applyFont="1" applyFill="1" applyBorder="1" applyAlignment="1">
      <alignment vertical="center" wrapText="1"/>
    </xf>
    <xf numFmtId="0" fontId="52" fillId="0" borderId="5" xfId="0" applyFont="1" applyFill="1" applyBorder="1" applyAlignment="1">
      <alignment horizontal="left" vertical="center" wrapText="1"/>
    </xf>
    <xf numFmtId="0" fontId="52" fillId="0" borderId="8" xfId="0" applyFont="1" applyFill="1" applyBorder="1" applyAlignment="1">
      <alignment horizontal="left" vertical="center" wrapText="1"/>
    </xf>
    <xf numFmtId="0" fontId="52" fillId="0" borderId="4" xfId="0" applyFont="1" applyFill="1" applyBorder="1" applyAlignment="1">
      <alignment horizontal="left" vertical="center" wrapText="1"/>
    </xf>
    <xf numFmtId="0" fontId="52" fillId="0" borderId="5" xfId="0" applyFont="1" applyFill="1" applyBorder="1" applyAlignment="1">
      <alignment horizontal="justify" vertical="top" wrapText="1"/>
    </xf>
    <xf numFmtId="0" fontId="52" fillId="0" borderId="8" xfId="0" applyFont="1" applyFill="1" applyBorder="1" applyAlignment="1">
      <alignment horizontal="justify" vertical="top"/>
    </xf>
    <xf numFmtId="0" fontId="52" fillId="0" borderId="4" xfId="0" applyFont="1" applyFill="1" applyBorder="1" applyAlignment="1">
      <alignment horizontal="justify" vertical="top"/>
    </xf>
    <xf numFmtId="0" fontId="52" fillId="0" borderId="8" xfId="0" applyFont="1" applyFill="1" applyBorder="1" applyAlignment="1">
      <alignment horizontal="justify" vertical="top" wrapText="1"/>
    </xf>
    <xf numFmtId="0" fontId="52" fillId="0" borderId="4" xfId="0" applyFont="1" applyFill="1" applyBorder="1" applyAlignment="1">
      <alignment horizontal="justify" vertical="top" wrapText="1"/>
    </xf>
    <xf numFmtId="0" fontId="52" fillId="0" borderId="1" xfId="0" applyFont="1" applyFill="1" applyBorder="1" applyAlignment="1">
      <alignment horizontal="left" vertical="center" wrapText="1"/>
    </xf>
    <xf numFmtId="0" fontId="52" fillId="0" borderId="5" xfId="0" applyFont="1" applyFill="1" applyBorder="1" applyAlignment="1">
      <alignment horizontal="left" vertical="top" wrapText="1"/>
    </xf>
    <xf numFmtId="0" fontId="52" fillId="0" borderId="8" xfId="0" applyFont="1" applyFill="1" applyBorder="1" applyAlignment="1">
      <alignment horizontal="left" vertical="top" wrapText="1"/>
    </xf>
    <xf numFmtId="0" fontId="52" fillId="0" borderId="4" xfId="0" applyFont="1" applyFill="1" applyBorder="1" applyAlignment="1">
      <alignment horizontal="left" vertical="top"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168" fontId="4" fillId="0" borderId="5" xfId="0" applyNumberFormat="1" applyFont="1" applyBorder="1" applyAlignment="1">
      <alignment horizontal="center"/>
    </xf>
    <xf numFmtId="168" fontId="4" fillId="0" borderId="4" xfId="0" applyNumberFormat="1" applyFont="1" applyBorder="1" applyAlignment="1">
      <alignment horizont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168" fontId="19" fillId="0" borderId="5" xfId="0" applyNumberFormat="1" applyFont="1" applyBorder="1" applyAlignment="1">
      <alignment horizontal="center" vertical="center"/>
    </xf>
    <xf numFmtId="168" fontId="19" fillId="0" borderId="4" xfId="0" applyNumberFormat="1" applyFont="1" applyBorder="1" applyAlignment="1">
      <alignment horizontal="center" vertical="center"/>
    </xf>
    <xf numFmtId="0" fontId="2" fillId="0" borderId="10" xfId="0" applyFont="1" applyBorder="1" applyAlignment="1">
      <alignment horizontal="left" wrapText="1"/>
    </xf>
    <xf numFmtId="0" fontId="4" fillId="0" borderId="5" xfId="0" applyFont="1" applyBorder="1" applyAlignment="1">
      <alignment vertical="top" wrapText="1"/>
    </xf>
    <xf numFmtId="0" fontId="4" fillId="0" borderId="8" xfId="0" applyFont="1" applyBorder="1" applyAlignment="1">
      <alignment vertical="top" wrapText="1"/>
    </xf>
    <xf numFmtId="0" fontId="4" fillId="0" borderId="4" xfId="0" applyFont="1" applyBorder="1" applyAlignment="1">
      <alignment vertical="top" wrapText="1"/>
    </xf>
    <xf numFmtId="168" fontId="19" fillId="0" borderId="1" xfId="0" applyNumberFormat="1" applyFont="1" applyBorder="1" applyAlignment="1">
      <alignment horizontal="center" vertical="center"/>
    </xf>
    <xf numFmtId="0" fontId="51" fillId="0" borderId="5" xfId="0" applyFont="1" applyBorder="1" applyAlignment="1">
      <alignment vertical="center" wrapText="1"/>
    </xf>
    <xf numFmtId="0" fontId="51" fillId="0" borderId="8" xfId="0" applyFont="1" applyBorder="1" applyAlignment="1">
      <alignment vertical="center" wrapText="1"/>
    </xf>
    <xf numFmtId="0" fontId="51" fillId="0" borderId="4" xfId="0" applyFont="1" applyBorder="1" applyAlignment="1">
      <alignment vertical="center" wrapText="1"/>
    </xf>
    <xf numFmtId="0" fontId="51" fillId="0" borderId="5" xfId="0" applyFont="1" applyBorder="1" applyAlignment="1">
      <alignment horizontal="center" vertical="center"/>
    </xf>
    <xf numFmtId="0" fontId="51" fillId="0" borderId="4" xfId="0" applyFont="1" applyBorder="1" applyAlignment="1">
      <alignment horizontal="center" vertical="center"/>
    </xf>
    <xf numFmtId="2" fontId="51" fillId="0" borderId="1" xfId="0" applyNumberFormat="1" applyFont="1" applyBorder="1" applyAlignment="1">
      <alignment horizontal="center" vertical="center"/>
    </xf>
    <xf numFmtId="0" fontId="51" fillId="0" borderId="5" xfId="0" applyFont="1" applyBorder="1" applyAlignment="1">
      <alignment horizontal="left" vertical="center" wrapText="1"/>
    </xf>
    <xf numFmtId="0" fontId="51" fillId="0" borderId="8" xfId="0" applyFont="1" applyBorder="1" applyAlignment="1">
      <alignment horizontal="left" vertical="center" wrapText="1"/>
    </xf>
    <xf numFmtId="0" fontId="51" fillId="0" borderId="4" xfId="0" applyFont="1" applyBorder="1" applyAlignment="1">
      <alignment horizontal="left" vertical="center" wrapText="1"/>
    </xf>
    <xf numFmtId="2" fontId="51" fillId="0" borderId="5" xfId="0" applyNumberFormat="1" applyFont="1" applyBorder="1" applyAlignment="1">
      <alignment horizontal="center" vertical="center"/>
    </xf>
    <xf numFmtId="2" fontId="51" fillId="0" borderId="4" xfId="0" applyNumberFormat="1" applyFont="1" applyBorder="1" applyAlignment="1">
      <alignment horizontal="center" vertical="center"/>
    </xf>
    <xf numFmtId="0" fontId="19" fillId="0" borderId="5"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5"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center"/>
    </xf>
    <xf numFmtId="0" fontId="50" fillId="0" borderId="5" xfId="0" applyFont="1" applyBorder="1" applyAlignment="1">
      <alignment horizontal="center" vertical="center"/>
    </xf>
    <xf numFmtId="0" fontId="50" fillId="0" borderId="4" xfId="0" applyFont="1" applyBorder="1" applyAlignment="1">
      <alignment horizontal="center" vertical="center"/>
    </xf>
    <xf numFmtId="2" fontId="50" fillId="0" borderId="1" xfId="0" applyNumberFormat="1" applyFont="1" applyBorder="1" applyAlignment="1">
      <alignment horizontal="center" vertical="center"/>
    </xf>
    <xf numFmtId="0" fontId="50" fillId="0" borderId="5" xfId="0" applyFont="1" applyBorder="1" applyAlignment="1">
      <alignment horizontal="left" vertical="center" wrapText="1"/>
    </xf>
    <xf numFmtId="0" fontId="50" fillId="0" borderId="8" xfId="0" applyFont="1" applyBorder="1" applyAlignment="1">
      <alignment horizontal="left" vertical="center" wrapText="1"/>
    </xf>
    <xf numFmtId="0" fontId="50" fillId="0" borderId="4" xfId="0" applyFont="1" applyBorder="1" applyAlignment="1">
      <alignment horizontal="left" vertical="center" wrapText="1"/>
    </xf>
    <xf numFmtId="0" fontId="5" fillId="0" borderId="5" xfId="0" applyFont="1" applyBorder="1" applyAlignment="1">
      <alignment vertical="top" wrapText="1"/>
    </xf>
    <xf numFmtId="0" fontId="5" fillId="0" borderId="8" xfId="0" applyFont="1" applyBorder="1" applyAlignment="1">
      <alignment vertical="top" wrapText="1"/>
    </xf>
    <xf numFmtId="0" fontId="5" fillId="0" borderId="4" xfId="0" applyFont="1" applyBorder="1" applyAlignment="1">
      <alignment vertical="top" wrapText="1"/>
    </xf>
    <xf numFmtId="168" fontId="8" fillId="0" borderId="5" xfId="0" applyNumberFormat="1" applyFont="1" applyBorder="1" applyAlignment="1">
      <alignment horizontal="center" vertical="center"/>
    </xf>
    <xf numFmtId="168" fontId="8" fillId="0" borderId="4" xfId="0" applyNumberFormat="1" applyFont="1" applyBorder="1" applyAlignment="1">
      <alignment horizontal="center" vertical="center"/>
    </xf>
    <xf numFmtId="0" fontId="8" fillId="0" borderId="5"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vertical="center" wrapText="1"/>
    </xf>
    <xf numFmtId="0" fontId="4" fillId="0" borderId="5"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2" fontId="50" fillId="0" borderId="5" xfId="0" applyNumberFormat="1" applyFont="1" applyBorder="1" applyAlignment="1">
      <alignment horizontal="center" vertical="center"/>
    </xf>
    <xf numFmtId="2" fontId="50" fillId="0" borderId="4" xfId="0" applyNumberFormat="1" applyFont="1" applyBorder="1" applyAlignment="1">
      <alignment horizontal="center" vertical="center"/>
    </xf>
    <xf numFmtId="2" fontId="8" fillId="2" borderId="5" xfId="0" applyNumberFormat="1" applyFont="1" applyFill="1" applyBorder="1" applyAlignment="1">
      <alignment horizontal="left" wrapText="1"/>
    </xf>
    <xf numFmtId="2" fontId="8" fillId="2" borderId="8" xfId="0" applyNumberFormat="1" applyFont="1" applyFill="1" applyBorder="1" applyAlignment="1">
      <alignment horizontal="left" wrapText="1"/>
    </xf>
    <xf numFmtId="2" fontId="8" fillId="2" borderId="4" xfId="0" applyNumberFormat="1" applyFont="1" applyFill="1" applyBorder="1" applyAlignment="1">
      <alignment horizontal="left" wrapText="1"/>
    </xf>
    <xf numFmtId="2" fontId="21" fillId="0" borderId="5" xfId="0" applyNumberFormat="1" applyFont="1" applyFill="1" applyBorder="1" applyAlignment="1">
      <alignment vertical="center" wrapText="1"/>
    </xf>
    <xf numFmtId="2" fontId="21" fillId="0" borderId="8" xfId="0" applyNumberFormat="1" applyFont="1" applyFill="1" applyBorder="1" applyAlignment="1">
      <alignment vertical="center" wrapText="1"/>
    </xf>
    <xf numFmtId="2" fontId="21" fillId="0" borderId="4" xfId="0" applyNumberFormat="1" applyFont="1" applyFill="1" applyBorder="1" applyAlignment="1">
      <alignment vertical="center" wrapText="1"/>
    </xf>
    <xf numFmtId="2" fontId="21" fillId="0" borderId="1" xfId="0" applyNumberFormat="1" applyFont="1" applyFill="1" applyBorder="1" applyAlignment="1">
      <alignment horizontal="left" wrapText="1"/>
    </xf>
    <xf numFmtId="0" fontId="51" fillId="0" borderId="5" xfId="0" applyFont="1" applyFill="1" applyBorder="1" applyAlignment="1">
      <alignment horizontal="left" wrapText="1"/>
    </xf>
    <xf numFmtId="0" fontId="51" fillId="0" borderId="8" xfId="0" applyFont="1" applyFill="1" applyBorder="1" applyAlignment="1">
      <alignment horizontal="left" wrapText="1"/>
    </xf>
    <xf numFmtId="0" fontId="51" fillId="0" borderId="4" xfId="0" applyFont="1" applyFill="1" applyBorder="1" applyAlignment="1">
      <alignment horizontal="left" wrapText="1"/>
    </xf>
    <xf numFmtId="0" fontId="21" fillId="0" borderId="1" xfId="0" applyFont="1" applyFill="1" applyBorder="1" applyAlignment="1">
      <alignment horizontal="left" wrapText="1"/>
    </xf>
    <xf numFmtId="0" fontId="14" fillId="0" borderId="5" xfId="0" applyFont="1" applyBorder="1" applyAlignment="1">
      <alignment vertical="top" wrapText="1"/>
    </xf>
    <xf numFmtId="0" fontId="14" fillId="0" borderId="4" xfId="0" applyFont="1" applyBorder="1" applyAlignment="1">
      <alignment vertical="top" wrapText="1"/>
    </xf>
    <xf numFmtId="0" fontId="4" fillId="0" borderId="5" xfId="0" applyFont="1" applyBorder="1" applyAlignment="1">
      <alignment vertical="center"/>
    </xf>
    <xf numFmtId="0" fontId="4" fillId="0" borderId="4" xfId="0" applyFont="1" applyBorder="1" applyAlignment="1">
      <alignment vertical="center"/>
    </xf>
    <xf numFmtId="0" fontId="17" fillId="0" borderId="5" xfId="0" applyFont="1" applyFill="1" applyBorder="1" applyAlignment="1">
      <alignment horizontal="left" wrapText="1"/>
    </xf>
    <xf numFmtId="0" fontId="17" fillId="0" borderId="4" xfId="0" applyFont="1" applyFill="1" applyBorder="1" applyAlignment="1">
      <alignment horizontal="left" wrapText="1"/>
    </xf>
    <xf numFmtId="0" fontId="50" fillId="0" borderId="5" xfId="0" applyFont="1" applyBorder="1" applyAlignment="1">
      <alignment vertical="center" wrapText="1"/>
    </xf>
    <xf numFmtId="0" fontId="50" fillId="0" borderId="8" xfId="0" applyFont="1" applyBorder="1" applyAlignment="1">
      <alignment vertical="center" wrapText="1"/>
    </xf>
    <xf numFmtId="0" fontId="50" fillId="0" borderId="4" xfId="0" applyFont="1" applyBorder="1" applyAlignment="1">
      <alignment vertical="center" wrapText="1"/>
    </xf>
    <xf numFmtId="171" fontId="4" fillId="0" borderId="4" xfId="0" applyNumberFormat="1" applyFont="1" applyBorder="1" applyAlignment="1">
      <alignment horizontal="center" vertical="center"/>
    </xf>
    <xf numFmtId="171" fontId="2" fillId="0" borderId="1" xfId="0" applyNumberFormat="1" applyFont="1" applyBorder="1" applyAlignment="1">
      <alignment horizontal="center" vertical="center"/>
    </xf>
    <xf numFmtId="171" fontId="8" fillId="0" borderId="1" xfId="0" applyNumberFormat="1" applyFont="1" applyBorder="1" applyAlignment="1">
      <alignment horizontal="center" vertical="center"/>
    </xf>
    <xf numFmtId="171" fontId="4" fillId="0" borderId="1" xfId="0" applyNumberFormat="1" applyFont="1" applyBorder="1" applyAlignment="1">
      <alignment horizontal="center"/>
    </xf>
    <xf numFmtId="171" fontId="2" fillId="0" borderId="1" xfId="0" applyNumberFormat="1" applyFont="1" applyBorder="1" applyAlignment="1">
      <alignment horizontal="center"/>
    </xf>
    <xf numFmtId="0" fontId="18" fillId="0" borderId="5" xfId="0" applyFont="1" applyBorder="1" applyAlignment="1">
      <alignment vertical="top" wrapText="1"/>
    </xf>
    <xf numFmtId="0" fontId="18" fillId="0" borderId="4" xfId="0" applyFont="1" applyBorder="1" applyAlignment="1">
      <alignment vertical="top" wrapText="1"/>
    </xf>
    <xf numFmtId="171" fontId="2" fillId="0" borderId="5" xfId="0" applyNumberFormat="1" applyFont="1" applyBorder="1" applyAlignment="1">
      <alignment horizontal="center"/>
    </xf>
    <xf numFmtId="171" fontId="2" fillId="0" borderId="4" xfId="0" applyNumberFormat="1" applyFont="1" applyBorder="1" applyAlignment="1">
      <alignment horizontal="center"/>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171" fontId="49" fillId="0" borderId="1" xfId="0" applyNumberFormat="1" applyFont="1" applyFill="1" applyBorder="1" applyAlignment="1"/>
    <xf numFmtId="171" fontId="5" fillId="0" borderId="5" xfId="0" applyNumberFormat="1" applyFont="1" applyFill="1" applyBorder="1" applyAlignment="1"/>
    <xf numFmtId="171" fontId="5" fillId="0" borderId="4" xfId="0" applyNumberFormat="1" applyFont="1" applyFill="1" applyBorder="1" applyAlignment="1"/>
    <xf numFmtId="171" fontId="4" fillId="0" borderId="1" xfId="0" applyNumberFormat="1" applyFont="1" applyBorder="1" applyAlignment="1"/>
    <xf numFmtId="171" fontId="5" fillId="0" borderId="1" xfId="0" applyNumberFormat="1" applyFont="1" applyBorder="1" applyAlignment="1"/>
    <xf numFmtId="171" fontId="5" fillId="0" borderId="1" xfId="0" applyNumberFormat="1" applyFont="1" applyFill="1" applyBorder="1" applyAlignment="1"/>
    <xf numFmtId="171" fontId="2" fillId="0" borderId="5" xfId="0" applyNumberFormat="1" applyFont="1" applyBorder="1" applyAlignment="1"/>
    <xf numFmtId="171" fontId="2" fillId="0" borderId="4" xfId="0" applyNumberFormat="1" applyFont="1" applyBorder="1" applyAlignment="1"/>
    <xf numFmtId="171" fontId="4" fillId="0" borderId="1" xfId="0" applyNumberFormat="1" applyFont="1" applyFill="1" applyBorder="1" applyAlignment="1"/>
    <xf numFmtId="0" fontId="4" fillId="0" borderId="5" xfId="0" applyFont="1" applyBorder="1" applyAlignment="1">
      <alignment horizontal="left" vertical="top"/>
    </xf>
    <xf numFmtId="0" fontId="4" fillId="0" borderId="4" xfId="0" applyFont="1" applyBorder="1" applyAlignment="1">
      <alignment horizontal="left" vertical="top"/>
    </xf>
    <xf numFmtId="0" fontId="2" fillId="0" borderId="9" xfId="0" applyFont="1" applyBorder="1" applyAlignment="1">
      <alignment horizontal="center"/>
    </xf>
    <xf numFmtId="0" fontId="2" fillId="0" borderId="11" xfId="0" applyFont="1" applyBorder="1" applyAlignment="1">
      <alignment horizontal="center"/>
    </xf>
    <xf numFmtId="0" fontId="5" fillId="0" borderId="5" xfId="0" applyFont="1" applyBorder="1" applyAlignment="1">
      <alignment horizontal="left" vertical="top"/>
    </xf>
    <xf numFmtId="0" fontId="5" fillId="0" borderId="4" xfId="0" applyFont="1" applyBorder="1" applyAlignment="1">
      <alignment horizontal="left" vertical="top"/>
    </xf>
    <xf numFmtId="0" fontId="11" fillId="0" borderId="5" xfId="0" applyFont="1" applyBorder="1" applyAlignment="1">
      <alignment horizontal="left" vertical="top" wrapText="1"/>
    </xf>
    <xf numFmtId="0" fontId="11" fillId="0" borderId="4" xfId="0" applyFont="1" applyBorder="1" applyAlignment="1">
      <alignment horizontal="left" vertical="top" wrapText="1"/>
    </xf>
    <xf numFmtId="0" fontId="17" fillId="0" borderId="5" xfId="0" applyFont="1" applyBorder="1" applyAlignment="1">
      <alignment horizontal="left" vertical="top"/>
    </xf>
    <xf numFmtId="0" fontId="17" fillId="0" borderId="4" xfId="0" applyFont="1" applyBorder="1" applyAlignment="1">
      <alignment horizontal="left" vertical="top"/>
    </xf>
    <xf numFmtId="0" fontId="10" fillId="0" borderId="10" xfId="0" applyFont="1" applyFill="1" applyBorder="1" applyAlignment="1">
      <alignment horizontal="left" vertical="center"/>
    </xf>
    <xf numFmtId="0" fontId="10" fillId="0" borderId="14" xfId="0" applyFont="1" applyFill="1" applyBorder="1" applyAlignment="1">
      <alignment vertical="top"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26" fillId="0" borderId="5" xfId="0" applyFont="1" applyBorder="1" applyAlignment="1">
      <alignment horizontal="center" vertical="center"/>
    </xf>
    <xf numFmtId="0" fontId="26" fillId="0" borderId="8" xfId="0" applyFont="1" applyBorder="1" applyAlignment="1">
      <alignment horizontal="center" vertical="center"/>
    </xf>
    <xf numFmtId="0" fontId="26" fillId="0" borderId="4" xfId="0" applyFont="1" applyBorder="1" applyAlignment="1">
      <alignment horizontal="center" vertical="center"/>
    </xf>
    <xf numFmtId="171" fontId="6" fillId="0" borderId="5" xfId="0" applyNumberFormat="1" applyFont="1" applyFill="1" applyBorder="1" applyAlignment="1">
      <alignment horizontal="center" vertical="center"/>
    </xf>
    <xf numFmtId="171" fontId="6" fillId="0" borderId="4" xfId="0" applyNumberFormat="1" applyFont="1" applyFill="1" applyBorder="1" applyAlignment="1">
      <alignment horizontal="center" vertical="center"/>
    </xf>
    <xf numFmtId="174" fontId="23" fillId="0" borderId="43" xfId="0" applyNumberFormat="1" applyFont="1" applyFill="1" applyBorder="1" applyAlignment="1">
      <alignment horizontal="left" vertical="center" wrapText="1"/>
    </xf>
    <xf numFmtId="0" fontId="69" fillId="0" borderId="8" xfId="0" applyFont="1" applyBorder="1" applyAlignment="1">
      <alignment horizontal="left" vertical="center" wrapText="1"/>
    </xf>
    <xf numFmtId="0" fontId="69" fillId="0" borderId="4" xfId="0" applyFont="1" applyBorder="1" applyAlignment="1">
      <alignment horizontal="left" vertical="center" wrapText="1"/>
    </xf>
    <xf numFmtId="0" fontId="6" fillId="0" borderId="5"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left" vertical="center"/>
    </xf>
    <xf numFmtId="0" fontId="6" fillId="0" borderId="8" xfId="0" applyFont="1" applyBorder="1" applyAlignment="1">
      <alignment horizontal="left" vertical="center"/>
    </xf>
    <xf numFmtId="0" fontId="6" fillId="0" borderId="4" xfId="0" applyFont="1" applyBorder="1" applyAlignment="1">
      <alignment horizontal="left" vertical="center"/>
    </xf>
    <xf numFmtId="0" fontId="51" fillId="0" borderId="1" xfId="0" applyFont="1" applyBorder="1" applyAlignment="1">
      <alignment horizontal="left" vertical="center" wrapText="1"/>
    </xf>
    <xf numFmtId="0" fontId="51" fillId="0" borderId="1" xfId="0" applyFont="1" applyBorder="1" applyAlignment="1">
      <alignment horizontal="left" vertical="center"/>
    </xf>
    <xf numFmtId="0" fontId="51" fillId="0" borderId="30" xfId="0" applyFont="1" applyFill="1" applyBorder="1" applyAlignment="1">
      <alignment horizontal="left" vertical="center" wrapText="1"/>
    </xf>
    <xf numFmtId="0" fontId="51" fillId="0" borderId="31" xfId="0" applyFont="1" applyFill="1" applyBorder="1" applyAlignment="1">
      <alignment horizontal="left" vertical="center" wrapText="1"/>
    </xf>
    <xf numFmtId="0" fontId="51" fillId="0" borderId="32" xfId="0" applyFont="1" applyFill="1" applyBorder="1" applyAlignment="1">
      <alignment horizontal="left" vertical="center" wrapText="1"/>
    </xf>
    <xf numFmtId="0" fontId="51" fillId="2" borderId="1" xfId="0" applyFont="1" applyFill="1" applyBorder="1" applyAlignment="1">
      <alignment horizontal="left" vertical="top"/>
    </xf>
    <xf numFmtId="0" fontId="0" fillId="0" borderId="8" xfId="0" applyBorder="1" applyAlignment="1">
      <alignment horizontal="left" vertical="top" wrapText="1"/>
    </xf>
    <xf numFmtId="0" fontId="51" fillId="0" borderId="5" xfId="0" applyFont="1" applyBorder="1" applyAlignment="1">
      <alignment horizontal="left" vertical="top" wrapText="1"/>
    </xf>
    <xf numFmtId="0" fontId="51" fillId="0" borderId="8" xfId="0" applyFont="1" applyBorder="1" applyAlignment="1">
      <alignment horizontal="left" vertical="top" wrapText="1"/>
    </xf>
    <xf numFmtId="0" fontId="51" fillId="0" borderId="4" xfId="0" applyFont="1" applyBorder="1" applyAlignment="1">
      <alignment horizontal="left" vertical="top" wrapText="1"/>
    </xf>
    <xf numFmtId="0" fontId="17" fillId="0" borderId="5" xfId="0" applyFont="1" applyBorder="1" applyAlignment="1">
      <alignment horizontal="left"/>
    </xf>
    <xf numFmtId="0" fontId="17" fillId="0" borderId="4" xfId="0" applyFont="1" applyBorder="1" applyAlignment="1">
      <alignment horizontal="left"/>
    </xf>
    <xf numFmtId="0" fontId="85" fillId="0" borderId="5" xfId="0" applyFont="1" applyBorder="1" applyAlignment="1">
      <alignment horizontal="left" wrapText="1"/>
    </xf>
    <xf numFmtId="0" fontId="85" fillId="0" borderId="4" xfId="0" applyFont="1" applyBorder="1" applyAlignment="1">
      <alignment horizontal="left" wrapText="1"/>
    </xf>
    <xf numFmtId="168" fontId="2" fillId="0" borderId="5" xfId="0" applyNumberFormat="1" applyFont="1" applyBorder="1" applyAlignment="1">
      <alignment horizontal="center" wrapText="1"/>
    </xf>
    <xf numFmtId="168" fontId="2" fillId="0" borderId="4" xfId="0" applyNumberFormat="1" applyFont="1" applyBorder="1" applyAlignment="1">
      <alignment horizontal="center" wrapText="1"/>
    </xf>
    <xf numFmtId="168" fontId="0" fillId="0" borderId="4" xfId="0" applyNumberFormat="1" applyBorder="1" applyAlignment="1">
      <alignment horizontal="center" vertical="center"/>
    </xf>
    <xf numFmtId="168" fontId="4" fillId="0" borderId="1" xfId="0" applyNumberFormat="1" applyFont="1" applyBorder="1" applyAlignment="1">
      <alignment horizontal="center" wrapText="1"/>
    </xf>
    <xf numFmtId="168" fontId="2" fillId="0" borderId="1" xfId="0" applyNumberFormat="1" applyFont="1" applyBorder="1" applyAlignment="1">
      <alignment horizontal="center" wrapText="1"/>
    </xf>
    <xf numFmtId="168" fontId="4" fillId="0" borderId="5" xfId="0" applyNumberFormat="1" applyFont="1" applyBorder="1" applyAlignment="1">
      <alignment horizontal="center" wrapText="1"/>
    </xf>
    <xf numFmtId="168" fontId="4" fillId="0" borderId="4" xfId="0" applyNumberFormat="1" applyFont="1" applyBorder="1" applyAlignment="1">
      <alignment horizontal="center" wrapText="1"/>
    </xf>
    <xf numFmtId="168" fontId="13" fillId="0" borderId="4" xfId="0" applyNumberFormat="1" applyFont="1" applyBorder="1" applyAlignment="1">
      <alignment horizontal="center" vertical="center"/>
    </xf>
    <xf numFmtId="0" fontId="65" fillId="0" borderId="36"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42" xfId="0" applyFont="1" applyFill="1" applyBorder="1" applyAlignment="1">
      <alignment horizontal="left" vertical="center" wrapText="1"/>
    </xf>
    <xf numFmtId="0" fontId="8" fillId="0" borderId="5" xfId="0" applyFont="1" applyBorder="1" applyAlignment="1">
      <alignment horizontal="left" vertical="center"/>
    </xf>
    <xf numFmtId="0" fontId="8" fillId="0" borderId="8" xfId="0" applyFont="1" applyBorder="1" applyAlignment="1">
      <alignment horizontal="left" vertical="center"/>
    </xf>
    <xf numFmtId="0" fontId="8" fillId="0" borderId="4" xfId="0" applyFont="1" applyBorder="1" applyAlignment="1">
      <alignment horizontal="left" vertical="center"/>
    </xf>
    <xf numFmtId="0" fontId="54" fillId="0" borderId="1" xfId="0" applyFont="1" applyBorder="1" applyAlignment="1">
      <alignment horizontal="left" vertical="center" wrapText="1"/>
    </xf>
    <xf numFmtId="0" fontId="54" fillId="0" borderId="36" xfId="0" applyFont="1" applyFill="1" applyBorder="1" applyAlignment="1">
      <alignment horizontal="left" vertical="center" wrapText="1"/>
    </xf>
    <xf numFmtId="0" fontId="54" fillId="0" borderId="37" xfId="0" applyFont="1" applyFill="1" applyBorder="1" applyAlignment="1">
      <alignment horizontal="left" vertical="center" wrapText="1"/>
    </xf>
    <xf numFmtId="0" fontId="54" fillId="0" borderId="38" xfId="0" applyFont="1" applyFill="1" applyBorder="1" applyAlignment="1">
      <alignment horizontal="left" vertical="center" wrapText="1"/>
    </xf>
    <xf numFmtId="0" fontId="54" fillId="0" borderId="40" xfId="0" applyFont="1" applyFill="1" applyBorder="1" applyAlignment="1">
      <alignment horizontal="left" vertical="center" wrapText="1"/>
    </xf>
    <xf numFmtId="0" fontId="54" fillId="0" borderId="41" xfId="0" applyFont="1" applyFill="1" applyBorder="1" applyAlignment="1">
      <alignment horizontal="left" vertical="center" wrapText="1"/>
    </xf>
    <xf numFmtId="0" fontId="54" fillId="0" borderId="42" xfId="0"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168"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2" fontId="8" fillId="0" borderId="5" xfId="0" applyNumberFormat="1" applyFont="1" applyBorder="1" applyAlignment="1">
      <alignment horizontal="center" vertical="center"/>
    </xf>
    <xf numFmtId="2" fontId="8" fillId="0" borderId="4" xfId="0" applyNumberFormat="1" applyFont="1" applyBorder="1" applyAlignment="1">
      <alignment horizontal="center" vertical="center"/>
    </xf>
    <xf numFmtId="0" fontId="83" fillId="2" borderId="5" xfId="0" applyFont="1" applyFill="1" applyBorder="1" applyAlignment="1">
      <alignment horizontal="left" vertical="center" wrapText="1"/>
    </xf>
    <xf numFmtId="0" fontId="84" fillId="2" borderId="8" xfId="0" applyFont="1" applyFill="1" applyBorder="1" applyAlignment="1">
      <alignment horizontal="left" vertical="center" wrapText="1"/>
    </xf>
    <xf numFmtId="0" fontId="84" fillId="2" borderId="4" xfId="0" applyFont="1" applyFill="1" applyBorder="1" applyAlignment="1">
      <alignment horizontal="left" vertical="center" wrapText="1"/>
    </xf>
    <xf numFmtId="0" fontId="0" fillId="0" borderId="4" xfId="0" applyFont="1" applyBorder="1" applyAlignment="1">
      <alignment horizontal="center"/>
    </xf>
    <xf numFmtId="0" fontId="13" fillId="0" borderId="4" xfId="0" applyFont="1" applyBorder="1" applyAlignment="1">
      <alignment horizontal="center"/>
    </xf>
    <xf numFmtId="168" fontId="0" fillId="0" borderId="4" xfId="0" applyNumberFormat="1" applyBorder="1" applyAlignment="1">
      <alignment horizontal="center"/>
    </xf>
    <xf numFmtId="4" fontId="10" fillId="0" borderId="5" xfId="0" applyNumberFormat="1" applyFont="1" applyBorder="1" applyAlignment="1">
      <alignment horizontal="center" vertical="center"/>
    </xf>
    <xf numFmtId="4" fontId="10" fillId="0" borderId="4" xfId="0" applyNumberFormat="1" applyFont="1" applyBorder="1" applyAlignment="1">
      <alignment horizontal="center" vertical="center"/>
    </xf>
    <xf numFmtId="49" fontId="10" fillId="0" borderId="5"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distributed" wrapText="1"/>
    </xf>
    <xf numFmtId="49" fontId="10" fillId="0" borderId="8" xfId="0" applyNumberFormat="1" applyFont="1" applyBorder="1" applyAlignment="1">
      <alignment horizontal="left" vertical="distributed" wrapText="1"/>
    </xf>
    <xf numFmtId="49" fontId="10" fillId="0" borderId="4" xfId="0" applyNumberFormat="1" applyFont="1" applyBorder="1" applyAlignment="1">
      <alignment horizontal="left" vertical="distributed" wrapText="1"/>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4" fontId="14" fillId="0" borderId="5" xfId="0" applyNumberFormat="1" applyFont="1" applyBorder="1" applyAlignment="1">
      <alignment horizontal="center"/>
    </xf>
    <xf numFmtId="4" fontId="14" fillId="0" borderId="4" xfId="0" applyNumberFormat="1" applyFont="1" applyBorder="1" applyAlignment="1">
      <alignment horizontal="center"/>
    </xf>
    <xf numFmtId="168" fontId="10" fillId="0" borderId="5" xfId="0" applyNumberFormat="1" applyFont="1" applyBorder="1" applyAlignment="1">
      <alignment horizontal="center" wrapText="1"/>
    </xf>
    <xf numFmtId="168" fontId="10" fillId="0" borderId="4" xfId="0" applyNumberFormat="1" applyFont="1" applyBorder="1" applyAlignment="1">
      <alignment horizontal="center" wrapText="1"/>
    </xf>
    <xf numFmtId="168" fontId="10" fillId="0" borderId="1" xfId="0" applyNumberFormat="1" applyFont="1" applyBorder="1" applyAlignment="1">
      <alignment horizontal="center" wrapText="1"/>
    </xf>
    <xf numFmtId="0" fontId="18" fillId="0" borderId="5" xfId="0" applyFont="1" applyBorder="1" applyAlignment="1">
      <alignment horizontal="left" wrapText="1"/>
    </xf>
    <xf numFmtId="0" fontId="18" fillId="0" borderId="4" xfId="0" applyFont="1" applyBorder="1" applyAlignment="1">
      <alignment horizontal="left" wrapText="1"/>
    </xf>
    <xf numFmtId="0" fontId="10" fillId="0" borderId="4" xfId="0" applyFont="1" applyBorder="1" applyAlignment="1">
      <alignment horizontal="center" wrapText="1"/>
    </xf>
    <xf numFmtId="168" fontId="24" fillId="0" borderId="1" xfId="0" applyNumberFormat="1" applyFont="1" applyBorder="1" applyAlignment="1">
      <alignment horizontal="center" vertical="center"/>
    </xf>
    <xf numFmtId="168" fontId="24" fillId="0" borderId="5" xfId="0" applyNumberFormat="1" applyFont="1" applyBorder="1" applyAlignment="1">
      <alignment horizontal="center" vertical="center"/>
    </xf>
    <xf numFmtId="168" fontId="24" fillId="0" borderId="4" xfId="0" applyNumberFormat="1" applyFont="1" applyBorder="1" applyAlignment="1">
      <alignment horizontal="center" vertical="center"/>
    </xf>
    <xf numFmtId="0" fontId="22" fillId="0" borderId="5" xfId="0" applyFont="1" applyBorder="1" applyAlignment="1">
      <alignment horizontal="left" vertical="center" wrapText="1"/>
    </xf>
    <xf numFmtId="0" fontId="22" fillId="0" borderId="4" xfId="0" applyFont="1" applyBorder="1" applyAlignment="1">
      <alignment horizontal="left" vertical="center" wrapText="1"/>
    </xf>
    <xf numFmtId="0" fontId="51" fillId="2" borderId="5" xfId="0" applyFont="1" applyFill="1" applyBorder="1" applyAlignment="1">
      <alignment horizontal="left" vertical="top"/>
    </xf>
    <xf numFmtId="0" fontId="51" fillId="2" borderId="8" xfId="0" applyFont="1" applyFill="1" applyBorder="1" applyAlignment="1">
      <alignment horizontal="left" vertical="top"/>
    </xf>
    <xf numFmtId="0" fontId="51" fillId="2" borderId="4" xfId="0" applyFont="1" applyFill="1" applyBorder="1" applyAlignment="1">
      <alignment horizontal="left" vertical="top"/>
    </xf>
    <xf numFmtId="0" fontId="51" fillId="2" borderId="5" xfId="0" applyFont="1" applyFill="1" applyBorder="1" applyAlignment="1">
      <alignment vertical="top" wrapText="1"/>
    </xf>
    <xf numFmtId="0" fontId="51" fillId="2" borderId="8" xfId="0" applyFont="1" applyFill="1" applyBorder="1" applyAlignment="1">
      <alignment vertical="top" wrapText="1"/>
    </xf>
    <xf numFmtId="0" fontId="51" fillId="2" borderId="4" xfId="0" applyFont="1" applyFill="1" applyBorder="1" applyAlignment="1">
      <alignment vertical="top" wrapText="1"/>
    </xf>
    <xf numFmtId="0" fontId="21" fillId="2" borderId="8" xfId="0" applyFont="1" applyFill="1" applyBorder="1" applyAlignment="1">
      <alignment horizontal="left" vertical="top" wrapText="1"/>
    </xf>
    <xf numFmtId="0" fontId="79" fillId="2" borderId="8" xfId="0" applyFont="1" applyFill="1" applyBorder="1" applyAlignment="1">
      <alignment horizontal="left" vertical="top"/>
    </xf>
    <xf numFmtId="0" fontId="79" fillId="2" borderId="4" xfId="0" applyFont="1" applyFill="1" applyBorder="1" applyAlignment="1">
      <alignment horizontal="left" vertical="top"/>
    </xf>
    <xf numFmtId="0" fontId="51" fillId="2" borderId="5" xfId="0" applyFont="1" applyFill="1" applyBorder="1" applyAlignment="1">
      <alignment vertical="top"/>
    </xf>
    <xf numFmtId="0" fontId="51" fillId="2" borderId="8" xfId="0" applyFont="1" applyFill="1" applyBorder="1" applyAlignment="1">
      <alignment vertical="top"/>
    </xf>
    <xf numFmtId="0" fontId="51" fillId="2" borderId="4" xfId="0" applyFont="1" applyFill="1" applyBorder="1" applyAlignment="1">
      <alignment vertical="top"/>
    </xf>
    <xf numFmtId="0" fontId="51" fillId="2" borderId="8" xfId="0" applyFont="1" applyFill="1" applyBorder="1" applyAlignment="1">
      <alignment horizontal="left" vertical="top" wrapText="1"/>
    </xf>
    <xf numFmtId="0" fontId="51" fillId="2" borderId="4" xfId="0" applyFont="1" applyFill="1" applyBorder="1" applyAlignment="1">
      <alignment horizontal="left" vertical="top" wrapText="1"/>
    </xf>
    <xf numFmtId="0" fontId="51" fillId="2" borderId="5" xfId="59" applyFont="1" applyFill="1" applyBorder="1" applyAlignment="1">
      <alignment horizontal="left" vertical="top"/>
    </xf>
    <xf numFmtId="0" fontId="51" fillId="2" borderId="8" xfId="59" applyFont="1" applyFill="1" applyBorder="1" applyAlignment="1">
      <alignment horizontal="left" vertical="top"/>
    </xf>
    <xf numFmtId="0" fontId="51" fillId="2" borderId="4" xfId="59" applyFont="1" applyFill="1" applyBorder="1" applyAlignment="1">
      <alignment horizontal="left" vertical="top"/>
    </xf>
    <xf numFmtId="0" fontId="51" fillId="2" borderId="30" xfId="59" applyFont="1" applyFill="1" applyBorder="1" applyAlignment="1">
      <alignment horizontal="lef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50" fillId="2" borderId="1" xfId="0" applyFont="1" applyFill="1" applyBorder="1" applyAlignment="1">
      <alignment horizontal="left" vertical="center"/>
    </xf>
    <xf numFmtId="0" fontId="51" fillId="2" borderId="1" xfId="0" applyFont="1" applyFill="1" applyBorder="1" applyAlignment="1">
      <alignment horizontal="center" vertical="center"/>
    </xf>
    <xf numFmtId="0" fontId="51" fillId="2" borderId="9" xfId="0" applyFont="1" applyFill="1" applyBorder="1" applyAlignment="1">
      <alignment horizontal="center" vertical="center"/>
    </xf>
    <xf numFmtId="0" fontId="51" fillId="2" borderId="10" xfId="0" applyFont="1" applyFill="1" applyBorder="1" applyAlignment="1">
      <alignment horizontal="center" vertical="center"/>
    </xf>
    <xf numFmtId="0" fontId="51" fillId="2" borderId="12"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1" xfId="0" applyFont="1" applyFill="1" applyBorder="1" applyAlignment="1">
      <alignment horizontal="center" vertical="center" wrapText="1"/>
    </xf>
    <xf numFmtId="0" fontId="51" fillId="2" borderId="1" xfId="0" applyFont="1" applyFill="1" applyBorder="1" applyAlignment="1">
      <alignment horizontal="center" vertical="center" textRotation="90" wrapText="1"/>
    </xf>
    <xf numFmtId="0" fontId="51" fillId="2" borderId="1" xfId="59" applyFont="1" applyFill="1" applyBorder="1" applyAlignment="1">
      <alignment horizontal="left" vertical="center" wrapText="1"/>
    </xf>
    <xf numFmtId="0" fontId="51" fillId="2" borderId="1" xfId="59" applyFont="1" applyFill="1" applyBorder="1" applyAlignment="1">
      <alignment horizontal="left" vertical="center"/>
    </xf>
    <xf numFmtId="0" fontId="51" fillId="2" borderId="5" xfId="59" applyFont="1" applyFill="1" applyBorder="1" applyAlignment="1">
      <alignment horizontal="left" vertical="distributed"/>
    </xf>
    <xf numFmtId="0" fontId="0" fillId="2" borderId="8" xfId="0" applyFont="1" applyFill="1" applyBorder="1" applyAlignment="1">
      <alignment horizontal="left" vertical="distributed"/>
    </xf>
    <xf numFmtId="0" fontId="0" fillId="2" borderId="4" xfId="0" applyFont="1" applyFill="1" applyBorder="1" applyAlignment="1">
      <alignment horizontal="left" vertical="distributed"/>
    </xf>
    <xf numFmtId="0" fontId="51" fillId="2" borderId="8" xfId="59" applyFont="1" applyFill="1" applyBorder="1" applyAlignment="1">
      <alignment horizontal="left" vertical="distributed"/>
    </xf>
    <xf numFmtId="0" fontId="51" fillId="2" borderId="4" xfId="59" applyFont="1" applyFill="1" applyBorder="1" applyAlignment="1">
      <alignment horizontal="left" vertical="distributed"/>
    </xf>
    <xf numFmtId="0" fontId="51" fillId="2" borderId="5" xfId="59" applyFont="1" applyFill="1" applyBorder="1" applyAlignment="1">
      <alignment horizontal="left" vertical="center"/>
    </xf>
    <xf numFmtId="0" fontId="0" fillId="2" borderId="8" xfId="0" applyFont="1" applyFill="1" applyBorder="1" applyAlignment="1">
      <alignment horizontal="left" vertical="center"/>
    </xf>
    <xf numFmtId="0" fontId="0" fillId="2" borderId="4" xfId="0" applyFont="1" applyFill="1" applyBorder="1" applyAlignment="1">
      <alignment horizontal="left" vertical="center"/>
    </xf>
    <xf numFmtId="0" fontId="51" fillId="2" borderId="3" xfId="0" applyFont="1" applyFill="1" applyBorder="1" applyAlignment="1">
      <alignment horizontal="center" vertical="center" textRotation="90" wrapText="1"/>
    </xf>
    <xf numFmtId="0" fontId="51" fillId="2" borderId="15" xfId="0" applyFont="1" applyFill="1" applyBorder="1" applyAlignment="1">
      <alignment horizontal="center" vertical="center" textRotation="90" wrapText="1"/>
    </xf>
    <xf numFmtId="0" fontId="51" fillId="2" borderId="2" xfId="0" applyFont="1" applyFill="1" applyBorder="1" applyAlignment="1">
      <alignment horizontal="center" vertical="center" textRotation="90" wrapText="1"/>
    </xf>
    <xf numFmtId="4" fontId="14" fillId="0" borderId="4" xfId="0" applyNumberFormat="1" applyFont="1" applyBorder="1" applyAlignment="1">
      <alignment horizontal="center" vertical="center"/>
    </xf>
    <xf numFmtId="0" fontId="23" fillId="0" borderId="5"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center" vertical="center"/>
    </xf>
    <xf numFmtId="0" fontId="23" fillId="0" borderId="4" xfId="0" applyFont="1" applyBorder="1" applyAlignment="1">
      <alignment horizontal="center" vertical="center"/>
    </xf>
    <xf numFmtId="4" fontId="23" fillId="0" borderId="5" xfId="0" applyNumberFormat="1" applyFont="1" applyBorder="1" applyAlignment="1">
      <alignment horizontal="center" vertical="center"/>
    </xf>
    <xf numFmtId="4" fontId="23" fillId="0" borderId="4" xfId="0" applyNumberFormat="1" applyFont="1" applyBorder="1" applyAlignment="1">
      <alignment horizontal="center" vertical="center"/>
    </xf>
    <xf numFmtId="4" fontId="19" fillId="0" borderId="5" xfId="0" applyNumberFormat="1" applyFont="1" applyBorder="1" applyAlignment="1">
      <alignment horizontal="center" vertical="center"/>
    </xf>
    <xf numFmtId="4" fontId="19" fillId="0" borderId="4" xfId="0" applyNumberFormat="1" applyFont="1" applyBorder="1" applyAlignment="1">
      <alignment horizontal="center" vertical="center"/>
    </xf>
    <xf numFmtId="4" fontId="49" fillId="0" borderId="5" xfId="0" applyNumberFormat="1" applyFont="1" applyBorder="1" applyAlignment="1">
      <alignment horizontal="center" vertical="center"/>
    </xf>
    <xf numFmtId="4" fontId="49" fillId="0" borderId="4" xfId="0" applyNumberFormat="1" applyFont="1" applyBorder="1" applyAlignment="1">
      <alignment horizontal="center" vertical="center"/>
    </xf>
    <xf numFmtId="49" fontId="49" fillId="0" borderId="5" xfId="0" applyNumberFormat="1" applyFont="1" applyBorder="1" applyAlignment="1">
      <alignment horizontal="left" vertical="center" wrapText="1"/>
    </xf>
    <xf numFmtId="49" fontId="49" fillId="0" borderId="8" xfId="0" applyNumberFormat="1" applyFont="1" applyBorder="1" applyAlignment="1">
      <alignment horizontal="left" vertical="center" wrapText="1"/>
    </xf>
    <xf numFmtId="49" fontId="49" fillId="0" borderId="4"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8"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 fontId="14" fillId="0" borderId="1" xfId="0" applyNumberFormat="1" applyFont="1" applyBorder="1" applyAlignment="1">
      <alignment horizontal="center" vertical="center"/>
    </xf>
    <xf numFmtId="2" fontId="23" fillId="0" borderId="5" xfId="0" applyNumberFormat="1" applyFont="1" applyBorder="1" applyAlignment="1">
      <alignment horizontal="left" vertical="center" wrapText="1"/>
    </xf>
    <xf numFmtId="2" fontId="23" fillId="0" borderId="8" xfId="0" applyNumberFormat="1" applyFont="1" applyBorder="1" applyAlignment="1">
      <alignment horizontal="left" vertical="center" wrapText="1"/>
    </xf>
    <xf numFmtId="2" fontId="23" fillId="0" borderId="4" xfId="0" applyNumberFormat="1" applyFont="1" applyBorder="1" applyAlignment="1">
      <alignment horizontal="left" vertical="center" wrapText="1"/>
    </xf>
    <xf numFmtId="0" fontId="21" fillId="2" borderId="44" xfId="0" applyFont="1" applyFill="1" applyBorder="1" applyAlignment="1">
      <alignment horizontal="left" vertical="center" wrapText="1"/>
    </xf>
    <xf numFmtId="0" fontId="21" fillId="2" borderId="45" xfId="0" applyFont="1" applyFill="1" applyBorder="1" applyAlignment="1">
      <alignment horizontal="left" vertical="center" wrapText="1"/>
    </xf>
    <xf numFmtId="0" fontId="21" fillId="2" borderId="46" xfId="0" applyFont="1" applyFill="1" applyBorder="1" applyAlignment="1">
      <alignment horizontal="left" vertical="center" wrapText="1"/>
    </xf>
    <xf numFmtId="0" fontId="51" fillId="2" borderId="25" xfId="59" applyFont="1" applyFill="1" applyBorder="1" applyAlignment="1">
      <alignment horizontal="left" vertical="center"/>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21" fillId="2" borderId="48" xfId="0" applyFont="1" applyFill="1" applyBorder="1" applyAlignment="1">
      <alignment horizontal="left" vertical="center" wrapText="1"/>
    </xf>
    <xf numFmtId="0" fontId="21" fillId="2" borderId="49" xfId="0" applyFont="1" applyFill="1" applyBorder="1" applyAlignment="1">
      <alignment horizontal="left" vertical="center" wrapText="1"/>
    </xf>
    <xf numFmtId="0" fontId="21" fillId="2" borderId="50" xfId="0" applyFont="1" applyFill="1" applyBorder="1" applyAlignment="1">
      <alignment horizontal="left" vertical="center" wrapText="1"/>
    </xf>
    <xf numFmtId="0" fontId="52" fillId="0" borderId="1" xfId="0" applyFont="1" applyBorder="1" applyAlignment="1">
      <alignment horizontal="center" vertical="center" textRotation="90" wrapText="1"/>
    </xf>
    <xf numFmtId="0" fontId="63" fillId="2" borderId="33" xfId="0" applyFont="1" applyFill="1" applyBorder="1" applyAlignment="1">
      <alignment horizontal="left" vertical="center" wrapText="1"/>
    </xf>
    <xf numFmtId="0" fontId="63" fillId="2" borderId="34" xfId="0" applyFont="1" applyFill="1" applyBorder="1" applyAlignment="1">
      <alignment horizontal="left" vertical="center" wrapText="1"/>
    </xf>
    <xf numFmtId="0" fontId="63" fillId="2" borderId="35" xfId="0" applyFont="1" applyFill="1" applyBorder="1" applyAlignment="1">
      <alignment horizontal="left" vertical="center" wrapText="1"/>
    </xf>
    <xf numFmtId="0" fontId="77" fillId="0" borderId="1" xfId="0" applyFont="1" applyBorder="1" applyAlignment="1">
      <alignment horizontal="left" vertical="center"/>
    </xf>
    <xf numFmtId="0" fontId="52" fillId="0" borderId="3" xfId="0" applyFont="1" applyBorder="1" applyAlignment="1">
      <alignment horizontal="left" vertical="center"/>
    </xf>
    <xf numFmtId="0" fontId="52" fillId="0" borderId="2" xfId="0" applyFont="1" applyBorder="1" applyAlignment="1">
      <alignment horizontal="left" vertical="center"/>
    </xf>
    <xf numFmtId="0" fontId="52" fillId="0" borderId="1" xfId="0" applyFont="1" applyBorder="1" applyAlignment="1">
      <alignment horizontal="center" vertical="center"/>
    </xf>
    <xf numFmtId="0" fontId="52" fillId="0" borderId="3" xfId="0" applyFont="1" applyBorder="1" applyAlignment="1">
      <alignment horizontal="center" vertical="center"/>
    </xf>
    <xf numFmtId="0" fontId="52" fillId="0" borderId="9" xfId="0" applyFont="1" applyBorder="1" applyAlignment="1">
      <alignment horizontal="center" vertical="center"/>
    </xf>
    <xf numFmtId="0" fontId="52" fillId="0" borderId="10" xfId="0" applyFont="1" applyBorder="1" applyAlignment="1">
      <alignment horizontal="center" vertical="center"/>
    </xf>
    <xf numFmtId="0" fontId="52" fillId="0" borderId="12" xfId="0" applyFont="1" applyBorder="1" applyAlignment="1">
      <alignment horizontal="center" vertical="center"/>
    </xf>
    <xf numFmtId="0" fontId="52" fillId="0" borderId="0" xfId="0" applyFont="1" applyBorder="1" applyAlignment="1">
      <alignment horizontal="center" vertical="center"/>
    </xf>
    <xf numFmtId="0" fontId="52" fillId="0" borderId="1" xfId="0" applyFont="1" applyBorder="1" applyAlignment="1">
      <alignment horizontal="center" vertical="center" wrapText="1"/>
    </xf>
    <xf numFmtId="0" fontId="21"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52" fillId="0" borderId="5" xfId="0" applyFont="1" applyBorder="1" applyAlignment="1">
      <alignment horizontal="left" vertical="top"/>
    </xf>
    <xf numFmtId="0" fontId="52" fillId="0" borderId="8" xfId="0" applyFont="1" applyBorder="1" applyAlignment="1">
      <alignment horizontal="left" vertical="top"/>
    </xf>
    <xf numFmtId="0" fontId="52" fillId="0" borderId="4" xfId="0" applyFont="1" applyBorder="1" applyAlignment="1">
      <alignment horizontal="left" vertical="top"/>
    </xf>
    <xf numFmtId="0" fontId="52" fillId="0" borderId="5" xfId="0" applyFont="1" applyBorder="1" applyAlignment="1">
      <alignment vertical="top" wrapText="1"/>
    </xf>
    <xf numFmtId="0" fontId="52" fillId="0" borderId="8" xfId="0" applyFont="1" applyBorder="1" applyAlignment="1">
      <alignment vertical="top" wrapText="1"/>
    </xf>
    <xf numFmtId="0" fontId="52" fillId="0" borderId="4" xfId="0" applyFont="1" applyBorder="1" applyAlignment="1">
      <alignment vertical="top" wrapText="1"/>
    </xf>
    <xf numFmtId="0" fontId="52" fillId="0" borderId="8" xfId="0" applyFont="1" applyBorder="1" applyAlignment="1">
      <alignment horizontal="left" vertical="center"/>
    </xf>
    <xf numFmtId="0" fontId="52" fillId="0" borderId="4" xfId="0" applyFont="1" applyBorder="1" applyAlignment="1">
      <alignment horizontal="left" vertical="center"/>
    </xf>
    <xf numFmtId="0" fontId="18" fillId="0" borderId="5" xfId="0" applyFont="1" applyBorder="1" applyAlignment="1">
      <alignment horizontal="left" vertical="center" wrapText="1"/>
    </xf>
    <xf numFmtId="0" fontId="18" fillId="0" borderId="4" xfId="0" applyFont="1" applyBorder="1" applyAlignment="1">
      <alignment horizontal="left" vertical="center" wrapText="1"/>
    </xf>
    <xf numFmtId="49" fontId="17" fillId="0" borderId="5" xfId="0" applyNumberFormat="1" applyFont="1" applyBorder="1" applyAlignment="1">
      <alignment horizontal="left" vertical="top" wrapText="1"/>
    </xf>
    <xf numFmtId="49" fontId="17" fillId="0" borderId="4" xfId="0" applyNumberFormat="1" applyFont="1" applyBorder="1" applyAlignment="1">
      <alignment horizontal="left" vertical="top" wrapText="1"/>
    </xf>
    <xf numFmtId="168" fontId="4" fillId="0" borderId="4" xfId="0" applyNumberFormat="1" applyFont="1" applyBorder="1" applyAlignment="1">
      <alignment horizontal="center" vertical="center"/>
    </xf>
    <xf numFmtId="0" fontId="8" fillId="0" borderId="1" xfId="0" applyFont="1" applyBorder="1" applyAlignment="1">
      <alignment horizontal="center" textRotation="90" wrapText="1"/>
    </xf>
    <xf numFmtId="0" fontId="19" fillId="0" borderId="1" xfId="0" applyFont="1" applyBorder="1" applyAlignment="1">
      <alignment horizontal="left" vertical="center"/>
    </xf>
    <xf numFmtId="0" fontId="21" fillId="0" borderId="1" xfId="0" applyFont="1" applyFill="1" applyBorder="1" applyAlignment="1">
      <alignment horizontal="center" vertical="center" wrapText="1"/>
    </xf>
    <xf numFmtId="0" fontId="10" fillId="0" borderId="0" xfId="0" applyFont="1" applyAlignment="1">
      <alignment horizontal="right" vertical="center"/>
    </xf>
    <xf numFmtId="0" fontId="10" fillId="0" borderId="1" xfId="0" applyFont="1" applyBorder="1" applyAlignment="1">
      <alignment vertical="center"/>
    </xf>
    <xf numFmtId="0" fontId="0" fillId="0" borderId="15" xfId="0" applyBorder="1" applyAlignment="1">
      <alignment horizontal="center" vertical="center" textRotation="90" wrapText="1"/>
    </xf>
    <xf numFmtId="0" fontId="0" fillId="0" borderId="2" xfId="0" applyBorder="1" applyAlignment="1">
      <alignment horizontal="center" vertical="center" textRotation="90" wrapText="1"/>
    </xf>
    <xf numFmtId="0" fontId="51" fillId="0" borderId="1" xfId="0" applyFont="1" applyFill="1" applyBorder="1" applyAlignment="1">
      <alignment horizontal="center" vertical="center" textRotation="90" wrapText="1"/>
    </xf>
    <xf numFmtId="0" fontId="2" fillId="0" borderId="1"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21" fillId="0" borderId="5" xfId="0" applyFont="1" applyFill="1" applyBorder="1" applyAlignment="1">
      <alignment horizontal="left"/>
    </xf>
    <xf numFmtId="0" fontId="21" fillId="0" borderId="8" xfId="0" applyFont="1" applyFill="1" applyBorder="1" applyAlignment="1">
      <alignment horizontal="left"/>
    </xf>
    <xf numFmtId="0" fontId="21" fillId="0" borderId="4" xfId="0" applyFont="1" applyFill="1" applyBorder="1" applyAlignment="1">
      <alignment horizontal="left"/>
    </xf>
    <xf numFmtId="0" fontId="21" fillId="0" borderId="5" xfId="0" applyFont="1" applyFill="1" applyBorder="1" applyAlignment="1">
      <alignment horizontal="left" wrapText="1"/>
    </xf>
    <xf numFmtId="0" fontId="21" fillId="0" borderId="8" xfId="0" applyFont="1" applyFill="1" applyBorder="1" applyAlignment="1">
      <alignment horizontal="left" wrapText="1"/>
    </xf>
    <xf numFmtId="0" fontId="21" fillId="0" borderId="4" xfId="0" applyFont="1" applyFill="1" applyBorder="1" applyAlignment="1">
      <alignment horizontal="left" wrapText="1"/>
    </xf>
    <xf numFmtId="0" fontId="21" fillId="0" borderId="6"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5" xfId="0" applyFont="1" applyFill="1" applyBorder="1" applyAlignment="1">
      <alignment horizontal="left" vertical="center"/>
    </xf>
    <xf numFmtId="0" fontId="21" fillId="0" borderId="8" xfId="0" applyFont="1" applyFill="1" applyBorder="1" applyAlignment="1">
      <alignment horizontal="left" vertical="center"/>
    </xf>
    <xf numFmtId="0" fontId="21" fillId="0" borderId="4" xfId="0" applyFont="1" applyFill="1" applyBorder="1" applyAlignment="1">
      <alignment horizontal="left" vertical="center"/>
    </xf>
    <xf numFmtId="0" fontId="21" fillId="0" borderId="8" xfId="0" applyFont="1" applyFill="1" applyBorder="1" applyAlignment="1">
      <alignment horizontal="left" vertical="top"/>
    </xf>
    <xf numFmtId="0" fontId="21" fillId="0" borderId="4" xfId="0" applyFont="1" applyFill="1" applyBorder="1" applyAlignment="1">
      <alignment horizontal="left" vertical="top"/>
    </xf>
    <xf numFmtId="0" fontId="21" fillId="0" borderId="5" xfId="0" applyFont="1" applyFill="1" applyBorder="1" applyAlignment="1">
      <alignment horizontal="justify" vertical="top" wrapText="1"/>
    </xf>
    <xf numFmtId="0" fontId="21" fillId="0" borderId="8" xfId="0" applyFont="1" applyFill="1" applyBorder="1" applyAlignment="1">
      <alignment horizontal="justify" vertical="top" wrapText="1"/>
    </xf>
    <xf numFmtId="0" fontId="21" fillId="0" borderId="4" xfId="0" applyFont="1" applyFill="1" applyBorder="1" applyAlignment="1">
      <alignment horizontal="justify" vertical="top" wrapText="1"/>
    </xf>
    <xf numFmtId="0" fontId="51" fillId="0" borderId="5" xfId="44" applyFont="1" applyFill="1" applyBorder="1" applyAlignment="1">
      <alignment vertical="center" wrapText="1"/>
    </xf>
    <xf numFmtId="0" fontId="51" fillId="0" borderId="8" xfId="44" applyFont="1" applyFill="1" applyBorder="1" applyAlignment="1">
      <alignment vertical="center" wrapText="1"/>
    </xf>
    <xf numFmtId="0" fontId="51" fillId="0" borderId="4" xfId="44" applyFont="1" applyFill="1" applyBorder="1" applyAlignment="1">
      <alignment vertical="center" wrapText="1"/>
    </xf>
    <xf numFmtId="0" fontId="51" fillId="0" borderId="5" xfId="44" applyFont="1" applyFill="1" applyBorder="1" applyAlignment="1">
      <alignment horizontal="left" vertical="center" wrapText="1"/>
    </xf>
    <xf numFmtId="0" fontId="51" fillId="0" borderId="8" xfId="44" applyFont="1" applyFill="1" applyBorder="1" applyAlignment="1">
      <alignment horizontal="left" vertical="center" wrapText="1"/>
    </xf>
    <xf numFmtId="0" fontId="51" fillId="0" borderId="4" xfId="44" applyFont="1" applyFill="1" applyBorder="1" applyAlignment="1">
      <alignment horizontal="left" vertical="center" wrapText="1"/>
    </xf>
    <xf numFmtId="0" fontId="51" fillId="0" borderId="5" xfId="44" applyFont="1" applyFill="1" applyBorder="1" applyAlignment="1">
      <alignment horizontal="left" vertical="top" wrapText="1"/>
    </xf>
    <xf numFmtId="0" fontId="51" fillId="0" borderId="8" xfId="44" applyFont="1" applyFill="1" applyBorder="1" applyAlignment="1">
      <alignment horizontal="left" vertical="top" wrapText="1"/>
    </xf>
    <xf numFmtId="0" fontId="51" fillId="0" borderId="4" xfId="44" applyFont="1" applyFill="1" applyBorder="1" applyAlignment="1">
      <alignment horizontal="left" vertical="top" wrapText="1"/>
    </xf>
    <xf numFmtId="0" fontId="51" fillId="0" borderId="3" xfId="0" applyFont="1" applyFill="1" applyBorder="1" applyAlignment="1">
      <alignment horizontal="left" vertical="center" wrapText="1"/>
    </xf>
    <xf numFmtId="0" fontId="6" fillId="0" borderId="5" xfId="0" applyFont="1" applyBorder="1" applyAlignment="1">
      <alignment horizontal="center" vertical="center"/>
    </xf>
    <xf numFmtId="0" fontId="6" fillId="0" borderId="4" xfId="0" applyFont="1" applyBorder="1" applyAlignment="1">
      <alignment horizontal="center" vertical="center"/>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0" fontId="19" fillId="0" borderId="5" xfId="0" applyFont="1" applyBorder="1" applyAlignment="1">
      <alignment vertical="center" wrapText="1"/>
    </xf>
    <xf numFmtId="0" fontId="19" fillId="0" borderId="8" xfId="0" applyFont="1" applyBorder="1" applyAlignment="1">
      <alignment vertical="center" wrapText="1"/>
    </xf>
    <xf numFmtId="0" fontId="19" fillId="0" borderId="4" xfId="0" applyFont="1" applyBorder="1" applyAlignment="1">
      <alignment vertical="center" wrapText="1"/>
    </xf>
    <xf numFmtId="0" fontId="51" fillId="0" borderId="1" xfId="0" applyFont="1" applyFill="1" applyBorder="1" applyAlignment="1">
      <alignment horizontal="left" vertical="center"/>
    </xf>
    <xf numFmtId="0" fontId="51" fillId="0" borderId="5" xfId="0" applyFont="1" applyFill="1" applyBorder="1" applyAlignment="1">
      <alignment wrapText="1"/>
    </xf>
    <xf numFmtId="0" fontId="0" fillId="0" borderId="8" xfId="0" applyFont="1" applyFill="1" applyBorder="1" applyAlignment="1">
      <alignment wrapText="1"/>
    </xf>
    <xf numFmtId="0" fontId="0" fillId="0" borderId="4" xfId="0" applyFont="1" applyFill="1" applyBorder="1" applyAlignment="1">
      <alignment wrapText="1"/>
    </xf>
    <xf numFmtId="0" fontId="81" fillId="0" borderId="5" xfId="0" applyFont="1" applyFill="1" applyBorder="1" applyAlignment="1">
      <alignment horizontal="left" vertical="top" wrapText="1"/>
    </xf>
    <xf numFmtId="0" fontId="81" fillId="0" borderId="8" xfId="0" applyFont="1" applyFill="1" applyBorder="1" applyAlignment="1">
      <alignment horizontal="left" vertical="top" wrapText="1"/>
    </xf>
    <xf numFmtId="0" fontId="81" fillId="0" borderId="4" xfId="0" applyFont="1" applyFill="1" applyBorder="1" applyAlignment="1">
      <alignment horizontal="left" vertical="top" wrapText="1"/>
    </xf>
    <xf numFmtId="0" fontId="73" fillId="0" borderId="5" xfId="1" applyFont="1" applyFill="1" applyBorder="1" applyAlignment="1" applyProtection="1">
      <alignment vertical="top" wrapText="1"/>
      <protection locked="0"/>
    </xf>
    <xf numFmtId="0" fontId="73" fillId="0" borderId="8" xfId="0" applyFont="1" applyFill="1" applyBorder="1" applyAlignment="1">
      <alignment vertical="top" wrapText="1"/>
    </xf>
    <xf numFmtId="0" fontId="73" fillId="0" borderId="47" xfId="0" applyFont="1" applyFill="1" applyBorder="1" applyAlignment="1">
      <alignment vertical="top" wrapText="1"/>
    </xf>
  </cellXfs>
  <cellStyles count="6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xfId="27"/>
    <cellStyle name="Calculation" xfId="28"/>
    <cellStyle name="Check Cell" xfId="29"/>
    <cellStyle name="Comma 2" xfId="30"/>
    <cellStyle name="Explanatory Text" xfId="31"/>
    <cellStyle name="Good" xfId="32"/>
    <cellStyle name="Heading 1" xfId="33"/>
    <cellStyle name="Heading 2" xfId="34"/>
    <cellStyle name="Heading 3" xfId="35"/>
    <cellStyle name="Heading 4" xfId="36"/>
    <cellStyle name="Input" xfId="37"/>
    <cellStyle name="Linked Cell" xfId="38"/>
    <cellStyle name="Monedă 2" xfId="39"/>
    <cellStyle name="Neutral" xfId="40"/>
    <cellStyle name="Normal 2" xfId="1"/>
    <cellStyle name="Normal 2 2" xfId="41"/>
    <cellStyle name="Normal 3" xfId="42"/>
    <cellStyle name="Normal 3 2" xfId="43"/>
    <cellStyle name="Normal 4" xfId="44"/>
    <cellStyle name="Normal 5" xfId="45"/>
    <cellStyle name="Normal 6" xfId="46"/>
    <cellStyle name="Normal 7" xfId="59"/>
    <cellStyle name="Normal_Sheet1" xfId="56"/>
    <cellStyle name="Note" xfId="47"/>
    <cellStyle name="Output" xfId="48"/>
    <cellStyle name="Title" xfId="49"/>
    <cellStyle name="Total 2" xfId="50"/>
    <cellStyle name="Virgulă 2" xfId="51"/>
    <cellStyle name="Virgulă 2 2" xfId="58"/>
    <cellStyle name="Warning Text" xfId="52"/>
    <cellStyle name="Денежный 2" xfId="2"/>
    <cellStyle name="Обычный" xfId="0" builtinId="0"/>
    <cellStyle name="Обычный 2" xfId="53"/>
    <cellStyle name="Обычный 3" xfId="54"/>
    <cellStyle name="Процентный" xfId="57" builtinId="5"/>
    <cellStyle name="Финансовый 2" xfId="5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P136"/>
  <sheetViews>
    <sheetView topLeftCell="A133" workbookViewId="0">
      <selection activeCell="C74" sqref="C74:I74"/>
    </sheetView>
  </sheetViews>
  <sheetFormatPr defaultColWidth="8.85546875" defaultRowHeight="15.75" x14ac:dyDescent="0.25"/>
  <cols>
    <col min="1" max="1" width="10.140625" style="70" customWidth="1"/>
    <col min="2" max="2" width="12.28515625" style="70" customWidth="1"/>
    <col min="3" max="3" width="8.28515625" style="70" customWidth="1"/>
    <col min="4" max="4" width="8.7109375" style="70" customWidth="1"/>
    <col min="5" max="5" width="8.28515625" style="70" customWidth="1"/>
    <col min="6" max="6" width="8" style="70" customWidth="1"/>
    <col min="7" max="7" width="7.140625" style="70" customWidth="1"/>
    <col min="8" max="8" width="6.28515625" style="70" customWidth="1"/>
    <col min="9" max="9" width="11.5703125" style="70" customWidth="1"/>
    <col min="10" max="10" width="11.42578125" style="70" customWidth="1"/>
    <col min="11" max="11" width="10.28515625" style="70" customWidth="1"/>
    <col min="12" max="12" width="6.7109375" style="70" customWidth="1"/>
    <col min="13" max="13" width="9.28515625" style="70" customWidth="1"/>
    <col min="14" max="14" width="9.7109375" style="70" customWidth="1"/>
    <col min="15" max="15" width="8.28515625" style="70" customWidth="1"/>
    <col min="16" max="16" width="9.42578125" style="70" customWidth="1"/>
    <col min="17" max="16384" width="8.85546875" style="70"/>
  </cols>
  <sheetData>
    <row r="1" spans="1:16" x14ac:dyDescent="0.25">
      <c r="N1" s="1014" t="s">
        <v>0</v>
      </c>
      <c r="O1" s="1014"/>
      <c r="P1" s="1014"/>
    </row>
    <row r="2" spans="1:16" ht="18.75" x14ac:dyDescent="0.25">
      <c r="E2" s="1015" t="s">
        <v>1</v>
      </c>
      <c r="F2" s="1015"/>
      <c r="G2" s="1015"/>
      <c r="H2" s="1015"/>
      <c r="I2" s="1015"/>
      <c r="J2" s="1015"/>
    </row>
    <row r="3" spans="1:16" ht="18.75" x14ac:dyDescent="0.25">
      <c r="D3" s="1015" t="s">
        <v>538</v>
      </c>
      <c r="E3" s="1015"/>
      <c r="F3" s="1015"/>
      <c r="G3" s="1015"/>
      <c r="H3" s="1015"/>
      <c r="I3" s="1015"/>
      <c r="J3" s="1015"/>
      <c r="K3" s="1015"/>
      <c r="L3" s="1015"/>
    </row>
    <row r="4" spans="1:16" ht="18.75" x14ac:dyDescent="0.25">
      <c r="D4" s="488"/>
      <c r="E4" s="488"/>
      <c r="F4" s="488"/>
      <c r="G4" s="488"/>
      <c r="H4" s="488"/>
      <c r="I4" s="488"/>
      <c r="J4" s="488"/>
      <c r="K4" s="488"/>
      <c r="L4" s="488"/>
    </row>
    <row r="5" spans="1:16" x14ac:dyDescent="0.25">
      <c r="P5" s="487" t="s">
        <v>2</v>
      </c>
    </row>
    <row r="6" spans="1:16" ht="23.45" customHeight="1" x14ac:dyDescent="0.25">
      <c r="A6" s="997" t="s">
        <v>3</v>
      </c>
      <c r="B6" s="997"/>
      <c r="C6" s="997"/>
      <c r="D6" s="997" t="s">
        <v>182</v>
      </c>
      <c r="E6" s="997"/>
      <c r="F6" s="997"/>
      <c r="G6" s="997"/>
      <c r="H6" s="997"/>
      <c r="I6" s="997"/>
      <c r="J6" s="997"/>
      <c r="K6" s="997"/>
      <c r="L6" s="997"/>
      <c r="M6" s="997"/>
      <c r="N6" s="997"/>
      <c r="O6" s="997"/>
      <c r="P6" s="481">
        <v>1</v>
      </c>
    </row>
    <row r="7" spans="1:16" ht="23.45" customHeight="1" x14ac:dyDescent="0.25">
      <c r="A7" s="997" t="s">
        <v>4</v>
      </c>
      <c r="B7" s="997"/>
      <c r="C7" s="997"/>
      <c r="D7" s="997" t="s">
        <v>432</v>
      </c>
      <c r="E7" s="997"/>
      <c r="F7" s="997"/>
      <c r="G7" s="997"/>
      <c r="H7" s="997"/>
      <c r="I7" s="997"/>
      <c r="J7" s="997"/>
      <c r="K7" s="997"/>
      <c r="L7" s="997"/>
      <c r="M7" s="997"/>
      <c r="N7" s="997"/>
      <c r="O7" s="997"/>
      <c r="P7" s="144" t="s">
        <v>350</v>
      </c>
    </row>
    <row r="8" spans="1:16" ht="23.45" customHeight="1" x14ac:dyDescent="0.25">
      <c r="A8" s="997" t="s">
        <v>5</v>
      </c>
      <c r="B8" s="997"/>
      <c r="C8" s="997"/>
      <c r="D8" s="939"/>
      <c r="E8" s="939"/>
      <c r="F8" s="939"/>
      <c r="G8" s="939"/>
      <c r="H8" s="939"/>
      <c r="I8" s="939"/>
      <c r="J8" s="939"/>
      <c r="K8" s="939"/>
      <c r="L8" s="939"/>
      <c r="M8" s="939"/>
      <c r="N8" s="939"/>
      <c r="O8" s="939"/>
      <c r="P8" s="144"/>
    </row>
    <row r="10" spans="1:16" x14ac:dyDescent="0.25">
      <c r="A10" s="998" t="s">
        <v>183</v>
      </c>
      <c r="B10" s="999"/>
      <c r="C10" s="999"/>
      <c r="D10" s="999"/>
      <c r="E10" s="999"/>
      <c r="F10" s="999"/>
      <c r="G10" s="999"/>
      <c r="H10" s="999"/>
      <c r="I10" s="999"/>
      <c r="J10" s="999"/>
      <c r="K10" s="999"/>
      <c r="L10" s="999"/>
      <c r="M10" s="999"/>
      <c r="N10" s="999"/>
      <c r="O10" s="999"/>
      <c r="P10" s="1000"/>
    </row>
    <row r="11" spans="1:16" x14ac:dyDescent="0.25">
      <c r="A11" s="480"/>
      <c r="B11" s="480"/>
      <c r="C11" s="480"/>
      <c r="D11" s="480"/>
      <c r="E11" s="480"/>
      <c r="F11" s="480"/>
      <c r="G11" s="480"/>
      <c r="H11" s="480"/>
      <c r="I11" s="480"/>
      <c r="J11" s="480"/>
      <c r="K11" s="480"/>
      <c r="L11" s="480"/>
      <c r="M11" s="480"/>
      <c r="N11" s="480"/>
      <c r="O11" s="480"/>
      <c r="P11" s="480"/>
    </row>
    <row r="12" spans="1:16" ht="21.6" customHeight="1" x14ac:dyDescent="0.25">
      <c r="A12" s="964" t="s">
        <v>7</v>
      </c>
      <c r="B12" s="965"/>
      <c r="C12" s="965"/>
      <c r="D12" s="966"/>
      <c r="E12" s="927" t="s">
        <v>2</v>
      </c>
      <c r="F12" s="929"/>
      <c r="G12" s="939">
        <v>2016</v>
      </c>
      <c r="H12" s="939"/>
      <c r="I12" s="481">
        <v>2017</v>
      </c>
      <c r="J12" s="481">
        <v>2018</v>
      </c>
      <c r="K12" s="947">
        <v>2019</v>
      </c>
      <c r="L12" s="947"/>
      <c r="M12" s="947">
        <v>2020</v>
      </c>
      <c r="N12" s="947"/>
      <c r="O12" s="947">
        <v>2021</v>
      </c>
      <c r="P12" s="947"/>
    </row>
    <row r="13" spans="1:16" ht="31.5" x14ac:dyDescent="0.25">
      <c r="A13" s="967"/>
      <c r="B13" s="968"/>
      <c r="C13" s="968"/>
      <c r="D13" s="969"/>
      <c r="E13" s="481" t="s">
        <v>8</v>
      </c>
      <c r="F13" s="485" t="s">
        <v>9</v>
      </c>
      <c r="G13" s="927" t="s">
        <v>10</v>
      </c>
      <c r="H13" s="929"/>
      <c r="I13" s="481" t="s">
        <v>10</v>
      </c>
      <c r="J13" s="481" t="s">
        <v>11</v>
      </c>
      <c r="K13" s="927" t="s">
        <v>12</v>
      </c>
      <c r="L13" s="929"/>
      <c r="M13" s="927" t="s">
        <v>13</v>
      </c>
      <c r="N13" s="929"/>
      <c r="O13" s="927" t="s">
        <v>13</v>
      </c>
      <c r="P13" s="929"/>
    </row>
    <row r="14" spans="1:16" ht="23.45" customHeight="1" x14ac:dyDescent="0.25">
      <c r="A14" s="922" t="s">
        <v>14</v>
      </c>
      <c r="B14" s="922"/>
      <c r="C14" s="922"/>
      <c r="D14" s="922"/>
      <c r="E14" s="481">
        <v>4</v>
      </c>
      <c r="F14" s="481"/>
      <c r="G14" s="950" t="s">
        <v>15</v>
      </c>
      <c r="H14" s="951"/>
      <c r="I14" s="483">
        <f>I15+I16+I17+I18+I19+I20+I21</f>
        <v>93947.7</v>
      </c>
      <c r="J14" s="483">
        <v>104828.1</v>
      </c>
      <c r="K14" s="950">
        <v>38828.9</v>
      </c>
      <c r="L14" s="951"/>
      <c r="M14" s="950">
        <v>39352.9</v>
      </c>
      <c r="N14" s="951"/>
      <c r="O14" s="950">
        <v>39957.599999999999</v>
      </c>
      <c r="P14" s="951"/>
    </row>
    <row r="15" spans="1:16" ht="21.6" customHeight="1" x14ac:dyDescent="0.25">
      <c r="A15" s="997" t="s">
        <v>79</v>
      </c>
      <c r="B15" s="997"/>
      <c r="C15" s="997"/>
      <c r="D15" s="997"/>
      <c r="E15" s="481"/>
      <c r="F15" s="481">
        <v>21</v>
      </c>
      <c r="G15" s="927" t="s">
        <v>15</v>
      </c>
      <c r="H15" s="929"/>
      <c r="I15" s="481">
        <v>20037.7</v>
      </c>
      <c r="J15" s="481">
        <v>29337.8</v>
      </c>
      <c r="K15" s="927">
        <v>29337.7</v>
      </c>
      <c r="L15" s="929"/>
      <c r="M15" s="939">
        <v>29974.5</v>
      </c>
      <c r="N15" s="939"/>
      <c r="O15" s="939">
        <v>30654.400000000001</v>
      </c>
      <c r="P15" s="939"/>
    </row>
    <row r="16" spans="1:16" ht="21" customHeight="1" x14ac:dyDescent="0.25">
      <c r="A16" s="997" t="s">
        <v>83</v>
      </c>
      <c r="B16" s="997"/>
      <c r="C16" s="997"/>
      <c r="D16" s="997"/>
      <c r="E16" s="481"/>
      <c r="F16" s="481">
        <v>22</v>
      </c>
      <c r="G16" s="939" t="s">
        <v>15</v>
      </c>
      <c r="H16" s="939"/>
      <c r="I16" s="481">
        <v>2707.1</v>
      </c>
      <c r="J16" s="481">
        <v>5788.8</v>
      </c>
      <c r="K16" s="939">
        <v>5108.8</v>
      </c>
      <c r="L16" s="939"/>
      <c r="M16" s="939">
        <v>4996</v>
      </c>
      <c r="N16" s="939"/>
      <c r="O16" s="939">
        <v>4920.8</v>
      </c>
      <c r="P16" s="939"/>
    </row>
    <row r="17" spans="1:16" ht="21" customHeight="1" x14ac:dyDescent="0.25">
      <c r="A17" s="997" t="s">
        <v>106</v>
      </c>
      <c r="B17" s="997"/>
      <c r="C17" s="997"/>
      <c r="D17" s="997"/>
      <c r="E17" s="481"/>
      <c r="F17" s="481">
        <v>25</v>
      </c>
      <c r="G17" s="939" t="s">
        <v>15</v>
      </c>
      <c r="H17" s="939"/>
      <c r="I17" s="481">
        <v>68908.800000000003</v>
      </c>
      <c r="J17" s="481">
        <v>67000</v>
      </c>
      <c r="K17" s="939"/>
      <c r="L17" s="939"/>
      <c r="M17" s="939"/>
      <c r="N17" s="939"/>
      <c r="O17" s="939"/>
      <c r="P17" s="939"/>
    </row>
    <row r="18" spans="1:16" ht="21" customHeight="1" x14ac:dyDescent="0.25">
      <c r="A18" s="997" t="s">
        <v>184</v>
      </c>
      <c r="B18" s="997"/>
      <c r="C18" s="997"/>
      <c r="D18" s="997"/>
      <c r="E18" s="481"/>
      <c r="F18" s="481">
        <v>27</v>
      </c>
      <c r="G18" s="939" t="s">
        <v>15</v>
      </c>
      <c r="H18" s="939"/>
      <c r="I18" s="481">
        <v>1409.4</v>
      </c>
      <c r="J18" s="481">
        <v>1264.2</v>
      </c>
      <c r="K18" s="939">
        <v>133.9</v>
      </c>
      <c r="L18" s="939"/>
      <c r="M18" s="939">
        <v>133.9</v>
      </c>
      <c r="N18" s="939"/>
      <c r="O18" s="939">
        <v>133.9</v>
      </c>
      <c r="P18" s="939"/>
    </row>
    <row r="19" spans="1:16" ht="21" customHeight="1" x14ac:dyDescent="0.25">
      <c r="A19" s="997" t="s">
        <v>167</v>
      </c>
      <c r="B19" s="997"/>
      <c r="C19" s="997"/>
      <c r="D19" s="997"/>
      <c r="E19" s="481"/>
      <c r="F19" s="481">
        <v>28</v>
      </c>
      <c r="G19" s="939" t="s">
        <v>15</v>
      </c>
      <c r="H19" s="939"/>
      <c r="I19" s="481">
        <v>25.7</v>
      </c>
      <c r="J19" s="481">
        <v>200</v>
      </c>
      <c r="K19" s="939">
        <v>3200</v>
      </c>
      <c r="L19" s="939"/>
      <c r="M19" s="939">
        <v>3200</v>
      </c>
      <c r="N19" s="939"/>
      <c r="O19" s="939">
        <v>3200</v>
      </c>
      <c r="P19" s="939"/>
    </row>
    <row r="20" spans="1:16" ht="21" customHeight="1" x14ac:dyDescent="0.25">
      <c r="A20" s="997" t="s">
        <v>98</v>
      </c>
      <c r="B20" s="997"/>
      <c r="C20" s="997"/>
      <c r="D20" s="997"/>
      <c r="E20" s="481"/>
      <c r="F20" s="481">
        <v>31</v>
      </c>
      <c r="G20" s="939" t="s">
        <v>15</v>
      </c>
      <c r="H20" s="939"/>
      <c r="I20" s="481">
        <v>469.9</v>
      </c>
      <c r="J20" s="481">
        <v>888</v>
      </c>
      <c r="K20" s="939">
        <v>730</v>
      </c>
      <c r="L20" s="939"/>
      <c r="M20" s="939">
        <v>730</v>
      </c>
      <c r="N20" s="939"/>
      <c r="O20" s="939">
        <v>730</v>
      </c>
      <c r="P20" s="939"/>
    </row>
    <row r="21" spans="1:16" ht="19.149999999999999" customHeight="1" x14ac:dyDescent="0.25">
      <c r="A21" s="997" t="s">
        <v>455</v>
      </c>
      <c r="B21" s="997"/>
      <c r="C21" s="997"/>
      <c r="D21" s="997"/>
      <c r="E21" s="481"/>
      <c r="F21" s="481">
        <v>33</v>
      </c>
      <c r="G21" s="939" t="s">
        <v>15</v>
      </c>
      <c r="H21" s="939"/>
      <c r="I21" s="481">
        <v>389.1</v>
      </c>
      <c r="J21" s="481">
        <v>349.3</v>
      </c>
      <c r="K21" s="939">
        <v>318.5</v>
      </c>
      <c r="L21" s="939"/>
      <c r="M21" s="939">
        <v>318.5</v>
      </c>
      <c r="N21" s="939"/>
      <c r="O21" s="939">
        <v>318.5</v>
      </c>
      <c r="P21" s="939"/>
    </row>
    <row r="22" spans="1:16" ht="14.45" customHeight="1" x14ac:dyDescent="0.25"/>
    <row r="23" spans="1:16" ht="18.600000000000001" customHeight="1" x14ac:dyDescent="0.25">
      <c r="A23" s="964" t="s">
        <v>7</v>
      </c>
      <c r="B23" s="966"/>
      <c r="C23" s="947" t="s">
        <v>2</v>
      </c>
      <c r="D23" s="947"/>
      <c r="E23" s="947"/>
      <c r="F23" s="947"/>
      <c r="G23" s="939">
        <v>2016</v>
      </c>
      <c r="H23" s="939"/>
      <c r="I23" s="481">
        <v>2017</v>
      </c>
      <c r="J23" s="481">
        <v>2018</v>
      </c>
      <c r="K23" s="947">
        <v>2019</v>
      </c>
      <c r="L23" s="947"/>
      <c r="M23" s="947">
        <v>2020</v>
      </c>
      <c r="N23" s="947"/>
      <c r="O23" s="947">
        <v>2021</v>
      </c>
      <c r="P23" s="947"/>
    </row>
    <row r="24" spans="1:16" ht="35.450000000000003" customHeight="1" x14ac:dyDescent="0.25">
      <c r="A24" s="967"/>
      <c r="B24" s="969"/>
      <c r="C24" s="481" t="s">
        <v>16</v>
      </c>
      <c r="D24" s="481" t="s">
        <v>17</v>
      </c>
      <c r="E24" s="481" t="s">
        <v>8</v>
      </c>
      <c r="F24" s="485" t="s">
        <v>9</v>
      </c>
      <c r="G24" s="927" t="s">
        <v>10</v>
      </c>
      <c r="H24" s="929"/>
      <c r="I24" s="481" t="s">
        <v>10</v>
      </c>
      <c r="J24" s="481" t="s">
        <v>11</v>
      </c>
      <c r="K24" s="927" t="s">
        <v>12</v>
      </c>
      <c r="L24" s="929"/>
      <c r="M24" s="927" t="s">
        <v>13</v>
      </c>
      <c r="N24" s="929"/>
      <c r="O24" s="927" t="s">
        <v>13</v>
      </c>
      <c r="P24" s="929"/>
    </row>
    <row r="25" spans="1:16" ht="48" customHeight="1" x14ac:dyDescent="0.25">
      <c r="A25" s="1012" t="s">
        <v>18</v>
      </c>
      <c r="B25" s="1013"/>
      <c r="C25" s="67"/>
      <c r="D25" s="67"/>
      <c r="E25" s="67"/>
      <c r="F25" s="67"/>
      <c r="G25" s="946" t="s">
        <v>15</v>
      </c>
      <c r="H25" s="946"/>
      <c r="I25" s="489">
        <v>93947.7</v>
      </c>
      <c r="J25" s="66">
        <v>104828.1</v>
      </c>
      <c r="K25" s="948">
        <v>38828.9</v>
      </c>
      <c r="L25" s="949"/>
      <c r="M25" s="948">
        <v>39352.9</v>
      </c>
      <c r="N25" s="949"/>
      <c r="O25" s="948">
        <v>39957.599999999999</v>
      </c>
      <c r="P25" s="949"/>
    </row>
    <row r="26" spans="1:16" ht="32.450000000000003" customHeight="1" x14ac:dyDescent="0.25">
      <c r="A26" s="1010" t="s">
        <v>19</v>
      </c>
      <c r="B26" s="1011"/>
      <c r="C26" s="91">
        <v>112</v>
      </c>
      <c r="D26" s="67"/>
      <c r="E26" s="67"/>
      <c r="F26" s="67"/>
      <c r="G26" s="939" t="s">
        <v>15</v>
      </c>
      <c r="H26" s="939"/>
      <c r="I26" s="482"/>
      <c r="J26" s="67"/>
      <c r="K26" s="947"/>
      <c r="L26" s="947"/>
      <c r="M26" s="947"/>
      <c r="N26" s="947"/>
      <c r="O26" s="947"/>
      <c r="P26" s="947"/>
    </row>
    <row r="27" spans="1:16" ht="18.600000000000001" customHeight="1" x14ac:dyDescent="0.25">
      <c r="A27" s="947"/>
      <c r="B27" s="947"/>
      <c r="C27" s="67"/>
      <c r="D27" s="67"/>
      <c r="E27" s="67"/>
      <c r="F27" s="67"/>
      <c r="G27" s="939" t="s">
        <v>15</v>
      </c>
      <c r="H27" s="939"/>
      <c r="I27" s="482"/>
      <c r="J27" s="67"/>
      <c r="K27" s="947"/>
      <c r="L27" s="947"/>
      <c r="M27" s="947"/>
      <c r="N27" s="947"/>
      <c r="O27" s="947"/>
      <c r="P27" s="947"/>
    </row>
    <row r="28" spans="1:16" ht="18.600000000000001" customHeight="1" x14ac:dyDescent="0.25">
      <c r="A28" s="947"/>
      <c r="B28" s="947"/>
      <c r="C28" s="67"/>
      <c r="D28" s="67"/>
      <c r="E28" s="67"/>
      <c r="F28" s="67"/>
      <c r="G28" s="939" t="s">
        <v>15</v>
      </c>
      <c r="H28" s="939"/>
      <c r="I28" s="482"/>
      <c r="J28" s="67"/>
      <c r="K28" s="947"/>
      <c r="L28" s="947"/>
      <c r="M28" s="947"/>
      <c r="N28" s="947"/>
      <c r="O28" s="947"/>
      <c r="P28" s="947"/>
    </row>
    <row r="29" spans="1:16" ht="32.450000000000003" customHeight="1" x14ac:dyDescent="0.25">
      <c r="A29" s="1010" t="s">
        <v>20</v>
      </c>
      <c r="B29" s="1011"/>
      <c r="C29" s="91">
        <v>112</v>
      </c>
      <c r="D29" s="67"/>
      <c r="E29" s="67"/>
      <c r="F29" s="67"/>
      <c r="G29" s="939" t="s">
        <v>15</v>
      </c>
      <c r="H29" s="939"/>
      <c r="I29" s="482"/>
      <c r="J29" s="67"/>
      <c r="K29" s="947"/>
      <c r="L29" s="947"/>
      <c r="M29" s="947"/>
      <c r="N29" s="947"/>
      <c r="O29" s="947"/>
      <c r="P29" s="947"/>
    </row>
    <row r="30" spans="1:16" ht="19.149999999999999" customHeight="1" x14ac:dyDescent="0.25">
      <c r="A30" s="947"/>
      <c r="B30" s="947"/>
      <c r="C30" s="67"/>
      <c r="D30" s="67"/>
      <c r="E30" s="67"/>
      <c r="F30" s="67"/>
      <c r="G30" s="939" t="s">
        <v>15</v>
      </c>
      <c r="H30" s="939"/>
      <c r="I30" s="482"/>
      <c r="J30" s="67"/>
      <c r="K30" s="947"/>
      <c r="L30" s="947"/>
      <c r="M30" s="947"/>
      <c r="N30" s="947"/>
      <c r="O30" s="947"/>
      <c r="P30" s="947"/>
    </row>
    <row r="31" spans="1:16" ht="19.149999999999999" customHeight="1" x14ac:dyDescent="0.25">
      <c r="A31" s="930"/>
      <c r="B31" s="932"/>
      <c r="C31" s="67"/>
      <c r="D31" s="67"/>
      <c r="E31" s="67"/>
      <c r="F31" s="67"/>
      <c r="G31" s="927" t="s">
        <v>15</v>
      </c>
      <c r="H31" s="929"/>
      <c r="I31" s="482"/>
      <c r="J31" s="67"/>
      <c r="K31" s="930"/>
      <c r="L31" s="932"/>
      <c r="M31" s="930"/>
      <c r="N31" s="932"/>
      <c r="O31" s="930"/>
      <c r="P31" s="932"/>
    </row>
    <row r="32" spans="1:16" ht="65.25" customHeight="1" x14ac:dyDescent="0.25">
      <c r="A32" s="1010" t="s">
        <v>21</v>
      </c>
      <c r="B32" s="1011"/>
      <c r="C32" s="91">
        <v>111</v>
      </c>
      <c r="D32" s="67"/>
      <c r="E32" s="67">
        <v>4</v>
      </c>
      <c r="F32" s="67">
        <v>10</v>
      </c>
      <c r="G32" s="927" t="s">
        <v>15</v>
      </c>
      <c r="H32" s="929"/>
      <c r="I32" s="482">
        <v>93947.7</v>
      </c>
      <c r="J32" s="67">
        <v>104828.1</v>
      </c>
      <c r="K32" s="930">
        <v>38828.9</v>
      </c>
      <c r="L32" s="932"/>
      <c r="M32" s="930">
        <v>39352.9</v>
      </c>
      <c r="N32" s="932"/>
      <c r="O32" s="930">
        <v>39957.599999999999</v>
      </c>
      <c r="P32" s="932"/>
    </row>
    <row r="33" spans="1:16" ht="20.45" customHeight="1" x14ac:dyDescent="0.25">
      <c r="A33" s="930"/>
      <c r="B33" s="932"/>
      <c r="C33" s="67"/>
      <c r="D33" s="67"/>
      <c r="E33" s="67"/>
      <c r="F33" s="67"/>
      <c r="G33" s="927" t="s">
        <v>15</v>
      </c>
      <c r="H33" s="929"/>
      <c r="I33" s="481"/>
      <c r="J33" s="67"/>
      <c r="K33" s="930"/>
      <c r="L33" s="932"/>
      <c r="M33" s="930"/>
      <c r="N33" s="932"/>
      <c r="O33" s="930"/>
      <c r="P33" s="932"/>
    </row>
    <row r="34" spans="1:16" ht="14.45" customHeight="1" x14ac:dyDescent="0.25"/>
    <row r="35" spans="1:16" ht="14.45" customHeight="1" x14ac:dyDescent="0.25">
      <c r="A35" s="1007" t="s">
        <v>185</v>
      </c>
      <c r="B35" s="1008"/>
      <c r="C35" s="1008"/>
      <c r="D35" s="1008"/>
      <c r="E35" s="1008"/>
      <c r="F35" s="1008"/>
      <c r="G35" s="1008"/>
      <c r="H35" s="1008"/>
      <c r="I35" s="1008"/>
      <c r="J35" s="1008"/>
      <c r="K35" s="1008"/>
      <c r="L35" s="1008"/>
      <c r="M35" s="1008"/>
      <c r="N35" s="1008"/>
      <c r="O35" s="1008"/>
      <c r="P35" s="1009"/>
    </row>
    <row r="36" spans="1:16" ht="25.15" customHeight="1" x14ac:dyDescent="0.25">
      <c r="A36" s="939" t="s">
        <v>7</v>
      </c>
      <c r="B36" s="939"/>
      <c r="C36" s="939"/>
      <c r="D36" s="939" t="s">
        <v>2</v>
      </c>
      <c r="E36" s="939"/>
      <c r="F36" s="939"/>
      <c r="G36" s="939" t="s">
        <v>447</v>
      </c>
      <c r="H36" s="939"/>
      <c r="I36" s="939"/>
      <c r="J36" s="939"/>
      <c r="K36" s="939" t="s">
        <v>352</v>
      </c>
      <c r="L36" s="939"/>
      <c r="M36" s="939"/>
      <c r="N36" s="939" t="s">
        <v>539</v>
      </c>
      <c r="O36" s="939"/>
      <c r="P36" s="939"/>
    </row>
    <row r="37" spans="1:16" ht="64.150000000000006" customHeight="1" x14ac:dyDescent="0.25">
      <c r="A37" s="939"/>
      <c r="B37" s="939"/>
      <c r="C37" s="939"/>
      <c r="D37" s="481" t="s">
        <v>8</v>
      </c>
      <c r="E37" s="1005" t="s">
        <v>23</v>
      </c>
      <c r="F37" s="1005"/>
      <c r="G37" s="1006" t="s">
        <v>24</v>
      </c>
      <c r="H37" s="1006"/>
      <c r="I37" s="486" t="s">
        <v>25</v>
      </c>
      <c r="J37" s="486" t="s">
        <v>26</v>
      </c>
      <c r="K37" s="486" t="s">
        <v>24</v>
      </c>
      <c r="L37" s="486" t="s">
        <v>25</v>
      </c>
      <c r="M37" s="486" t="s">
        <v>26</v>
      </c>
      <c r="N37" s="486" t="s">
        <v>24</v>
      </c>
      <c r="O37" s="486" t="s">
        <v>25</v>
      </c>
      <c r="P37" s="486" t="s">
        <v>26</v>
      </c>
    </row>
    <row r="38" spans="1:16" ht="20.45" customHeight="1" x14ac:dyDescent="0.25">
      <c r="A38" s="997" t="s">
        <v>27</v>
      </c>
      <c r="B38" s="997"/>
      <c r="C38" s="997"/>
      <c r="D38" s="67"/>
      <c r="E38" s="939"/>
      <c r="F38" s="939"/>
      <c r="G38" s="946">
        <v>38828.9</v>
      </c>
      <c r="H38" s="946"/>
      <c r="I38" s="483"/>
      <c r="J38" s="483"/>
      <c r="K38" s="483">
        <v>39352.9</v>
      </c>
      <c r="L38" s="483"/>
      <c r="M38" s="483"/>
      <c r="N38" s="464">
        <v>39957.599999999999</v>
      </c>
      <c r="O38" s="481"/>
      <c r="P38" s="481"/>
    </row>
    <row r="39" spans="1:16" s="92" customFormat="1" ht="20.45" customHeight="1" x14ac:dyDescent="0.25">
      <c r="A39" s="1004" t="s">
        <v>129</v>
      </c>
      <c r="B39" s="1004"/>
      <c r="C39" s="1004"/>
      <c r="D39" s="484" t="s">
        <v>28</v>
      </c>
      <c r="E39" s="953">
        <v>3</v>
      </c>
      <c r="F39" s="953"/>
      <c r="G39" s="953">
        <v>38828.9</v>
      </c>
      <c r="H39" s="953"/>
      <c r="I39" s="484"/>
      <c r="J39" s="484"/>
      <c r="K39" s="484">
        <v>39352.9</v>
      </c>
      <c r="L39" s="484"/>
      <c r="M39" s="484"/>
      <c r="N39" s="491">
        <v>39957.599999999999</v>
      </c>
      <c r="O39" s="484"/>
      <c r="P39" s="484"/>
    </row>
    <row r="40" spans="1:16" s="92" customFormat="1" ht="20.45" customHeight="1" x14ac:dyDescent="0.25">
      <c r="A40" s="1004" t="s">
        <v>29</v>
      </c>
      <c r="B40" s="1004"/>
      <c r="C40" s="1004"/>
      <c r="D40" s="484" t="s">
        <v>30</v>
      </c>
      <c r="E40" s="953"/>
      <c r="F40" s="953"/>
      <c r="G40" s="953"/>
      <c r="H40" s="953"/>
      <c r="I40" s="484"/>
      <c r="J40" s="484"/>
      <c r="K40" s="484"/>
      <c r="L40" s="484"/>
      <c r="M40" s="484"/>
      <c r="N40" s="491"/>
      <c r="O40" s="484"/>
      <c r="P40" s="484"/>
    </row>
    <row r="41" spans="1:16" ht="20.45" customHeight="1" x14ac:dyDescent="0.25">
      <c r="A41" s="997"/>
      <c r="B41" s="997"/>
      <c r="C41" s="997"/>
      <c r="D41" s="67"/>
      <c r="E41" s="939"/>
      <c r="F41" s="939"/>
      <c r="G41" s="939"/>
      <c r="H41" s="939"/>
      <c r="I41" s="481"/>
      <c r="J41" s="481"/>
      <c r="K41" s="481"/>
      <c r="L41" s="481"/>
      <c r="M41" s="481"/>
      <c r="N41" s="490"/>
      <c r="O41" s="481"/>
      <c r="P41" s="481"/>
    </row>
    <row r="42" spans="1:16" ht="20.45" customHeight="1" x14ac:dyDescent="0.25">
      <c r="A42" s="997" t="s">
        <v>27</v>
      </c>
      <c r="B42" s="997"/>
      <c r="C42" s="997"/>
      <c r="D42" s="67"/>
      <c r="E42" s="939"/>
      <c r="F42" s="939"/>
      <c r="G42" s="939">
        <v>38828.9</v>
      </c>
      <c r="H42" s="939"/>
      <c r="I42" s="481"/>
      <c r="J42" s="481"/>
      <c r="K42" s="481">
        <v>39352.9</v>
      </c>
      <c r="L42" s="481"/>
      <c r="M42" s="481"/>
      <c r="N42" s="490">
        <v>39957.599999999999</v>
      </c>
      <c r="O42" s="481"/>
      <c r="P42" s="481"/>
    </row>
    <row r="43" spans="1:16" s="92" customFormat="1" ht="20.45" customHeight="1" x14ac:dyDescent="0.25">
      <c r="A43" s="1004" t="s">
        <v>31</v>
      </c>
      <c r="B43" s="1004"/>
      <c r="C43" s="1004"/>
      <c r="D43" s="93"/>
      <c r="E43" s="953"/>
      <c r="F43" s="953"/>
      <c r="G43" s="953"/>
      <c r="H43" s="953"/>
      <c r="I43" s="484"/>
      <c r="J43" s="484"/>
      <c r="K43" s="484"/>
      <c r="L43" s="484"/>
      <c r="M43" s="484"/>
      <c r="N43" s="491"/>
      <c r="O43" s="484"/>
      <c r="P43" s="484"/>
    </row>
    <row r="44" spans="1:16" s="92" customFormat="1" ht="20.45" customHeight="1" x14ac:dyDescent="0.25">
      <c r="A44" s="1004" t="s">
        <v>32</v>
      </c>
      <c r="B44" s="1004"/>
      <c r="C44" s="1004"/>
      <c r="D44" s="93"/>
      <c r="E44" s="953">
        <v>1</v>
      </c>
      <c r="F44" s="953"/>
      <c r="G44" s="953">
        <v>38828.9</v>
      </c>
      <c r="H44" s="953"/>
      <c r="I44" s="484"/>
      <c r="J44" s="484"/>
      <c r="K44" s="94">
        <v>39352.9</v>
      </c>
      <c r="L44" s="491"/>
      <c r="M44" s="94"/>
      <c r="N44" s="491">
        <v>39957.599999999999</v>
      </c>
      <c r="O44" s="484"/>
      <c r="P44" s="484"/>
    </row>
    <row r="45" spans="1:16" ht="20.45" customHeight="1" x14ac:dyDescent="0.25">
      <c r="A45" s="997"/>
      <c r="B45" s="997"/>
      <c r="C45" s="997"/>
      <c r="D45" s="67"/>
      <c r="E45" s="939"/>
      <c r="F45" s="939"/>
      <c r="G45" s="939"/>
      <c r="H45" s="939"/>
      <c r="I45" s="481"/>
      <c r="J45" s="481"/>
      <c r="K45" s="481"/>
      <c r="L45" s="481"/>
      <c r="M45" s="481"/>
      <c r="N45" s="481"/>
      <c r="O45" s="481"/>
      <c r="P45" s="481"/>
    </row>
    <row r="46" spans="1:16" ht="19.149999999999999" customHeight="1" x14ac:dyDescent="0.25"/>
    <row r="47" spans="1:16" x14ac:dyDescent="0.25">
      <c r="A47" s="922" t="s">
        <v>186</v>
      </c>
      <c r="B47" s="922"/>
      <c r="C47" s="922"/>
      <c r="D47" s="922"/>
      <c r="E47" s="922"/>
      <c r="F47" s="922"/>
      <c r="G47" s="922"/>
      <c r="H47" s="922"/>
      <c r="I47" s="922"/>
      <c r="J47" s="922"/>
      <c r="K47" s="922"/>
      <c r="L47" s="922"/>
      <c r="M47" s="922"/>
      <c r="N47" s="922"/>
      <c r="O47" s="922"/>
      <c r="P47" s="922"/>
    </row>
    <row r="48" spans="1:16" x14ac:dyDescent="0.25">
      <c r="A48" s="939" t="s">
        <v>7</v>
      </c>
      <c r="B48" s="939"/>
      <c r="C48" s="939" t="s">
        <v>2</v>
      </c>
      <c r="D48" s="939"/>
      <c r="E48" s="939"/>
      <c r="F48" s="939"/>
      <c r="G48" s="939"/>
      <c r="H48" s="939"/>
      <c r="I48" s="964" t="s">
        <v>34</v>
      </c>
      <c r="J48" s="966"/>
      <c r="K48" s="481">
        <v>2016</v>
      </c>
      <c r="L48" s="481">
        <v>2017</v>
      </c>
      <c r="M48" s="481">
        <v>2018</v>
      </c>
      <c r="N48" s="481">
        <v>2019</v>
      </c>
      <c r="O48" s="481">
        <v>2020</v>
      </c>
      <c r="P48" s="481">
        <v>2021</v>
      </c>
    </row>
    <row r="49" spans="1:16" ht="51.6" customHeight="1" x14ac:dyDescent="0.25">
      <c r="A49" s="939"/>
      <c r="B49" s="939"/>
      <c r="C49" s="485" t="s">
        <v>35</v>
      </c>
      <c r="D49" s="485" t="s">
        <v>36</v>
      </c>
      <c r="E49" s="485" t="s">
        <v>37</v>
      </c>
      <c r="F49" s="485" t="s">
        <v>38</v>
      </c>
      <c r="G49" s="485" t="s">
        <v>39</v>
      </c>
      <c r="H49" s="485" t="s">
        <v>40</v>
      </c>
      <c r="I49" s="967"/>
      <c r="J49" s="969"/>
      <c r="K49" s="486" t="s">
        <v>10</v>
      </c>
      <c r="L49" s="486" t="s">
        <v>10</v>
      </c>
      <c r="M49" s="486" t="s">
        <v>11</v>
      </c>
      <c r="N49" s="486" t="s">
        <v>12</v>
      </c>
      <c r="O49" s="486" t="s">
        <v>13</v>
      </c>
      <c r="P49" s="486" t="s">
        <v>13</v>
      </c>
    </row>
    <row r="50" spans="1:16" x14ac:dyDescent="0.25">
      <c r="A50" s="961" t="s">
        <v>27</v>
      </c>
      <c r="B50" s="963"/>
      <c r="C50" s="66"/>
      <c r="D50" s="66"/>
      <c r="E50" s="66"/>
      <c r="F50" s="66"/>
      <c r="G50" s="66"/>
      <c r="H50" s="66"/>
      <c r="I50" s="948"/>
      <c r="J50" s="949"/>
      <c r="K50" s="483" t="s">
        <v>15</v>
      </c>
      <c r="L50" s="483" t="s">
        <v>15</v>
      </c>
      <c r="M50" s="66"/>
      <c r="N50" s="66"/>
      <c r="O50" s="66"/>
      <c r="P50" s="66"/>
    </row>
    <row r="51" spans="1:16" ht="23.45" customHeight="1" x14ac:dyDescent="0.25">
      <c r="A51" s="998"/>
      <c r="B51" s="1000"/>
      <c r="C51" s="67"/>
      <c r="D51" s="67"/>
      <c r="E51" s="67"/>
      <c r="F51" s="67"/>
      <c r="G51" s="67"/>
      <c r="H51" s="67"/>
      <c r="I51" s="930"/>
      <c r="J51" s="932"/>
      <c r="K51" s="481" t="s">
        <v>15</v>
      </c>
      <c r="L51" s="481" t="s">
        <v>15</v>
      </c>
      <c r="M51" s="67"/>
      <c r="N51" s="67"/>
      <c r="O51" s="67"/>
      <c r="P51" s="67"/>
    </row>
    <row r="52" spans="1:16" ht="23.45" customHeight="1" x14ac:dyDescent="0.25">
      <c r="A52" s="930"/>
      <c r="B52" s="932"/>
      <c r="C52" s="67"/>
      <c r="D52" s="67"/>
      <c r="E52" s="67"/>
      <c r="F52" s="67"/>
      <c r="G52" s="67"/>
      <c r="H52" s="67"/>
      <c r="I52" s="930"/>
      <c r="J52" s="932"/>
      <c r="K52" s="481" t="s">
        <v>15</v>
      </c>
      <c r="L52" s="481" t="s">
        <v>15</v>
      </c>
      <c r="M52" s="67"/>
      <c r="N52" s="67"/>
      <c r="O52" s="67"/>
      <c r="P52" s="67"/>
    </row>
    <row r="53" spans="1:16" ht="23.45" customHeight="1" x14ac:dyDescent="0.25">
      <c r="A53" s="930"/>
      <c r="B53" s="932"/>
      <c r="C53" s="67"/>
      <c r="D53" s="67"/>
      <c r="E53" s="67"/>
      <c r="F53" s="67"/>
      <c r="G53" s="67"/>
      <c r="H53" s="67"/>
      <c r="I53" s="930"/>
      <c r="J53" s="932"/>
      <c r="K53" s="481" t="s">
        <v>15</v>
      </c>
      <c r="L53" s="481" t="s">
        <v>15</v>
      </c>
      <c r="M53" s="67"/>
      <c r="N53" s="67"/>
      <c r="O53" s="67"/>
      <c r="P53" s="67"/>
    </row>
    <row r="54" spans="1:16" ht="23.45" customHeight="1" x14ac:dyDescent="0.25">
      <c r="A54" s="930"/>
      <c r="B54" s="932"/>
      <c r="C54" s="67"/>
      <c r="D54" s="67"/>
      <c r="E54" s="67"/>
      <c r="F54" s="67"/>
      <c r="G54" s="67"/>
      <c r="H54" s="67"/>
      <c r="I54" s="930"/>
      <c r="J54" s="932"/>
      <c r="K54" s="481" t="s">
        <v>15</v>
      </c>
      <c r="L54" s="481" t="s">
        <v>15</v>
      </c>
      <c r="M54" s="67"/>
      <c r="N54" s="67"/>
      <c r="O54" s="67"/>
      <c r="P54" s="67"/>
    </row>
    <row r="55" spans="1:16" ht="23.45" customHeight="1" x14ac:dyDescent="0.25">
      <c r="A55" s="930"/>
      <c r="B55" s="932"/>
      <c r="C55" s="67"/>
      <c r="D55" s="67"/>
      <c r="E55" s="67"/>
      <c r="F55" s="67"/>
      <c r="G55" s="67"/>
      <c r="H55" s="67"/>
      <c r="I55" s="930"/>
      <c r="J55" s="932"/>
      <c r="K55" s="481" t="s">
        <v>15</v>
      </c>
      <c r="L55" s="481" t="s">
        <v>15</v>
      </c>
      <c r="M55" s="67"/>
      <c r="N55" s="67"/>
      <c r="O55" s="67"/>
      <c r="P55" s="67"/>
    </row>
    <row r="56" spans="1:16" x14ac:dyDescent="0.25">
      <c r="A56" s="930"/>
      <c r="B56" s="931"/>
    </row>
    <row r="57" spans="1:16" x14ac:dyDescent="0.25">
      <c r="A57" s="1002" t="s">
        <v>41</v>
      </c>
      <c r="B57" s="1002"/>
      <c r="C57" s="1002"/>
      <c r="D57" s="1002"/>
      <c r="E57" s="1002"/>
      <c r="F57" s="1002"/>
      <c r="G57" s="1002"/>
      <c r="H57" s="1002"/>
      <c r="I57" s="1002"/>
      <c r="J57" s="1002"/>
      <c r="K57" s="1002"/>
      <c r="L57" s="1002"/>
      <c r="M57" s="1002"/>
      <c r="N57" s="1002"/>
      <c r="O57" s="1002"/>
      <c r="P57" s="1003"/>
    </row>
    <row r="58" spans="1:16" ht="21.6" customHeight="1" x14ac:dyDescent="0.25">
      <c r="A58" s="998"/>
      <c r="B58" s="1000"/>
      <c r="C58" s="998"/>
      <c r="D58" s="999"/>
      <c r="E58" s="999"/>
      <c r="F58" s="999"/>
      <c r="G58" s="999"/>
      <c r="H58" s="999"/>
      <c r="I58" s="999"/>
      <c r="J58" s="999"/>
      <c r="K58" s="999"/>
      <c r="L58" s="999"/>
      <c r="M58" s="999"/>
      <c r="N58" s="1000"/>
      <c r="O58" s="947" t="s">
        <v>2</v>
      </c>
      <c r="P58" s="947"/>
    </row>
    <row r="59" spans="1:16" ht="21.6" customHeight="1" x14ac:dyDescent="0.25">
      <c r="A59" s="997" t="s">
        <v>42</v>
      </c>
      <c r="B59" s="997"/>
      <c r="C59" s="998" t="s">
        <v>187</v>
      </c>
      <c r="D59" s="999"/>
      <c r="E59" s="999"/>
      <c r="F59" s="999"/>
      <c r="G59" s="999"/>
      <c r="H59" s="999"/>
      <c r="I59" s="999"/>
      <c r="J59" s="999"/>
      <c r="K59" s="999"/>
      <c r="L59" s="999"/>
      <c r="M59" s="999"/>
      <c r="N59" s="1000"/>
      <c r="O59" s="947">
        <v>419</v>
      </c>
      <c r="P59" s="947"/>
    </row>
    <row r="60" spans="1:16" ht="21.6" customHeight="1" x14ac:dyDescent="0.25">
      <c r="A60" s="997" t="s">
        <v>43</v>
      </c>
      <c r="B60" s="997"/>
      <c r="C60" s="998" t="s">
        <v>188</v>
      </c>
      <c r="D60" s="999"/>
      <c r="E60" s="999"/>
      <c r="F60" s="999"/>
      <c r="G60" s="999"/>
      <c r="H60" s="999"/>
      <c r="I60" s="999"/>
      <c r="J60" s="999"/>
      <c r="K60" s="999"/>
      <c r="L60" s="999"/>
      <c r="M60" s="999"/>
      <c r="N60" s="1000"/>
      <c r="O60" s="947">
        <v>50</v>
      </c>
      <c r="P60" s="947"/>
    </row>
    <row r="61" spans="1:16" ht="21.6" customHeight="1" x14ac:dyDescent="0.25">
      <c r="A61" s="997" t="s">
        <v>45</v>
      </c>
      <c r="B61" s="997"/>
      <c r="C61" s="998" t="s">
        <v>189</v>
      </c>
      <c r="D61" s="999"/>
      <c r="E61" s="999"/>
      <c r="F61" s="999"/>
      <c r="G61" s="999"/>
      <c r="H61" s="999"/>
      <c r="I61" s="999"/>
      <c r="J61" s="999"/>
      <c r="K61" s="999"/>
      <c r="L61" s="999"/>
      <c r="M61" s="999"/>
      <c r="N61" s="1000"/>
      <c r="O61" s="1001" t="s">
        <v>78</v>
      </c>
      <c r="P61" s="1001"/>
    </row>
    <row r="63" spans="1:16" ht="27" customHeight="1" x14ac:dyDescent="0.25">
      <c r="A63" s="944" t="s">
        <v>190</v>
      </c>
      <c r="B63" s="944"/>
      <c r="C63" s="944"/>
      <c r="D63" s="944"/>
      <c r="E63" s="944"/>
      <c r="F63" s="944"/>
      <c r="G63" s="944"/>
      <c r="H63" s="944"/>
      <c r="I63" s="944"/>
      <c r="J63" s="944"/>
      <c r="K63" s="944"/>
      <c r="L63" s="944"/>
      <c r="M63" s="944"/>
      <c r="N63" s="944"/>
      <c r="O63" s="944"/>
      <c r="P63" s="944"/>
    </row>
    <row r="64" spans="1:16" ht="18.75" customHeight="1" x14ac:dyDescent="0.25">
      <c r="A64" s="982" t="s">
        <v>47</v>
      </c>
      <c r="B64" s="983"/>
      <c r="C64" s="984"/>
      <c r="D64" s="985" t="s">
        <v>465</v>
      </c>
      <c r="E64" s="985"/>
      <c r="F64" s="985"/>
      <c r="G64" s="985"/>
      <c r="H64" s="985"/>
      <c r="I64" s="985"/>
      <c r="J64" s="985"/>
      <c r="K64" s="985"/>
      <c r="L64" s="985"/>
      <c r="M64" s="985"/>
      <c r="N64" s="985"/>
      <c r="O64" s="985"/>
      <c r="P64" s="986"/>
    </row>
    <row r="65" spans="1:16" ht="83.25" customHeight="1" x14ac:dyDescent="0.25">
      <c r="A65" s="987" t="s">
        <v>191</v>
      </c>
      <c r="B65" s="988"/>
      <c r="C65" s="989"/>
      <c r="D65" s="990" t="s">
        <v>466</v>
      </c>
      <c r="E65" s="991"/>
      <c r="F65" s="991"/>
      <c r="G65" s="991"/>
      <c r="H65" s="991"/>
      <c r="I65" s="991"/>
      <c r="J65" s="991"/>
      <c r="K65" s="991"/>
      <c r="L65" s="991"/>
      <c r="M65" s="991"/>
      <c r="N65" s="991"/>
      <c r="O65" s="991"/>
      <c r="P65" s="992"/>
    </row>
    <row r="66" spans="1:16" ht="67.5" customHeight="1" x14ac:dyDescent="0.25">
      <c r="A66" s="993" t="s">
        <v>49</v>
      </c>
      <c r="B66" s="994"/>
      <c r="C66" s="995"/>
      <c r="D66" s="990" t="s">
        <v>467</v>
      </c>
      <c r="E66" s="990"/>
      <c r="F66" s="990"/>
      <c r="G66" s="990"/>
      <c r="H66" s="990"/>
      <c r="I66" s="990"/>
      <c r="J66" s="990"/>
      <c r="K66" s="990"/>
      <c r="L66" s="990"/>
      <c r="M66" s="990"/>
      <c r="N66" s="990"/>
      <c r="O66" s="990"/>
      <c r="P66" s="996"/>
    </row>
    <row r="68" spans="1:16" x14ac:dyDescent="0.25">
      <c r="A68" s="922" t="s">
        <v>50</v>
      </c>
      <c r="B68" s="922"/>
      <c r="C68" s="922"/>
      <c r="D68" s="922"/>
      <c r="E68" s="922"/>
      <c r="F68" s="922"/>
      <c r="G68" s="922"/>
      <c r="H68" s="922"/>
      <c r="I68" s="922"/>
      <c r="J68" s="922"/>
      <c r="K68" s="922"/>
      <c r="L68" s="922"/>
      <c r="M68" s="922"/>
      <c r="N68" s="922"/>
      <c r="O68" s="922"/>
      <c r="P68" s="922"/>
    </row>
    <row r="69" spans="1:16" ht="24" customHeight="1" x14ac:dyDescent="0.25">
      <c r="A69" s="975" t="s">
        <v>51</v>
      </c>
      <c r="B69" s="975" t="s">
        <v>2</v>
      </c>
      <c r="C69" s="976" t="s">
        <v>7</v>
      </c>
      <c r="D69" s="977"/>
      <c r="E69" s="977"/>
      <c r="F69" s="977"/>
      <c r="G69" s="977"/>
      <c r="H69" s="977"/>
      <c r="I69" s="977"/>
      <c r="J69" s="980" t="s">
        <v>52</v>
      </c>
      <c r="K69" s="729">
        <v>2016</v>
      </c>
      <c r="L69" s="729">
        <v>2017</v>
      </c>
      <c r="M69" s="729">
        <v>2018</v>
      </c>
      <c r="N69" s="729">
        <v>2019</v>
      </c>
      <c r="O69" s="729">
        <v>2020</v>
      </c>
      <c r="P69" s="729">
        <v>2021</v>
      </c>
    </row>
    <row r="70" spans="1:16" ht="55.15" customHeight="1" x14ac:dyDescent="0.25">
      <c r="A70" s="975"/>
      <c r="B70" s="975"/>
      <c r="C70" s="978"/>
      <c r="D70" s="979"/>
      <c r="E70" s="979"/>
      <c r="F70" s="979"/>
      <c r="G70" s="979"/>
      <c r="H70" s="979"/>
      <c r="I70" s="979"/>
      <c r="J70" s="980"/>
      <c r="K70" s="730" t="s">
        <v>10</v>
      </c>
      <c r="L70" s="730" t="s">
        <v>10</v>
      </c>
      <c r="M70" s="730" t="s">
        <v>11</v>
      </c>
      <c r="N70" s="730" t="s">
        <v>12</v>
      </c>
      <c r="O70" s="730" t="s">
        <v>13</v>
      </c>
      <c r="P70" s="730" t="s">
        <v>13</v>
      </c>
    </row>
    <row r="71" spans="1:16" ht="33.75" customHeight="1" x14ac:dyDescent="0.25">
      <c r="A71" s="981" t="s">
        <v>53</v>
      </c>
      <c r="B71" s="705" t="s">
        <v>139</v>
      </c>
      <c r="C71" s="970" t="s">
        <v>468</v>
      </c>
      <c r="D71" s="971"/>
      <c r="E71" s="971"/>
      <c r="F71" s="971"/>
      <c r="G71" s="971"/>
      <c r="H71" s="971"/>
      <c r="I71" s="972"/>
      <c r="J71" s="705" t="s">
        <v>111</v>
      </c>
      <c r="K71" s="705" t="s">
        <v>15</v>
      </c>
      <c r="L71" s="731">
        <v>70</v>
      </c>
      <c r="M71" s="165">
        <v>90</v>
      </c>
      <c r="N71" s="165">
        <v>90</v>
      </c>
      <c r="O71" s="165">
        <v>90</v>
      </c>
      <c r="P71" s="165">
        <v>90</v>
      </c>
    </row>
    <row r="72" spans="1:16" ht="35.25" customHeight="1" x14ac:dyDescent="0.25">
      <c r="A72" s="981"/>
      <c r="B72" s="705" t="s">
        <v>342</v>
      </c>
      <c r="C72" s="970" t="s">
        <v>469</v>
      </c>
      <c r="D72" s="971"/>
      <c r="E72" s="971"/>
      <c r="F72" s="971"/>
      <c r="G72" s="971"/>
      <c r="H72" s="971"/>
      <c r="I72" s="972"/>
      <c r="J72" s="705" t="s">
        <v>111</v>
      </c>
      <c r="K72" s="705" t="s">
        <v>15</v>
      </c>
      <c r="L72" s="731">
        <v>70</v>
      </c>
      <c r="M72" s="165">
        <v>95</v>
      </c>
      <c r="N72" s="165">
        <v>95</v>
      </c>
      <c r="O72" s="165">
        <v>95</v>
      </c>
      <c r="P72" s="165">
        <v>95</v>
      </c>
    </row>
    <row r="73" spans="1:16" ht="30.75" customHeight="1" x14ac:dyDescent="0.25">
      <c r="A73" s="956" t="s">
        <v>54</v>
      </c>
      <c r="B73" s="705" t="s">
        <v>141</v>
      </c>
      <c r="C73" s="970" t="s">
        <v>777</v>
      </c>
      <c r="D73" s="971"/>
      <c r="E73" s="971"/>
      <c r="F73" s="971"/>
      <c r="G73" s="971"/>
      <c r="H73" s="971"/>
      <c r="I73" s="972"/>
      <c r="J73" s="705" t="s">
        <v>344</v>
      </c>
      <c r="K73" s="705" t="s">
        <v>15</v>
      </c>
      <c r="L73" s="731">
        <v>22</v>
      </c>
      <c r="M73" s="165">
        <v>24</v>
      </c>
      <c r="N73" s="165">
        <v>24</v>
      </c>
      <c r="O73" s="165">
        <v>24</v>
      </c>
      <c r="P73" s="165">
        <v>24</v>
      </c>
    </row>
    <row r="74" spans="1:16" ht="20.45" customHeight="1" x14ac:dyDescent="0.25">
      <c r="A74" s="956"/>
      <c r="B74" s="705" t="s">
        <v>142</v>
      </c>
      <c r="C74" s="970" t="s">
        <v>470</v>
      </c>
      <c r="D74" s="971"/>
      <c r="E74" s="971"/>
      <c r="F74" s="971"/>
      <c r="G74" s="971"/>
      <c r="H74" s="971"/>
      <c r="I74" s="972"/>
      <c r="J74" s="705" t="s">
        <v>344</v>
      </c>
      <c r="K74" s="705" t="s">
        <v>15</v>
      </c>
      <c r="L74" s="731">
        <v>79</v>
      </c>
      <c r="M74" s="165">
        <v>126</v>
      </c>
      <c r="N74" s="165">
        <v>120</v>
      </c>
      <c r="O74" s="165">
        <v>120</v>
      </c>
      <c r="P74" s="165">
        <v>120</v>
      </c>
    </row>
    <row r="75" spans="1:16" ht="33" customHeight="1" x14ac:dyDescent="0.25">
      <c r="A75" s="956"/>
      <c r="B75" s="705" t="s">
        <v>143</v>
      </c>
      <c r="C75" s="973" t="s">
        <v>471</v>
      </c>
      <c r="D75" s="973"/>
      <c r="E75" s="973"/>
      <c r="F75" s="973"/>
      <c r="G75" s="973"/>
      <c r="H75" s="973"/>
      <c r="I75" s="973"/>
      <c r="J75" s="705" t="s">
        <v>344</v>
      </c>
      <c r="K75" s="705" t="s">
        <v>15</v>
      </c>
      <c r="L75" s="705" t="s">
        <v>15</v>
      </c>
      <c r="M75" s="705">
        <v>16</v>
      </c>
      <c r="N75" s="165">
        <v>16</v>
      </c>
      <c r="O75" s="165">
        <v>16</v>
      </c>
      <c r="P75" s="165">
        <v>16</v>
      </c>
    </row>
    <row r="76" spans="1:16" ht="20.45" customHeight="1" x14ac:dyDescent="0.25">
      <c r="A76" s="956"/>
      <c r="B76" s="705" t="s">
        <v>165</v>
      </c>
      <c r="C76" s="974" t="s">
        <v>193</v>
      </c>
      <c r="D76" s="974"/>
      <c r="E76" s="974"/>
      <c r="F76" s="974"/>
      <c r="G76" s="974"/>
      <c r="H76" s="974"/>
      <c r="I76" s="974"/>
      <c r="J76" s="705" t="s">
        <v>344</v>
      </c>
      <c r="K76" s="705" t="s">
        <v>15</v>
      </c>
      <c r="L76" s="731">
        <v>5</v>
      </c>
      <c r="M76" s="165">
        <v>28</v>
      </c>
      <c r="N76" s="732">
        <v>24</v>
      </c>
      <c r="O76" s="732">
        <v>24</v>
      </c>
      <c r="P76" s="732">
        <v>24</v>
      </c>
    </row>
    <row r="77" spans="1:16" ht="25.5" customHeight="1" x14ac:dyDescent="0.25">
      <c r="A77" s="956"/>
      <c r="B77" s="705" t="s">
        <v>166</v>
      </c>
      <c r="C77" s="973" t="s">
        <v>718</v>
      </c>
      <c r="D77" s="973"/>
      <c r="E77" s="973"/>
      <c r="F77" s="973"/>
      <c r="G77" s="973"/>
      <c r="H77" s="973"/>
      <c r="I77" s="973"/>
      <c r="J77" s="705" t="s">
        <v>344</v>
      </c>
      <c r="K77" s="705" t="s">
        <v>15</v>
      </c>
      <c r="L77" s="731">
        <v>61</v>
      </c>
      <c r="M77" s="165">
        <v>70</v>
      </c>
      <c r="N77" s="165">
        <v>70</v>
      </c>
      <c r="O77" s="165">
        <v>70</v>
      </c>
      <c r="P77" s="165">
        <v>70</v>
      </c>
    </row>
    <row r="78" spans="1:16" ht="33" customHeight="1" x14ac:dyDescent="0.25">
      <c r="A78" s="956"/>
      <c r="B78" s="705" t="s">
        <v>192</v>
      </c>
      <c r="C78" s="973" t="s">
        <v>719</v>
      </c>
      <c r="D78" s="973"/>
      <c r="E78" s="973"/>
      <c r="F78" s="973"/>
      <c r="G78" s="973"/>
      <c r="H78" s="973"/>
      <c r="I78" s="973"/>
      <c r="J78" s="705" t="s">
        <v>344</v>
      </c>
      <c r="K78" s="705" t="s">
        <v>15</v>
      </c>
      <c r="L78" s="731">
        <v>7</v>
      </c>
      <c r="M78" s="165">
        <v>24</v>
      </c>
      <c r="N78" s="705">
        <v>24</v>
      </c>
      <c r="O78" s="705">
        <v>24</v>
      </c>
      <c r="P78" s="705">
        <v>24</v>
      </c>
    </row>
    <row r="79" spans="1:16" ht="31.5" customHeight="1" x14ac:dyDescent="0.25">
      <c r="A79" s="956" t="s">
        <v>59</v>
      </c>
      <c r="B79" s="705" t="s">
        <v>144</v>
      </c>
      <c r="C79" s="957" t="s">
        <v>472</v>
      </c>
      <c r="D79" s="957"/>
      <c r="E79" s="957"/>
      <c r="F79" s="957"/>
      <c r="G79" s="957"/>
      <c r="H79" s="957"/>
      <c r="I79" s="957"/>
      <c r="J79" s="688" t="s">
        <v>779</v>
      </c>
      <c r="K79" s="705" t="s">
        <v>15</v>
      </c>
      <c r="L79" s="705" t="s">
        <v>15</v>
      </c>
      <c r="M79" s="165">
        <v>15773</v>
      </c>
      <c r="N79" s="165">
        <v>15773</v>
      </c>
      <c r="O79" s="165">
        <v>16012</v>
      </c>
      <c r="P79" s="165">
        <v>16375</v>
      </c>
    </row>
    <row r="80" spans="1:16" ht="34.5" customHeight="1" x14ac:dyDescent="0.25">
      <c r="A80" s="956" t="s">
        <v>59</v>
      </c>
      <c r="B80" s="705" t="s">
        <v>175</v>
      </c>
      <c r="C80" s="958" t="s">
        <v>778</v>
      </c>
      <c r="D80" s="959"/>
      <c r="E80" s="959"/>
      <c r="F80" s="959"/>
      <c r="G80" s="959"/>
      <c r="H80" s="959"/>
      <c r="I80" s="960"/>
      <c r="J80" s="688" t="s">
        <v>474</v>
      </c>
      <c r="K80" s="705" t="s">
        <v>15</v>
      </c>
      <c r="L80" s="705" t="s">
        <v>15</v>
      </c>
      <c r="M80" s="705" t="s">
        <v>15</v>
      </c>
      <c r="N80" s="165">
        <f>N74/101</f>
        <v>1.1881188118811881</v>
      </c>
      <c r="O80" s="165">
        <f t="shared" ref="O80:P80" si="0">O74/101</f>
        <v>1.1881188118811881</v>
      </c>
      <c r="P80" s="165">
        <f t="shared" si="0"/>
        <v>1.1881188118811881</v>
      </c>
    </row>
    <row r="81" spans="1:16" ht="19.899999999999999" customHeight="1" x14ac:dyDescent="0.25"/>
    <row r="82" spans="1:16" x14ac:dyDescent="0.25">
      <c r="A82" s="961" t="s">
        <v>195</v>
      </c>
      <c r="B82" s="962"/>
      <c r="C82" s="962"/>
      <c r="D82" s="962"/>
      <c r="E82" s="962"/>
      <c r="F82" s="962"/>
      <c r="G82" s="962"/>
      <c r="H82" s="962"/>
      <c r="I82" s="962"/>
      <c r="J82" s="962"/>
      <c r="K82" s="962"/>
      <c r="L82" s="962"/>
      <c r="M82" s="962"/>
      <c r="N82" s="962"/>
      <c r="O82" s="962"/>
      <c r="P82" s="963"/>
    </row>
    <row r="83" spans="1:16" x14ac:dyDescent="0.25">
      <c r="A83" s="964" t="s">
        <v>7</v>
      </c>
      <c r="B83" s="965"/>
      <c r="C83" s="965"/>
      <c r="D83" s="966"/>
      <c r="E83" s="927" t="s">
        <v>2</v>
      </c>
      <c r="F83" s="929"/>
      <c r="G83" s="939">
        <v>2016</v>
      </c>
      <c r="H83" s="939"/>
      <c r="I83" s="481">
        <v>2017</v>
      </c>
      <c r="J83" s="481">
        <v>2018</v>
      </c>
      <c r="K83" s="947">
        <v>2019</v>
      </c>
      <c r="L83" s="947"/>
      <c r="M83" s="947">
        <v>2020</v>
      </c>
      <c r="N83" s="947"/>
      <c r="O83" s="947">
        <v>2021</v>
      </c>
      <c r="P83" s="947"/>
    </row>
    <row r="84" spans="1:16" ht="31.5" x14ac:dyDescent="0.25">
      <c r="A84" s="967"/>
      <c r="B84" s="968"/>
      <c r="C84" s="968"/>
      <c r="D84" s="969"/>
      <c r="E84" s="481" t="s">
        <v>61</v>
      </c>
      <c r="F84" s="485" t="s">
        <v>62</v>
      </c>
      <c r="G84" s="927" t="s">
        <v>10</v>
      </c>
      <c r="H84" s="929"/>
      <c r="I84" s="481" t="s">
        <v>10</v>
      </c>
      <c r="J84" s="481" t="s">
        <v>11</v>
      </c>
      <c r="K84" s="927" t="s">
        <v>12</v>
      </c>
      <c r="L84" s="929"/>
      <c r="M84" s="927" t="s">
        <v>13</v>
      </c>
      <c r="N84" s="929"/>
      <c r="O84" s="927" t="s">
        <v>13</v>
      </c>
      <c r="P84" s="929"/>
    </row>
    <row r="85" spans="1:16" ht="24" customHeight="1" x14ac:dyDescent="0.25">
      <c r="A85" s="922" t="s">
        <v>14</v>
      </c>
      <c r="B85" s="922"/>
      <c r="C85" s="922"/>
      <c r="D85" s="922"/>
      <c r="E85" s="481"/>
      <c r="F85" s="485"/>
      <c r="G85" s="930" t="s">
        <v>15</v>
      </c>
      <c r="H85" s="932"/>
      <c r="I85" s="827" t="s">
        <v>634</v>
      </c>
      <c r="J85" s="463">
        <f>J86+J121</f>
        <v>104828.1</v>
      </c>
      <c r="K85" s="954">
        <v>38828.9</v>
      </c>
      <c r="L85" s="955"/>
      <c r="M85" s="954">
        <v>39352.9</v>
      </c>
      <c r="N85" s="955"/>
      <c r="O85" s="954">
        <v>39957.599999999999</v>
      </c>
      <c r="P85" s="955"/>
    </row>
    <row r="86" spans="1:16" ht="33.75" customHeight="1" x14ac:dyDescent="0.25">
      <c r="A86" s="945" t="s">
        <v>196</v>
      </c>
      <c r="B86" s="945"/>
      <c r="C86" s="945"/>
      <c r="D86" s="945"/>
      <c r="E86" s="96" t="s">
        <v>197</v>
      </c>
      <c r="F86" s="97"/>
      <c r="G86" s="948" t="s">
        <v>15</v>
      </c>
      <c r="H86" s="949"/>
      <c r="I86" s="96">
        <f>I87+I90+I93+I106+I109+I111+I114</f>
        <v>25038.9</v>
      </c>
      <c r="J86" s="813">
        <f>J87+J90+J93+J106+J109+J111+J114</f>
        <v>37828.1</v>
      </c>
      <c r="K86" s="950">
        <f>K87+K90+K93+K106+K109+K111+K114</f>
        <v>38828.9</v>
      </c>
      <c r="L86" s="951"/>
      <c r="M86" s="950">
        <f>M87+M90+M93+M106+M109+M111+M114</f>
        <v>39352.9</v>
      </c>
      <c r="N86" s="951"/>
      <c r="O86" s="950">
        <f>O87+O90+O93+O106+O109+O111+O114</f>
        <v>39957.600000000006</v>
      </c>
      <c r="P86" s="951"/>
    </row>
    <row r="87" spans="1:16" ht="27" customHeight="1" x14ac:dyDescent="0.25">
      <c r="A87" s="945" t="s">
        <v>454</v>
      </c>
      <c r="B87" s="945"/>
      <c r="C87" s="945"/>
      <c r="D87" s="945"/>
      <c r="E87" s="483"/>
      <c r="F87" s="97">
        <v>211180</v>
      </c>
      <c r="G87" s="948" t="s">
        <v>15</v>
      </c>
      <c r="H87" s="949"/>
      <c r="I87" s="96" t="s">
        <v>609</v>
      </c>
      <c r="J87" s="813">
        <v>23156</v>
      </c>
      <c r="K87" s="946">
        <v>23184.2</v>
      </c>
      <c r="L87" s="946"/>
      <c r="M87" s="946">
        <v>23683.7</v>
      </c>
      <c r="N87" s="946"/>
      <c r="O87" s="946">
        <v>24216.9</v>
      </c>
      <c r="P87" s="946"/>
    </row>
    <row r="88" spans="1:16" x14ac:dyDescent="0.25">
      <c r="A88" s="952" t="s">
        <v>453</v>
      </c>
      <c r="B88" s="952"/>
      <c r="C88" s="952"/>
      <c r="D88" s="952"/>
      <c r="E88" s="481"/>
      <c r="F88" s="485"/>
      <c r="G88" s="930" t="s">
        <v>15</v>
      </c>
      <c r="H88" s="932"/>
      <c r="I88" s="144"/>
      <c r="J88" s="812">
        <v>7988.8</v>
      </c>
      <c r="K88" s="953">
        <v>8942</v>
      </c>
      <c r="L88" s="953"/>
      <c r="M88" s="953">
        <v>8942</v>
      </c>
      <c r="N88" s="953"/>
      <c r="O88" s="953">
        <v>8942</v>
      </c>
      <c r="P88" s="953"/>
    </row>
    <row r="89" spans="1:16" ht="21" customHeight="1" x14ac:dyDescent="0.25">
      <c r="A89" s="952" t="s">
        <v>452</v>
      </c>
      <c r="B89" s="952"/>
      <c r="C89" s="952"/>
      <c r="D89" s="952"/>
      <c r="E89" s="481"/>
      <c r="F89" s="485"/>
      <c r="G89" s="930" t="s">
        <v>15</v>
      </c>
      <c r="H89" s="932"/>
      <c r="I89" s="144"/>
      <c r="J89" s="812">
        <v>787.9</v>
      </c>
      <c r="K89" s="953"/>
      <c r="L89" s="953"/>
      <c r="M89" s="953"/>
      <c r="N89" s="953"/>
      <c r="O89" s="953"/>
      <c r="P89" s="953"/>
    </row>
    <row r="90" spans="1:16" ht="33" customHeight="1" x14ac:dyDescent="0.25">
      <c r="A90" s="945" t="s">
        <v>80</v>
      </c>
      <c r="B90" s="945"/>
      <c r="C90" s="945"/>
      <c r="D90" s="945"/>
      <c r="E90" s="483"/>
      <c r="F90" s="97">
        <v>212000</v>
      </c>
      <c r="G90" s="948" t="s">
        <v>15</v>
      </c>
      <c r="H90" s="949"/>
      <c r="I90" s="813">
        <f>I91+I92</f>
        <v>4366.9000000000005</v>
      </c>
      <c r="J90" s="813">
        <f>J91+J92</f>
        <v>6181.8</v>
      </c>
      <c r="K90" s="950">
        <f t="shared" ref="K90:O90" si="1">K91+K92</f>
        <v>6153.5</v>
      </c>
      <c r="L90" s="951"/>
      <c r="M90" s="950">
        <f t="shared" si="1"/>
        <v>6290.8</v>
      </c>
      <c r="N90" s="951"/>
      <c r="O90" s="950">
        <f t="shared" si="1"/>
        <v>6437.5</v>
      </c>
      <c r="P90" s="951"/>
    </row>
    <row r="91" spans="1:16" ht="32.450000000000003" customHeight="1" x14ac:dyDescent="0.25">
      <c r="A91" s="944" t="s">
        <v>198</v>
      </c>
      <c r="B91" s="944"/>
      <c r="C91" s="944"/>
      <c r="D91" s="944"/>
      <c r="E91" s="481"/>
      <c r="F91" s="485">
        <v>212100</v>
      </c>
      <c r="G91" s="930" t="s">
        <v>15</v>
      </c>
      <c r="H91" s="932"/>
      <c r="I91" s="144" t="s">
        <v>610</v>
      </c>
      <c r="J91" s="812">
        <v>5176.6000000000004</v>
      </c>
      <c r="K91" s="939">
        <v>5110.2</v>
      </c>
      <c r="L91" s="939"/>
      <c r="M91" s="939">
        <v>5225</v>
      </c>
      <c r="N91" s="939"/>
      <c r="O91" s="939">
        <v>5347.7</v>
      </c>
      <c r="P91" s="939"/>
    </row>
    <row r="92" spans="1:16" ht="48" customHeight="1" x14ac:dyDescent="0.25">
      <c r="A92" s="944" t="s">
        <v>199</v>
      </c>
      <c r="B92" s="944"/>
      <c r="C92" s="944"/>
      <c r="D92" s="944"/>
      <c r="E92" s="481"/>
      <c r="F92" s="485">
        <v>212210</v>
      </c>
      <c r="G92" s="930" t="s">
        <v>15</v>
      </c>
      <c r="H92" s="932"/>
      <c r="I92" s="144" t="s">
        <v>611</v>
      </c>
      <c r="J92" s="812">
        <v>1005.2</v>
      </c>
      <c r="K92" s="939">
        <v>1043.3</v>
      </c>
      <c r="L92" s="939"/>
      <c r="M92" s="939">
        <v>1065.8</v>
      </c>
      <c r="N92" s="939"/>
      <c r="O92" s="939">
        <v>1089.8</v>
      </c>
      <c r="P92" s="939"/>
    </row>
    <row r="93" spans="1:16" ht="20.25" customHeight="1" x14ac:dyDescent="0.25">
      <c r="A93" s="945" t="s">
        <v>83</v>
      </c>
      <c r="B93" s="945"/>
      <c r="C93" s="945"/>
      <c r="D93" s="945"/>
      <c r="E93" s="483"/>
      <c r="F93" s="97">
        <v>220000</v>
      </c>
      <c r="G93" s="948" t="s">
        <v>15</v>
      </c>
      <c r="H93" s="949"/>
      <c r="I93" s="813">
        <f>I94+I95+I96+I97+I98+I99+I100+I101+I102+I103+I104+I105</f>
        <v>2707.1</v>
      </c>
      <c r="J93" s="813">
        <f>J94+J95+J96+J97+J98+J99+J100+J101+J102+J103+J104+J105</f>
        <v>5788.8</v>
      </c>
      <c r="K93" s="950">
        <f>K94+K95+K96+K97+K98+K99+K100+K101+K102+K103+K104+K105</f>
        <v>5108.8</v>
      </c>
      <c r="L93" s="951"/>
      <c r="M93" s="950">
        <f>M94+M95+M96+M97+M98+M99+M100+M101+M102+M103+M104+M105</f>
        <v>4996</v>
      </c>
      <c r="N93" s="951"/>
      <c r="O93" s="950">
        <f>O94+O95+O96+O97+O98+O99+O100+O101+O102+O103+O104+O105</f>
        <v>4920.8</v>
      </c>
      <c r="P93" s="951"/>
    </row>
    <row r="94" spans="1:16" ht="16.899999999999999" customHeight="1" x14ac:dyDescent="0.25">
      <c r="A94" s="944" t="s">
        <v>200</v>
      </c>
      <c r="B94" s="944"/>
      <c r="C94" s="944"/>
      <c r="D94" s="944"/>
      <c r="E94" s="481"/>
      <c r="F94" s="485">
        <v>222210</v>
      </c>
      <c r="G94" s="930" t="s">
        <v>15</v>
      </c>
      <c r="H94" s="932"/>
      <c r="I94" s="144" t="s">
        <v>612</v>
      </c>
      <c r="J94" s="812">
        <v>68</v>
      </c>
      <c r="K94" s="939">
        <v>65</v>
      </c>
      <c r="L94" s="939"/>
      <c r="M94" s="939">
        <v>65</v>
      </c>
      <c r="N94" s="939"/>
      <c r="O94" s="939">
        <v>68</v>
      </c>
      <c r="P94" s="939"/>
    </row>
    <row r="95" spans="1:16" ht="16.149999999999999" customHeight="1" x14ac:dyDescent="0.25">
      <c r="A95" s="944" t="s">
        <v>85</v>
      </c>
      <c r="B95" s="944"/>
      <c r="C95" s="944"/>
      <c r="D95" s="944"/>
      <c r="E95" s="481"/>
      <c r="F95" s="485">
        <v>222220</v>
      </c>
      <c r="G95" s="930" t="s">
        <v>15</v>
      </c>
      <c r="H95" s="932"/>
      <c r="I95" s="144" t="s">
        <v>613</v>
      </c>
      <c r="J95" s="812">
        <v>107</v>
      </c>
      <c r="K95" s="939">
        <v>105</v>
      </c>
      <c r="L95" s="939"/>
      <c r="M95" s="939">
        <v>105</v>
      </c>
      <c r="N95" s="939"/>
      <c r="O95" s="939">
        <v>105</v>
      </c>
      <c r="P95" s="939"/>
    </row>
    <row r="96" spans="1:16" ht="15" customHeight="1" x14ac:dyDescent="0.25">
      <c r="A96" s="944" t="s">
        <v>86</v>
      </c>
      <c r="B96" s="944"/>
      <c r="C96" s="944"/>
      <c r="D96" s="944"/>
      <c r="E96" s="481"/>
      <c r="F96" s="485">
        <v>222300</v>
      </c>
      <c r="G96" s="930" t="s">
        <v>15</v>
      </c>
      <c r="H96" s="932"/>
      <c r="I96" s="144" t="s">
        <v>614</v>
      </c>
      <c r="J96" s="812">
        <v>220</v>
      </c>
      <c r="K96" s="939">
        <v>235</v>
      </c>
      <c r="L96" s="939"/>
      <c r="M96" s="939">
        <v>235</v>
      </c>
      <c r="N96" s="939"/>
      <c r="O96" s="939">
        <v>235</v>
      </c>
      <c r="P96" s="939"/>
    </row>
    <row r="97" spans="1:16" ht="16.899999999999999" customHeight="1" x14ac:dyDescent="0.25">
      <c r="A97" s="944" t="s">
        <v>87</v>
      </c>
      <c r="B97" s="944"/>
      <c r="C97" s="944"/>
      <c r="D97" s="944"/>
      <c r="E97" s="481"/>
      <c r="F97" s="485">
        <v>222400</v>
      </c>
      <c r="G97" s="930" t="s">
        <v>15</v>
      </c>
      <c r="H97" s="932"/>
      <c r="I97" s="144" t="s">
        <v>615</v>
      </c>
      <c r="J97" s="812"/>
      <c r="K97" s="939"/>
      <c r="L97" s="939"/>
      <c r="M97" s="939"/>
      <c r="N97" s="939"/>
      <c r="O97" s="939"/>
      <c r="P97" s="939"/>
    </row>
    <row r="98" spans="1:16" ht="16.899999999999999" customHeight="1" x14ac:dyDescent="0.25">
      <c r="A98" s="944" t="s">
        <v>88</v>
      </c>
      <c r="B98" s="944"/>
      <c r="C98" s="944"/>
      <c r="D98" s="944"/>
      <c r="E98" s="481"/>
      <c r="F98" s="485">
        <v>222500</v>
      </c>
      <c r="G98" s="930" t="s">
        <v>15</v>
      </c>
      <c r="H98" s="932"/>
      <c r="I98" s="144" t="s">
        <v>616</v>
      </c>
      <c r="J98" s="812">
        <v>140</v>
      </c>
      <c r="K98" s="939">
        <v>255</v>
      </c>
      <c r="L98" s="939"/>
      <c r="M98" s="939">
        <v>255</v>
      </c>
      <c r="N98" s="939"/>
      <c r="O98" s="939">
        <v>255</v>
      </c>
      <c r="P98" s="939"/>
    </row>
    <row r="99" spans="1:16" ht="16.149999999999999" customHeight="1" x14ac:dyDescent="0.25">
      <c r="A99" s="944" t="s">
        <v>89</v>
      </c>
      <c r="B99" s="944"/>
      <c r="C99" s="944"/>
      <c r="D99" s="944"/>
      <c r="E99" s="481"/>
      <c r="F99" s="485">
        <v>222600</v>
      </c>
      <c r="G99" s="930" t="s">
        <v>15</v>
      </c>
      <c r="H99" s="932"/>
      <c r="I99" s="144" t="s">
        <v>617</v>
      </c>
      <c r="J99" s="812">
        <v>250</v>
      </c>
      <c r="K99" s="939">
        <v>300</v>
      </c>
      <c r="L99" s="939"/>
      <c r="M99" s="939">
        <v>300</v>
      </c>
      <c r="N99" s="939"/>
      <c r="O99" s="939">
        <v>300</v>
      </c>
      <c r="P99" s="939"/>
    </row>
    <row r="100" spans="1:16" ht="16.899999999999999" customHeight="1" x14ac:dyDescent="0.25">
      <c r="A100" s="944" t="s">
        <v>201</v>
      </c>
      <c r="B100" s="944"/>
      <c r="C100" s="944"/>
      <c r="D100" s="944"/>
      <c r="E100" s="481"/>
      <c r="F100" s="485">
        <v>222710</v>
      </c>
      <c r="G100" s="930" t="s">
        <v>15</v>
      </c>
      <c r="H100" s="932"/>
      <c r="I100" s="144"/>
      <c r="J100" s="812">
        <v>5</v>
      </c>
      <c r="K100" s="939">
        <v>5</v>
      </c>
      <c r="L100" s="939"/>
      <c r="M100" s="939">
        <v>5</v>
      </c>
      <c r="N100" s="939"/>
      <c r="O100" s="939">
        <v>5</v>
      </c>
      <c r="P100" s="939"/>
    </row>
    <row r="101" spans="1:16" ht="16.149999999999999" customHeight="1" x14ac:dyDescent="0.25">
      <c r="A101" s="944" t="s">
        <v>202</v>
      </c>
      <c r="B101" s="944"/>
      <c r="C101" s="944"/>
      <c r="D101" s="944"/>
      <c r="E101" s="481"/>
      <c r="F101" s="485">
        <v>222720</v>
      </c>
      <c r="G101" s="930" t="s">
        <v>15</v>
      </c>
      <c r="H101" s="932"/>
      <c r="I101" s="144" t="s">
        <v>618</v>
      </c>
      <c r="J101" s="812">
        <v>1185.8</v>
      </c>
      <c r="K101" s="939">
        <v>3312.8</v>
      </c>
      <c r="L101" s="939"/>
      <c r="M101" s="939">
        <v>3200</v>
      </c>
      <c r="N101" s="939"/>
      <c r="O101" s="939">
        <v>3121.8</v>
      </c>
      <c r="P101" s="939"/>
    </row>
    <row r="102" spans="1:16" ht="15" customHeight="1" x14ac:dyDescent="0.25">
      <c r="A102" s="944" t="s">
        <v>177</v>
      </c>
      <c r="B102" s="944"/>
      <c r="C102" s="944"/>
      <c r="D102" s="944"/>
      <c r="E102" s="481"/>
      <c r="F102" s="485">
        <v>222910</v>
      </c>
      <c r="G102" s="930" t="s">
        <v>15</v>
      </c>
      <c r="H102" s="932"/>
      <c r="I102" s="144"/>
      <c r="J102" s="812">
        <v>18</v>
      </c>
      <c r="K102" s="939">
        <v>24</v>
      </c>
      <c r="L102" s="939"/>
      <c r="M102" s="939">
        <v>24</v>
      </c>
      <c r="N102" s="939"/>
      <c r="O102" s="939">
        <v>24</v>
      </c>
      <c r="P102" s="939"/>
    </row>
    <row r="103" spans="1:16" ht="17.45" customHeight="1" x14ac:dyDescent="0.25">
      <c r="A103" s="944" t="s">
        <v>203</v>
      </c>
      <c r="B103" s="944"/>
      <c r="C103" s="944"/>
      <c r="D103" s="944"/>
      <c r="E103" s="481"/>
      <c r="F103" s="485">
        <v>222920</v>
      </c>
      <c r="G103" s="930" t="s">
        <v>15</v>
      </c>
      <c r="H103" s="932"/>
      <c r="I103" s="144" t="s">
        <v>619</v>
      </c>
      <c r="J103" s="812">
        <v>612</v>
      </c>
      <c r="K103" s="939">
        <v>612</v>
      </c>
      <c r="L103" s="939"/>
      <c r="M103" s="939">
        <v>612</v>
      </c>
      <c r="N103" s="939"/>
      <c r="O103" s="939">
        <v>612</v>
      </c>
      <c r="P103" s="939"/>
    </row>
    <row r="104" spans="1:16" ht="16.149999999999999" customHeight="1" x14ac:dyDescent="0.25">
      <c r="A104" s="944" t="s">
        <v>93</v>
      </c>
      <c r="B104" s="944"/>
      <c r="C104" s="944"/>
      <c r="D104" s="944"/>
      <c r="E104" s="481"/>
      <c r="F104" s="485">
        <v>222980</v>
      </c>
      <c r="G104" s="930" t="s">
        <v>15</v>
      </c>
      <c r="H104" s="932"/>
      <c r="I104" s="144" t="s">
        <v>620</v>
      </c>
      <c r="J104" s="812">
        <v>50</v>
      </c>
      <c r="K104" s="939">
        <v>55</v>
      </c>
      <c r="L104" s="939"/>
      <c r="M104" s="939">
        <v>55</v>
      </c>
      <c r="N104" s="939"/>
      <c r="O104" s="939">
        <v>55</v>
      </c>
      <c r="P104" s="939"/>
    </row>
    <row r="105" spans="1:16" ht="17.45" customHeight="1" x14ac:dyDescent="0.25">
      <c r="A105" s="944" t="s">
        <v>94</v>
      </c>
      <c r="B105" s="944"/>
      <c r="C105" s="944"/>
      <c r="D105" s="944"/>
      <c r="E105" s="481"/>
      <c r="F105" s="485">
        <v>222990</v>
      </c>
      <c r="G105" s="930" t="s">
        <v>15</v>
      </c>
      <c r="H105" s="932"/>
      <c r="I105" s="144" t="s">
        <v>621</v>
      </c>
      <c r="J105" s="812">
        <v>3133</v>
      </c>
      <c r="K105" s="939">
        <v>140</v>
      </c>
      <c r="L105" s="939"/>
      <c r="M105" s="939">
        <v>140</v>
      </c>
      <c r="N105" s="939"/>
      <c r="O105" s="939">
        <v>140</v>
      </c>
      <c r="P105" s="939"/>
    </row>
    <row r="106" spans="1:16" ht="20.45" customHeight="1" x14ac:dyDescent="0.25">
      <c r="A106" s="945" t="s">
        <v>204</v>
      </c>
      <c r="B106" s="945"/>
      <c r="C106" s="945"/>
      <c r="D106" s="945"/>
      <c r="E106" s="483"/>
      <c r="F106" s="97">
        <v>273000</v>
      </c>
      <c r="G106" s="948" t="s">
        <v>15</v>
      </c>
      <c r="H106" s="949"/>
      <c r="I106" s="813">
        <f>I107+I108</f>
        <v>1409.3999999999999</v>
      </c>
      <c r="J106" s="813">
        <f>J107+J108</f>
        <v>1264.2</v>
      </c>
      <c r="K106" s="950">
        <f t="shared" ref="K106:O106" si="2">K107+K108</f>
        <v>133.9</v>
      </c>
      <c r="L106" s="951"/>
      <c r="M106" s="950">
        <f t="shared" si="2"/>
        <v>133.9</v>
      </c>
      <c r="N106" s="951"/>
      <c r="O106" s="950">
        <f t="shared" si="2"/>
        <v>133.9</v>
      </c>
      <c r="P106" s="951"/>
    </row>
    <row r="107" spans="1:16" ht="30.6" customHeight="1" x14ac:dyDescent="0.25">
      <c r="A107" s="944" t="s">
        <v>205</v>
      </c>
      <c r="B107" s="944"/>
      <c r="C107" s="944"/>
      <c r="D107" s="944"/>
      <c r="E107" s="481"/>
      <c r="F107" s="485">
        <v>273200</v>
      </c>
      <c r="G107" s="930" t="s">
        <v>15</v>
      </c>
      <c r="H107" s="932"/>
      <c r="I107" s="144" t="s">
        <v>622</v>
      </c>
      <c r="J107" s="812">
        <v>1179.2</v>
      </c>
      <c r="K107" s="939">
        <v>48.9</v>
      </c>
      <c r="L107" s="939"/>
      <c r="M107" s="939">
        <v>48.9</v>
      </c>
      <c r="N107" s="939"/>
      <c r="O107" s="939">
        <v>48.9</v>
      </c>
      <c r="P107" s="939"/>
    </row>
    <row r="108" spans="1:16" ht="47.25" customHeight="1" x14ac:dyDescent="0.25">
      <c r="A108" s="944" t="s">
        <v>206</v>
      </c>
      <c r="B108" s="944"/>
      <c r="C108" s="944"/>
      <c r="D108" s="944"/>
      <c r="E108" s="481"/>
      <c r="F108" s="485">
        <v>273500</v>
      </c>
      <c r="G108" s="930" t="s">
        <v>15</v>
      </c>
      <c r="H108" s="932"/>
      <c r="I108" s="144" t="s">
        <v>623</v>
      </c>
      <c r="J108" s="812">
        <v>85</v>
      </c>
      <c r="K108" s="939">
        <v>85</v>
      </c>
      <c r="L108" s="939"/>
      <c r="M108" s="939">
        <v>85</v>
      </c>
      <c r="N108" s="939"/>
      <c r="O108" s="939">
        <v>85</v>
      </c>
      <c r="P108" s="939"/>
    </row>
    <row r="109" spans="1:16" ht="21.6" customHeight="1" x14ac:dyDescent="0.25">
      <c r="A109" s="945" t="s">
        <v>167</v>
      </c>
      <c r="B109" s="945"/>
      <c r="C109" s="945"/>
      <c r="D109" s="945"/>
      <c r="E109" s="483"/>
      <c r="F109" s="97">
        <v>280000</v>
      </c>
      <c r="G109" s="948" t="s">
        <v>15</v>
      </c>
      <c r="H109" s="949"/>
      <c r="I109" s="96">
        <v>25.7</v>
      </c>
      <c r="J109" s="813">
        <v>200</v>
      </c>
      <c r="K109" s="946">
        <f>K110</f>
        <v>3200</v>
      </c>
      <c r="L109" s="946"/>
      <c r="M109" s="946">
        <f t="shared" ref="M109" si="3">M110</f>
        <v>3200</v>
      </c>
      <c r="N109" s="946"/>
      <c r="O109" s="946">
        <f t="shared" ref="O109" si="4">O110</f>
        <v>3200</v>
      </c>
      <c r="P109" s="946"/>
    </row>
    <row r="110" spans="1:16" ht="19.899999999999999" customHeight="1" x14ac:dyDescent="0.25">
      <c r="A110" s="944" t="s">
        <v>178</v>
      </c>
      <c r="B110" s="944"/>
      <c r="C110" s="944"/>
      <c r="D110" s="944"/>
      <c r="E110" s="483"/>
      <c r="F110" s="485">
        <v>281110</v>
      </c>
      <c r="G110" s="948" t="s">
        <v>15</v>
      </c>
      <c r="H110" s="949"/>
      <c r="I110" s="144" t="s">
        <v>624</v>
      </c>
      <c r="J110" s="812">
        <v>200</v>
      </c>
      <c r="K110" s="939">
        <v>3200</v>
      </c>
      <c r="L110" s="939"/>
      <c r="M110" s="939">
        <v>3200</v>
      </c>
      <c r="N110" s="939"/>
      <c r="O110" s="939">
        <v>3200</v>
      </c>
      <c r="P110" s="939"/>
    </row>
    <row r="111" spans="1:16" ht="21" customHeight="1" x14ac:dyDescent="0.25">
      <c r="A111" s="945" t="s">
        <v>98</v>
      </c>
      <c r="B111" s="945"/>
      <c r="C111" s="945"/>
      <c r="D111" s="945"/>
      <c r="E111" s="483"/>
      <c r="F111" s="97">
        <v>310000</v>
      </c>
      <c r="G111" s="948" t="s">
        <v>15</v>
      </c>
      <c r="H111" s="949"/>
      <c r="I111" s="96">
        <v>469.9</v>
      </c>
      <c r="J111" s="813">
        <v>888</v>
      </c>
      <c r="K111" s="946">
        <f>K112+K113+K115</f>
        <v>730</v>
      </c>
      <c r="L111" s="946"/>
      <c r="M111" s="946">
        <f t="shared" ref="M111" si="5">M112+M113+M115</f>
        <v>730</v>
      </c>
      <c r="N111" s="946"/>
      <c r="O111" s="946">
        <f t="shared" ref="O111" si="6">O112+O113+O115</f>
        <v>730</v>
      </c>
      <c r="P111" s="946"/>
    </row>
    <row r="112" spans="1:16" ht="21" customHeight="1" x14ac:dyDescent="0.25">
      <c r="A112" s="944" t="s">
        <v>207</v>
      </c>
      <c r="B112" s="944"/>
      <c r="C112" s="944"/>
      <c r="D112" s="944"/>
      <c r="E112" s="481"/>
      <c r="F112" s="481">
        <v>314110</v>
      </c>
      <c r="G112" s="930" t="s">
        <v>15</v>
      </c>
      <c r="H112" s="932"/>
      <c r="I112" s="144" t="s">
        <v>625</v>
      </c>
      <c r="J112" s="812">
        <v>400</v>
      </c>
      <c r="K112" s="939">
        <v>300</v>
      </c>
      <c r="L112" s="939"/>
      <c r="M112" s="939">
        <v>300</v>
      </c>
      <c r="N112" s="939"/>
      <c r="O112" s="939">
        <v>300</v>
      </c>
      <c r="P112" s="939"/>
    </row>
    <row r="113" spans="1:16" ht="30" customHeight="1" x14ac:dyDescent="0.25">
      <c r="A113" s="944" t="s">
        <v>208</v>
      </c>
      <c r="B113" s="944"/>
      <c r="C113" s="944"/>
      <c r="D113" s="944"/>
      <c r="E113" s="481"/>
      <c r="F113" s="481">
        <v>316110</v>
      </c>
      <c r="G113" s="930" t="s">
        <v>15</v>
      </c>
      <c r="H113" s="932"/>
      <c r="I113" s="144" t="s">
        <v>626</v>
      </c>
      <c r="J113" s="812">
        <v>488</v>
      </c>
      <c r="K113" s="939">
        <v>430</v>
      </c>
      <c r="L113" s="939"/>
      <c r="M113" s="939">
        <v>430</v>
      </c>
      <c r="N113" s="939"/>
      <c r="O113" s="939">
        <v>430</v>
      </c>
      <c r="P113" s="939"/>
    </row>
    <row r="114" spans="1:16" ht="19.149999999999999" customHeight="1" x14ac:dyDescent="0.25">
      <c r="A114" s="945" t="s">
        <v>101</v>
      </c>
      <c r="B114" s="945"/>
      <c r="C114" s="945"/>
      <c r="D114" s="945"/>
      <c r="E114" s="483"/>
      <c r="F114" s="483">
        <v>330000</v>
      </c>
      <c r="G114" s="948" t="s">
        <v>15</v>
      </c>
      <c r="H114" s="949"/>
      <c r="I114" s="96" t="s">
        <v>633</v>
      </c>
      <c r="J114" s="813">
        <v>349.3</v>
      </c>
      <c r="K114" s="946">
        <f>K115+K116+K117+K118+K119+K120</f>
        <v>318.5</v>
      </c>
      <c r="L114" s="946"/>
      <c r="M114" s="946">
        <f t="shared" ref="M114" si="7">M115+M116+M117+M118+M119+M120</f>
        <v>318.5</v>
      </c>
      <c r="N114" s="946"/>
      <c r="O114" s="946">
        <f t="shared" ref="O114" si="8">O115+O116+O117+O118+O119+O120</f>
        <v>318.5</v>
      </c>
      <c r="P114" s="946"/>
    </row>
    <row r="115" spans="1:16" ht="33" customHeight="1" x14ac:dyDescent="0.25">
      <c r="A115" s="944" t="s">
        <v>102</v>
      </c>
      <c r="B115" s="944"/>
      <c r="C115" s="944"/>
      <c r="D115" s="944"/>
      <c r="E115" s="481"/>
      <c r="F115" s="481">
        <v>331110</v>
      </c>
      <c r="G115" s="930" t="s">
        <v>15</v>
      </c>
      <c r="H115" s="932"/>
      <c r="I115" s="144" t="s">
        <v>628</v>
      </c>
      <c r="J115" s="812"/>
      <c r="K115" s="939"/>
      <c r="L115" s="939"/>
      <c r="M115" s="939"/>
      <c r="N115" s="939"/>
      <c r="O115" s="939"/>
      <c r="P115" s="939"/>
    </row>
    <row r="116" spans="1:16" ht="20.45" customHeight="1" x14ac:dyDescent="0.25">
      <c r="A116" s="944" t="s">
        <v>209</v>
      </c>
      <c r="B116" s="944"/>
      <c r="C116" s="944"/>
      <c r="D116" s="944"/>
      <c r="E116" s="481"/>
      <c r="F116" s="481">
        <v>332110</v>
      </c>
      <c r="G116" s="947" t="s">
        <v>15</v>
      </c>
      <c r="H116" s="947"/>
      <c r="I116" s="144"/>
      <c r="J116" s="812">
        <v>25</v>
      </c>
      <c r="K116" s="939">
        <v>25</v>
      </c>
      <c r="L116" s="939"/>
      <c r="M116" s="939">
        <v>25</v>
      </c>
      <c r="N116" s="939"/>
      <c r="O116" s="939">
        <v>25</v>
      </c>
      <c r="P116" s="939"/>
    </row>
    <row r="117" spans="1:16" ht="20.45" customHeight="1" x14ac:dyDescent="0.25">
      <c r="A117" s="944" t="s">
        <v>304</v>
      </c>
      <c r="B117" s="944"/>
      <c r="C117" s="944"/>
      <c r="D117" s="944"/>
      <c r="E117" s="481"/>
      <c r="F117" s="481">
        <v>333110</v>
      </c>
      <c r="G117" s="947" t="s">
        <v>15</v>
      </c>
      <c r="H117" s="947"/>
      <c r="I117" s="144" t="s">
        <v>629</v>
      </c>
      <c r="J117" s="812">
        <v>20</v>
      </c>
      <c r="K117" s="939">
        <v>40</v>
      </c>
      <c r="L117" s="939"/>
      <c r="M117" s="939">
        <v>40</v>
      </c>
      <c r="N117" s="939"/>
      <c r="O117" s="939">
        <v>40</v>
      </c>
      <c r="P117" s="939"/>
    </row>
    <row r="118" spans="1:16" ht="28.9" customHeight="1" x14ac:dyDescent="0.25">
      <c r="A118" s="944" t="s">
        <v>210</v>
      </c>
      <c r="B118" s="944"/>
      <c r="C118" s="944"/>
      <c r="D118" s="944"/>
      <c r="E118" s="481"/>
      <c r="F118" s="481">
        <v>334110</v>
      </c>
      <c r="G118" s="947" t="s">
        <v>15</v>
      </c>
      <c r="H118" s="947"/>
      <c r="I118" s="144" t="s">
        <v>630</v>
      </c>
      <c r="J118" s="812">
        <v>5</v>
      </c>
      <c r="K118" s="939">
        <v>5</v>
      </c>
      <c r="L118" s="939"/>
      <c r="M118" s="939">
        <v>5</v>
      </c>
      <c r="N118" s="939"/>
      <c r="O118" s="939">
        <v>5</v>
      </c>
      <c r="P118" s="939"/>
    </row>
    <row r="119" spans="1:16" ht="31.9" customHeight="1" x14ac:dyDescent="0.25">
      <c r="A119" s="944" t="s">
        <v>211</v>
      </c>
      <c r="B119" s="944"/>
      <c r="C119" s="944"/>
      <c r="D119" s="944"/>
      <c r="E119" s="481"/>
      <c r="F119" s="481">
        <v>336110</v>
      </c>
      <c r="G119" s="947" t="s">
        <v>15</v>
      </c>
      <c r="H119" s="947"/>
      <c r="I119" s="144" t="s">
        <v>631</v>
      </c>
      <c r="J119" s="812">
        <v>200</v>
      </c>
      <c r="K119" s="939">
        <v>148.30000000000001</v>
      </c>
      <c r="L119" s="939"/>
      <c r="M119" s="939">
        <v>148.30000000000001</v>
      </c>
      <c r="N119" s="939"/>
      <c r="O119" s="939">
        <v>148.30000000000001</v>
      </c>
      <c r="P119" s="939"/>
    </row>
    <row r="120" spans="1:16" ht="18.600000000000001" customHeight="1" x14ac:dyDescent="0.25">
      <c r="A120" s="944" t="s">
        <v>104</v>
      </c>
      <c r="B120" s="944"/>
      <c r="C120" s="944"/>
      <c r="D120" s="944"/>
      <c r="E120" s="481"/>
      <c r="F120" s="481">
        <v>339110</v>
      </c>
      <c r="G120" s="939" t="s">
        <v>15</v>
      </c>
      <c r="H120" s="939"/>
      <c r="I120" s="144" t="s">
        <v>632</v>
      </c>
      <c r="J120" s="812">
        <v>99.3</v>
      </c>
      <c r="K120" s="939">
        <v>100.2</v>
      </c>
      <c r="L120" s="939"/>
      <c r="M120" s="939">
        <v>100.2</v>
      </c>
      <c r="N120" s="939"/>
      <c r="O120" s="939">
        <v>100.2</v>
      </c>
      <c r="P120" s="939"/>
    </row>
    <row r="121" spans="1:16" ht="35.25" customHeight="1" x14ac:dyDescent="0.25">
      <c r="A121" s="945" t="s">
        <v>433</v>
      </c>
      <c r="B121" s="945"/>
      <c r="C121" s="945"/>
      <c r="D121" s="945"/>
      <c r="E121" s="96" t="s">
        <v>434</v>
      </c>
      <c r="F121" s="481"/>
      <c r="G121" s="939" t="s">
        <v>15</v>
      </c>
      <c r="H121" s="939"/>
      <c r="I121" s="96" t="s">
        <v>553</v>
      </c>
      <c r="J121" s="813">
        <f>J122</f>
        <v>67000</v>
      </c>
      <c r="K121" s="946">
        <f>K122</f>
        <v>0</v>
      </c>
      <c r="L121" s="946"/>
      <c r="M121" s="946">
        <f t="shared" ref="M121" si="9">M122</f>
        <v>0</v>
      </c>
      <c r="N121" s="946"/>
      <c r="O121" s="946">
        <f t="shared" ref="O121" si="10">O122</f>
        <v>0</v>
      </c>
      <c r="P121" s="946"/>
    </row>
    <row r="122" spans="1:16" ht="35.25" customHeight="1" x14ac:dyDescent="0.25">
      <c r="A122" s="941" t="s">
        <v>282</v>
      </c>
      <c r="B122" s="942"/>
      <c r="C122" s="942"/>
      <c r="D122" s="943"/>
      <c r="E122" s="481"/>
      <c r="F122" s="481">
        <v>254000</v>
      </c>
      <c r="G122" s="939" t="s">
        <v>15</v>
      </c>
      <c r="H122" s="939"/>
      <c r="I122" s="144" t="s">
        <v>553</v>
      </c>
      <c r="J122" s="812">
        <v>67000</v>
      </c>
      <c r="K122" s="927"/>
      <c r="L122" s="929"/>
      <c r="M122" s="939"/>
      <c r="N122" s="939"/>
      <c r="O122" s="939"/>
      <c r="P122" s="939"/>
    </row>
    <row r="123" spans="1:16" ht="20.45" customHeight="1" x14ac:dyDescent="0.25"/>
    <row r="124" spans="1:16" ht="22.15" customHeight="1" x14ac:dyDescent="0.25">
      <c r="A124" s="922" t="s">
        <v>212</v>
      </c>
      <c r="B124" s="922"/>
      <c r="C124" s="922"/>
      <c r="D124" s="922"/>
      <c r="E124" s="922"/>
      <c r="F124" s="922"/>
      <c r="G124" s="922"/>
      <c r="H124" s="922"/>
      <c r="I124" s="922"/>
      <c r="J124" s="922"/>
      <c r="K124" s="922"/>
      <c r="L124" s="922"/>
      <c r="M124" s="922"/>
      <c r="N124" s="922"/>
      <c r="O124" s="922"/>
      <c r="P124" s="922"/>
    </row>
    <row r="125" spans="1:16" ht="19.899999999999999" customHeight="1" x14ac:dyDescent="0.25">
      <c r="A125" s="939" t="s">
        <v>7</v>
      </c>
      <c r="B125" s="939"/>
      <c r="C125" s="939"/>
      <c r="D125" s="939"/>
      <c r="E125" s="939" t="s">
        <v>2</v>
      </c>
      <c r="F125" s="939"/>
      <c r="G125" s="939"/>
      <c r="H125" s="939"/>
      <c r="I125" s="940" t="s">
        <v>64</v>
      </c>
      <c r="J125" s="940" t="s">
        <v>65</v>
      </c>
      <c r="K125" s="940" t="s">
        <v>555</v>
      </c>
      <c r="L125" s="482">
        <v>2018</v>
      </c>
      <c r="M125" s="940" t="s">
        <v>361</v>
      </c>
      <c r="N125" s="481">
        <v>2019</v>
      </c>
      <c r="O125" s="481">
        <v>2020</v>
      </c>
      <c r="P125" s="481">
        <v>2021</v>
      </c>
    </row>
    <row r="126" spans="1:16" ht="63" customHeight="1" x14ac:dyDescent="0.25">
      <c r="A126" s="939"/>
      <c r="B126" s="939"/>
      <c r="C126" s="939"/>
      <c r="D126" s="939"/>
      <c r="E126" s="481" t="s">
        <v>66</v>
      </c>
      <c r="F126" s="481" t="s">
        <v>61</v>
      </c>
      <c r="G126" s="486" t="s">
        <v>12</v>
      </c>
      <c r="H126" s="485" t="s">
        <v>62</v>
      </c>
      <c r="I126" s="940"/>
      <c r="J126" s="940"/>
      <c r="K126" s="940"/>
      <c r="L126" s="98" t="s">
        <v>67</v>
      </c>
      <c r="M126" s="940"/>
      <c r="N126" s="99" t="s">
        <v>12</v>
      </c>
      <c r="O126" s="486" t="s">
        <v>13</v>
      </c>
      <c r="P126" s="486" t="s">
        <v>13</v>
      </c>
    </row>
    <row r="127" spans="1:16" x14ac:dyDescent="0.25">
      <c r="A127" s="927">
        <v>1</v>
      </c>
      <c r="B127" s="928"/>
      <c r="C127" s="928"/>
      <c r="D127" s="929"/>
      <c r="E127" s="481">
        <v>2</v>
      </c>
      <c r="F127" s="481">
        <v>3</v>
      </c>
      <c r="G127" s="481">
        <v>4</v>
      </c>
      <c r="H127" s="481">
        <v>5</v>
      </c>
      <c r="I127" s="481">
        <v>6</v>
      </c>
      <c r="J127" s="481">
        <v>7</v>
      </c>
      <c r="K127" s="481">
        <v>8</v>
      </c>
      <c r="L127" s="481">
        <v>9</v>
      </c>
      <c r="M127" s="481" t="s">
        <v>68</v>
      </c>
      <c r="N127" s="481">
        <v>11</v>
      </c>
      <c r="O127" s="481">
        <v>12</v>
      </c>
      <c r="P127" s="481">
        <v>13</v>
      </c>
    </row>
    <row r="128" spans="1:16" ht="22.9" customHeight="1" x14ac:dyDescent="0.25">
      <c r="A128" s="930"/>
      <c r="B128" s="931"/>
      <c r="C128" s="931"/>
      <c r="D128" s="932"/>
      <c r="E128" s="67"/>
      <c r="F128" s="67"/>
      <c r="G128" s="67"/>
      <c r="H128" s="67"/>
      <c r="I128" s="67"/>
      <c r="J128" s="67"/>
      <c r="K128" s="67"/>
      <c r="L128" s="67"/>
      <c r="M128" s="67"/>
      <c r="N128" s="67"/>
      <c r="O128" s="67"/>
      <c r="P128" s="67"/>
    </row>
    <row r="129" spans="1:16" ht="22.9" customHeight="1" x14ac:dyDescent="0.25">
      <c r="A129" s="930"/>
      <c r="B129" s="931"/>
      <c r="C129" s="931"/>
      <c r="D129" s="932"/>
      <c r="E129" s="67"/>
      <c r="F129" s="67"/>
      <c r="G129" s="67"/>
      <c r="H129" s="67"/>
      <c r="I129" s="67"/>
      <c r="J129" s="67"/>
      <c r="K129" s="67"/>
      <c r="L129" s="67"/>
      <c r="M129" s="67"/>
      <c r="N129" s="67"/>
      <c r="O129" s="67"/>
      <c r="P129" s="67"/>
    </row>
    <row r="130" spans="1:16" ht="23.45" customHeight="1" x14ac:dyDescent="0.25"/>
    <row r="131" spans="1:16" s="100" customFormat="1" ht="24.6" customHeight="1" x14ac:dyDescent="0.25">
      <c r="A131" s="933" t="s">
        <v>69</v>
      </c>
      <c r="B131" s="934"/>
      <c r="C131" s="934"/>
      <c r="D131" s="934"/>
      <c r="E131" s="934"/>
      <c r="F131" s="934"/>
      <c r="G131" s="934"/>
      <c r="H131" s="934"/>
      <c r="I131" s="934"/>
      <c r="J131" s="934"/>
      <c r="K131" s="934"/>
      <c r="L131" s="934"/>
      <c r="M131" s="934"/>
      <c r="N131" s="934"/>
      <c r="O131" s="934"/>
      <c r="P131" s="935"/>
    </row>
    <row r="132" spans="1:16" s="100" customFormat="1" ht="24.6" customHeight="1" x14ac:dyDescent="0.25">
      <c r="A132" s="936" t="s">
        <v>70</v>
      </c>
      <c r="B132" s="937"/>
      <c r="C132" s="937"/>
      <c r="D132" s="937"/>
      <c r="E132" s="937"/>
      <c r="F132" s="937"/>
      <c r="G132" s="937"/>
      <c r="H132" s="937"/>
      <c r="I132" s="937"/>
      <c r="J132" s="937"/>
      <c r="K132" s="937"/>
      <c r="L132" s="937"/>
      <c r="M132" s="937"/>
      <c r="N132" s="937"/>
      <c r="O132" s="937"/>
      <c r="P132" s="938"/>
    </row>
    <row r="133" spans="1:16" s="100" customFormat="1" ht="24.6" customHeight="1" x14ac:dyDescent="0.25">
      <c r="A133" s="936" t="s">
        <v>71</v>
      </c>
      <c r="B133" s="937"/>
      <c r="C133" s="937"/>
      <c r="D133" s="937"/>
      <c r="E133" s="937"/>
      <c r="F133" s="937"/>
      <c r="G133" s="937"/>
      <c r="H133" s="937"/>
      <c r="I133" s="937"/>
      <c r="J133" s="937"/>
      <c r="K133" s="937"/>
      <c r="L133" s="937"/>
      <c r="M133" s="937"/>
      <c r="N133" s="937"/>
      <c r="O133" s="937"/>
      <c r="P133" s="938"/>
    </row>
    <row r="134" spans="1:16" s="100" customFormat="1" ht="24.6" customHeight="1" x14ac:dyDescent="0.25">
      <c r="A134" s="923" t="s">
        <v>72</v>
      </c>
      <c r="B134" s="924"/>
      <c r="C134" s="924"/>
      <c r="D134" s="924"/>
      <c r="E134" s="924"/>
      <c r="F134" s="924"/>
      <c r="G134" s="924"/>
      <c r="H134" s="924"/>
      <c r="I134" s="924"/>
      <c r="J134" s="924"/>
      <c r="K134" s="924"/>
      <c r="L134" s="924"/>
      <c r="M134" s="924"/>
      <c r="N134" s="924"/>
      <c r="O134" s="924"/>
      <c r="P134" s="925"/>
    </row>
    <row r="136" spans="1:16" ht="38.450000000000003" customHeight="1" x14ac:dyDescent="0.25">
      <c r="A136" s="926" t="s">
        <v>213</v>
      </c>
      <c r="B136" s="926"/>
      <c r="C136" s="926"/>
      <c r="D136" s="926"/>
      <c r="E136" s="926"/>
      <c r="F136" s="926"/>
      <c r="G136" s="926"/>
      <c r="H136" s="926"/>
      <c r="I136" s="926"/>
      <c r="J136" s="926"/>
      <c r="K136" s="926"/>
      <c r="L136" s="926"/>
      <c r="M136" s="926"/>
      <c r="N136" s="926"/>
      <c r="O136" s="926"/>
      <c r="P136" s="926"/>
    </row>
  </sheetData>
  <mergeCells count="418">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5:D15"/>
    <mergeCell ref="G15:H15"/>
    <mergeCell ref="K15:L15"/>
    <mergeCell ref="M15:N15"/>
    <mergeCell ref="O15:P15"/>
    <mergeCell ref="A16:D16"/>
    <mergeCell ref="G16:H16"/>
    <mergeCell ref="K16:L16"/>
    <mergeCell ref="M16:N16"/>
    <mergeCell ref="O16:P16"/>
    <mergeCell ref="A17:D17"/>
    <mergeCell ref="G17:H17"/>
    <mergeCell ref="K17:L17"/>
    <mergeCell ref="M17:N17"/>
    <mergeCell ref="O17:P17"/>
    <mergeCell ref="A18:D18"/>
    <mergeCell ref="G18:H18"/>
    <mergeCell ref="K18:L18"/>
    <mergeCell ref="M18:N18"/>
    <mergeCell ref="O18:P18"/>
    <mergeCell ref="A19:D19"/>
    <mergeCell ref="G19:H19"/>
    <mergeCell ref="K19:L19"/>
    <mergeCell ref="M19:N19"/>
    <mergeCell ref="O19:P19"/>
    <mergeCell ref="A20:D20"/>
    <mergeCell ref="G20:H20"/>
    <mergeCell ref="K20:L20"/>
    <mergeCell ref="M20:N20"/>
    <mergeCell ref="O20:P20"/>
    <mergeCell ref="A21:D21"/>
    <mergeCell ref="G21:H21"/>
    <mergeCell ref="K21:L21"/>
    <mergeCell ref="M21:N21"/>
    <mergeCell ref="O21:P21"/>
    <mergeCell ref="A23:B24"/>
    <mergeCell ref="C23:F23"/>
    <mergeCell ref="G23:H23"/>
    <mergeCell ref="K23:L23"/>
    <mergeCell ref="M23:N23"/>
    <mergeCell ref="O23:P23"/>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7:B27"/>
    <mergeCell ref="G27:H27"/>
    <mergeCell ref="K27:L27"/>
    <mergeCell ref="M27:N27"/>
    <mergeCell ref="O27:P27"/>
    <mergeCell ref="A28:B28"/>
    <mergeCell ref="G28:H28"/>
    <mergeCell ref="K28:L28"/>
    <mergeCell ref="M28:N28"/>
    <mergeCell ref="O28:P28"/>
    <mergeCell ref="A29:B29"/>
    <mergeCell ref="G29:H29"/>
    <mergeCell ref="K29:L29"/>
    <mergeCell ref="M29:N29"/>
    <mergeCell ref="O29:P29"/>
    <mergeCell ref="A30:B30"/>
    <mergeCell ref="G30:H30"/>
    <mergeCell ref="K30:L30"/>
    <mergeCell ref="M30:N30"/>
    <mergeCell ref="O30:P30"/>
    <mergeCell ref="A31:B31"/>
    <mergeCell ref="G31:H31"/>
    <mergeCell ref="K31:L31"/>
    <mergeCell ref="M31:N31"/>
    <mergeCell ref="O31:P31"/>
    <mergeCell ref="A32:B32"/>
    <mergeCell ref="G32:H32"/>
    <mergeCell ref="K32:L32"/>
    <mergeCell ref="M32:N32"/>
    <mergeCell ref="O32:P32"/>
    <mergeCell ref="A36:C37"/>
    <mergeCell ref="D36:F36"/>
    <mergeCell ref="G36:J36"/>
    <mergeCell ref="K36:M36"/>
    <mergeCell ref="N36:P36"/>
    <mergeCell ref="E37:F37"/>
    <mergeCell ref="G37:H37"/>
    <mergeCell ref="A33:B33"/>
    <mergeCell ref="G33:H33"/>
    <mergeCell ref="K33:L33"/>
    <mergeCell ref="M33:N33"/>
    <mergeCell ref="O33:P33"/>
    <mergeCell ref="A35:P35"/>
    <mergeCell ref="A40:C40"/>
    <mergeCell ref="E40:F40"/>
    <mergeCell ref="G40:H40"/>
    <mergeCell ref="A41:C41"/>
    <mergeCell ref="E41:F41"/>
    <mergeCell ref="G41:H41"/>
    <mergeCell ref="A38:C38"/>
    <mergeCell ref="E38:F38"/>
    <mergeCell ref="G38:H38"/>
    <mergeCell ref="A39:C39"/>
    <mergeCell ref="E39:F39"/>
    <mergeCell ref="G39:H39"/>
    <mergeCell ref="A44:C44"/>
    <mergeCell ref="E44:F44"/>
    <mergeCell ref="G44:H44"/>
    <mergeCell ref="A45:C45"/>
    <mergeCell ref="E45:F45"/>
    <mergeCell ref="G45:H45"/>
    <mergeCell ref="A42:C42"/>
    <mergeCell ref="E42:F42"/>
    <mergeCell ref="G42:H42"/>
    <mergeCell ref="A43:C43"/>
    <mergeCell ref="E43:F43"/>
    <mergeCell ref="G43:H43"/>
    <mergeCell ref="A51:B51"/>
    <mergeCell ref="I51:J51"/>
    <mergeCell ref="A52:B52"/>
    <mergeCell ref="I52:J52"/>
    <mergeCell ref="A53:B53"/>
    <mergeCell ref="I53:J53"/>
    <mergeCell ref="A47:P47"/>
    <mergeCell ref="A48:B49"/>
    <mergeCell ref="C48:H48"/>
    <mergeCell ref="I48:J49"/>
    <mergeCell ref="A50:B50"/>
    <mergeCell ref="I50:J50"/>
    <mergeCell ref="A58:B58"/>
    <mergeCell ref="C58:N58"/>
    <mergeCell ref="O58:P58"/>
    <mergeCell ref="A59:B59"/>
    <mergeCell ref="C59:N59"/>
    <mergeCell ref="O59:P59"/>
    <mergeCell ref="A54:B54"/>
    <mergeCell ref="I54:J54"/>
    <mergeCell ref="A55:B55"/>
    <mergeCell ref="I55:J55"/>
    <mergeCell ref="A56:B56"/>
    <mergeCell ref="A57:P57"/>
    <mergeCell ref="A63:P63"/>
    <mergeCell ref="A64:C64"/>
    <mergeCell ref="D64:P64"/>
    <mergeCell ref="A65:C65"/>
    <mergeCell ref="D65:P65"/>
    <mergeCell ref="A66:C66"/>
    <mergeCell ref="D66:P66"/>
    <mergeCell ref="A60:B60"/>
    <mergeCell ref="C60:N60"/>
    <mergeCell ref="O60:P60"/>
    <mergeCell ref="A61:B61"/>
    <mergeCell ref="C61:N61"/>
    <mergeCell ref="O61:P61"/>
    <mergeCell ref="A73:A78"/>
    <mergeCell ref="C73:I73"/>
    <mergeCell ref="C74:I74"/>
    <mergeCell ref="C75:I75"/>
    <mergeCell ref="C76:I76"/>
    <mergeCell ref="C77:I77"/>
    <mergeCell ref="C78:I78"/>
    <mergeCell ref="A68:P68"/>
    <mergeCell ref="A69:A70"/>
    <mergeCell ref="B69:B70"/>
    <mergeCell ref="C69:I70"/>
    <mergeCell ref="J69:J70"/>
    <mergeCell ref="A71:A72"/>
    <mergeCell ref="C71:I71"/>
    <mergeCell ref="C72:I72"/>
    <mergeCell ref="A79:A80"/>
    <mergeCell ref="C79:I79"/>
    <mergeCell ref="C80:I80"/>
    <mergeCell ref="A82:P82"/>
    <mergeCell ref="A83:D84"/>
    <mergeCell ref="E83:F83"/>
    <mergeCell ref="G83:H83"/>
    <mergeCell ref="K83:L83"/>
    <mergeCell ref="M83:N83"/>
    <mergeCell ref="O83:P83"/>
    <mergeCell ref="G84:H84"/>
    <mergeCell ref="K84:L84"/>
    <mergeCell ref="M84:N84"/>
    <mergeCell ref="O84:P84"/>
    <mergeCell ref="A85:D85"/>
    <mergeCell ref="G85:H85"/>
    <mergeCell ref="K85:L85"/>
    <mergeCell ref="M85:N85"/>
    <mergeCell ref="O85:P85"/>
    <mergeCell ref="A86:D86"/>
    <mergeCell ref="G86:H86"/>
    <mergeCell ref="K86:L86"/>
    <mergeCell ref="M86:N86"/>
    <mergeCell ref="O86:P86"/>
    <mergeCell ref="A87:D87"/>
    <mergeCell ref="G87:H87"/>
    <mergeCell ref="K87:L87"/>
    <mergeCell ref="M87:N87"/>
    <mergeCell ref="O87:P87"/>
    <mergeCell ref="A88:D88"/>
    <mergeCell ref="G88:H88"/>
    <mergeCell ref="K88:L88"/>
    <mergeCell ref="M88:N88"/>
    <mergeCell ref="O88:P88"/>
    <mergeCell ref="A89:D89"/>
    <mergeCell ref="G89:H89"/>
    <mergeCell ref="K89:L89"/>
    <mergeCell ref="M89:N89"/>
    <mergeCell ref="O89:P89"/>
    <mergeCell ref="A90:D90"/>
    <mergeCell ref="G90:H90"/>
    <mergeCell ref="K90:L90"/>
    <mergeCell ref="M90:N90"/>
    <mergeCell ref="O90:P90"/>
    <mergeCell ref="A91:D91"/>
    <mergeCell ref="G91:H91"/>
    <mergeCell ref="K91:L91"/>
    <mergeCell ref="M91:N91"/>
    <mergeCell ref="O91:P91"/>
    <mergeCell ref="A92:D92"/>
    <mergeCell ref="G92:H92"/>
    <mergeCell ref="K92:L92"/>
    <mergeCell ref="M92:N92"/>
    <mergeCell ref="O92:P92"/>
    <mergeCell ref="A93:D93"/>
    <mergeCell ref="G93:H93"/>
    <mergeCell ref="K93:L93"/>
    <mergeCell ref="M93:N93"/>
    <mergeCell ref="O93:P93"/>
    <mergeCell ref="A94:D94"/>
    <mergeCell ref="G94:H94"/>
    <mergeCell ref="K94:L94"/>
    <mergeCell ref="M94:N94"/>
    <mergeCell ref="O94:P94"/>
    <mergeCell ref="A95:D95"/>
    <mergeCell ref="G95:H95"/>
    <mergeCell ref="K95:L95"/>
    <mergeCell ref="M95:N95"/>
    <mergeCell ref="O95:P95"/>
    <mergeCell ref="A96:D96"/>
    <mergeCell ref="G96:H96"/>
    <mergeCell ref="K96:L96"/>
    <mergeCell ref="M96:N96"/>
    <mergeCell ref="O96:P96"/>
    <mergeCell ref="A97:D97"/>
    <mergeCell ref="G97:H97"/>
    <mergeCell ref="K97:L97"/>
    <mergeCell ref="M97:N97"/>
    <mergeCell ref="O97:P97"/>
    <mergeCell ref="A98:D98"/>
    <mergeCell ref="G98:H98"/>
    <mergeCell ref="K98:L98"/>
    <mergeCell ref="M98:N98"/>
    <mergeCell ref="O98:P98"/>
    <mergeCell ref="A99:D99"/>
    <mergeCell ref="G99:H99"/>
    <mergeCell ref="K99:L99"/>
    <mergeCell ref="M99:N99"/>
    <mergeCell ref="O99:P99"/>
    <mergeCell ref="A100:D100"/>
    <mergeCell ref="G100:H100"/>
    <mergeCell ref="K100:L100"/>
    <mergeCell ref="M100:N100"/>
    <mergeCell ref="O100:P100"/>
    <mergeCell ref="A101:D101"/>
    <mergeCell ref="G101:H101"/>
    <mergeCell ref="K101:L101"/>
    <mergeCell ref="M101:N101"/>
    <mergeCell ref="O101:P101"/>
    <mergeCell ref="A102:D102"/>
    <mergeCell ref="G102:H102"/>
    <mergeCell ref="K102:L102"/>
    <mergeCell ref="M102:N102"/>
    <mergeCell ref="O102:P102"/>
    <mergeCell ref="A103:D103"/>
    <mergeCell ref="G103:H103"/>
    <mergeCell ref="K103:L103"/>
    <mergeCell ref="M103:N103"/>
    <mergeCell ref="O103:P103"/>
    <mergeCell ref="A104:D104"/>
    <mergeCell ref="G104:H104"/>
    <mergeCell ref="K104:L104"/>
    <mergeCell ref="M104:N104"/>
    <mergeCell ref="O104:P104"/>
    <mergeCell ref="A106:D106"/>
    <mergeCell ref="G106:H106"/>
    <mergeCell ref="K106:L106"/>
    <mergeCell ref="M106:N106"/>
    <mergeCell ref="O106:P106"/>
    <mergeCell ref="A105:D105"/>
    <mergeCell ref="G105:H105"/>
    <mergeCell ref="K105:L105"/>
    <mergeCell ref="M105:N105"/>
    <mergeCell ref="O105:P105"/>
    <mergeCell ref="A107:D107"/>
    <mergeCell ref="G107:H107"/>
    <mergeCell ref="K107:L107"/>
    <mergeCell ref="M107:N107"/>
    <mergeCell ref="O107:P107"/>
    <mergeCell ref="A108:D108"/>
    <mergeCell ref="G108:H108"/>
    <mergeCell ref="K108:L108"/>
    <mergeCell ref="M108:N108"/>
    <mergeCell ref="O108:P108"/>
    <mergeCell ref="M111:N111"/>
    <mergeCell ref="O111:P111"/>
    <mergeCell ref="A111:D111"/>
    <mergeCell ref="G111:H111"/>
    <mergeCell ref="K111:L111"/>
    <mergeCell ref="A109:D109"/>
    <mergeCell ref="G109:H109"/>
    <mergeCell ref="K109:L109"/>
    <mergeCell ref="M109:N109"/>
    <mergeCell ref="O109:P109"/>
    <mergeCell ref="A110:D110"/>
    <mergeCell ref="G110:H110"/>
    <mergeCell ref="K110:L110"/>
    <mergeCell ref="M110:N110"/>
    <mergeCell ref="O110:P110"/>
    <mergeCell ref="A112:D112"/>
    <mergeCell ref="G112:H112"/>
    <mergeCell ref="K112:L112"/>
    <mergeCell ref="M112:N112"/>
    <mergeCell ref="O112:P112"/>
    <mergeCell ref="A113:D113"/>
    <mergeCell ref="G113:H113"/>
    <mergeCell ref="K113:L113"/>
    <mergeCell ref="M113:N113"/>
    <mergeCell ref="O113:P113"/>
    <mergeCell ref="A114:D114"/>
    <mergeCell ref="G114:H114"/>
    <mergeCell ref="K114:L114"/>
    <mergeCell ref="M114:N114"/>
    <mergeCell ref="O114:P114"/>
    <mergeCell ref="A115:D115"/>
    <mergeCell ref="G115:H115"/>
    <mergeCell ref="K115:L115"/>
    <mergeCell ref="M115:N115"/>
    <mergeCell ref="O115:P115"/>
    <mergeCell ref="A116:D116"/>
    <mergeCell ref="G116:H116"/>
    <mergeCell ref="K116:L116"/>
    <mergeCell ref="M116:N116"/>
    <mergeCell ref="O116:P116"/>
    <mergeCell ref="A117:D117"/>
    <mergeCell ref="G117:H117"/>
    <mergeCell ref="K117:L117"/>
    <mergeCell ref="M117:N117"/>
    <mergeCell ref="O117:P117"/>
    <mergeCell ref="A118:D118"/>
    <mergeCell ref="G118:H118"/>
    <mergeCell ref="K118:L118"/>
    <mergeCell ref="M118:N118"/>
    <mergeCell ref="O118:P118"/>
    <mergeCell ref="A119:D119"/>
    <mergeCell ref="G119:H119"/>
    <mergeCell ref="K119:L119"/>
    <mergeCell ref="M119:N119"/>
    <mergeCell ref="O119:P119"/>
    <mergeCell ref="A122:D122"/>
    <mergeCell ref="G122:H122"/>
    <mergeCell ref="K122:L122"/>
    <mergeCell ref="M122:N122"/>
    <mergeCell ref="O122:P122"/>
    <mergeCell ref="A120:D120"/>
    <mergeCell ref="G120:H120"/>
    <mergeCell ref="K120:L120"/>
    <mergeCell ref="M120:N120"/>
    <mergeCell ref="O120:P120"/>
    <mergeCell ref="A121:D121"/>
    <mergeCell ref="G121:H121"/>
    <mergeCell ref="K121:L121"/>
    <mergeCell ref="M121:N121"/>
    <mergeCell ref="O121:P121"/>
    <mergeCell ref="A124:P124"/>
    <mergeCell ref="A134:P134"/>
    <mergeCell ref="A136:P136"/>
    <mergeCell ref="A127:D127"/>
    <mergeCell ref="A128:D128"/>
    <mergeCell ref="A129:D129"/>
    <mergeCell ref="A131:P131"/>
    <mergeCell ref="A132:P132"/>
    <mergeCell ref="A133:P133"/>
    <mergeCell ref="A125:D126"/>
    <mergeCell ref="E125:H125"/>
    <mergeCell ref="I125:I126"/>
    <mergeCell ref="J125:J126"/>
    <mergeCell ref="K125:K126"/>
    <mergeCell ref="M125:M126"/>
  </mergeCells>
  <pageMargins left="0.70866141732283472" right="0.70866141732283472" top="0.74803149606299213" bottom="0.74803149606299213" header="0.31496062992125984" footer="0.31496062992125984"/>
  <pageSetup scale="8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P126"/>
  <sheetViews>
    <sheetView showZeros="0" view="pageBreakPreview" topLeftCell="A109" zoomScale="80" zoomScaleNormal="90" zoomScaleSheetLayoutView="80" workbookViewId="0">
      <selection activeCell="E23" sqref="E23"/>
    </sheetView>
  </sheetViews>
  <sheetFormatPr defaultColWidth="8.85546875" defaultRowHeight="15.75" x14ac:dyDescent="0.25"/>
  <cols>
    <col min="1" max="1" width="10.5703125" style="1" customWidth="1"/>
    <col min="2" max="2" width="13.5703125" style="1" customWidth="1"/>
    <col min="3" max="3" width="8.28515625" style="1" customWidth="1"/>
    <col min="4" max="4" width="10.7109375" style="1" customWidth="1"/>
    <col min="5" max="5" width="8.28515625" style="1" customWidth="1"/>
    <col min="6" max="6" width="9.42578125"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9.7109375" style="1" customWidth="1"/>
    <col min="13" max="13" width="11.5703125" style="1" customWidth="1"/>
    <col min="14" max="14" width="11" style="1" customWidth="1"/>
    <col min="15" max="15" width="11.7109375" style="1" customWidth="1"/>
    <col min="16" max="16" width="12.5703125" style="1" customWidth="1"/>
    <col min="17" max="16384" width="8.85546875" style="1"/>
  </cols>
  <sheetData>
    <row r="1" spans="1:16" x14ac:dyDescent="0.25">
      <c r="N1" s="1151" t="s">
        <v>0</v>
      </c>
      <c r="O1" s="1151"/>
      <c r="P1" s="1151"/>
    </row>
    <row r="2" spans="1:16" ht="18.75" x14ac:dyDescent="0.25">
      <c r="E2" s="1152" t="s">
        <v>1</v>
      </c>
      <c r="F2" s="1152"/>
      <c r="G2" s="1152"/>
      <c r="H2" s="1152"/>
      <c r="I2" s="1152"/>
      <c r="J2" s="1152"/>
    </row>
    <row r="3" spans="1:16" ht="18.75" x14ac:dyDescent="0.25">
      <c r="D3" s="1152" t="s">
        <v>538</v>
      </c>
      <c r="E3" s="1152"/>
      <c r="F3" s="1152"/>
      <c r="G3" s="1152"/>
      <c r="H3" s="1152"/>
      <c r="I3" s="1152"/>
      <c r="J3" s="1152"/>
      <c r="K3" s="1152"/>
      <c r="L3" s="1152"/>
    </row>
    <row r="4" spans="1:16" ht="18.75" x14ac:dyDescent="0.25">
      <c r="D4" s="47"/>
      <c r="E4" s="47"/>
      <c r="F4" s="47"/>
      <c r="G4" s="47"/>
      <c r="H4" s="47"/>
      <c r="I4" s="47"/>
      <c r="J4" s="47"/>
      <c r="K4" s="47"/>
      <c r="L4" s="47"/>
    </row>
    <row r="5" spans="1:16" x14ac:dyDescent="0.25">
      <c r="P5" s="46" t="s">
        <v>2</v>
      </c>
    </row>
    <row r="6" spans="1:16" ht="23.45" customHeight="1" x14ac:dyDescent="0.25">
      <c r="A6" s="1111" t="s">
        <v>3</v>
      </c>
      <c r="B6" s="1111"/>
      <c r="C6" s="1111"/>
      <c r="D6" s="1106" t="s">
        <v>150</v>
      </c>
      <c r="E6" s="1107"/>
      <c r="F6" s="1107"/>
      <c r="G6" s="1107"/>
      <c r="H6" s="1107"/>
      <c r="I6" s="1107"/>
      <c r="J6" s="1107"/>
      <c r="K6" s="1107"/>
      <c r="L6" s="1107"/>
      <c r="M6" s="1107"/>
      <c r="N6" s="1107"/>
      <c r="O6" s="1108"/>
      <c r="P6" s="44">
        <v>1</v>
      </c>
    </row>
    <row r="7" spans="1:16" ht="23.45" customHeight="1" x14ac:dyDescent="0.25">
      <c r="A7" s="1111" t="s">
        <v>4</v>
      </c>
      <c r="B7" s="1111"/>
      <c r="C7" s="1111"/>
      <c r="D7" s="1156" t="s">
        <v>354</v>
      </c>
      <c r="E7" s="1156"/>
      <c r="F7" s="1156"/>
      <c r="G7" s="1156"/>
      <c r="H7" s="1156"/>
      <c r="I7" s="1156"/>
      <c r="J7" s="1156"/>
      <c r="K7" s="1156"/>
      <c r="L7" s="1156"/>
      <c r="M7" s="1156"/>
      <c r="N7" s="1156"/>
      <c r="O7" s="1156"/>
      <c r="P7" s="37" t="s">
        <v>350</v>
      </c>
    </row>
    <row r="8" spans="1:16" ht="19.5" customHeight="1" x14ac:dyDescent="0.25">
      <c r="A8" s="1111" t="s">
        <v>5</v>
      </c>
      <c r="B8" s="1111"/>
      <c r="C8" s="1111"/>
      <c r="D8" s="1106"/>
      <c r="E8" s="1107"/>
      <c r="F8" s="1107"/>
      <c r="G8" s="1107"/>
      <c r="H8" s="1107"/>
      <c r="I8" s="1107"/>
      <c r="J8" s="1107"/>
      <c r="K8" s="1107"/>
      <c r="L8" s="1107"/>
      <c r="M8" s="1107"/>
      <c r="N8" s="1107"/>
      <c r="O8" s="1108"/>
      <c r="P8" s="44"/>
    </row>
    <row r="10" spans="1:16" x14ac:dyDescent="0.25">
      <c r="A10" s="1106" t="s">
        <v>6</v>
      </c>
      <c r="B10" s="1107"/>
      <c r="C10" s="1107"/>
      <c r="D10" s="1107"/>
      <c r="E10" s="1107"/>
      <c r="F10" s="1107"/>
      <c r="G10" s="1107"/>
      <c r="H10" s="1107"/>
      <c r="I10" s="1107"/>
      <c r="J10" s="1107"/>
      <c r="K10" s="1107"/>
      <c r="L10" s="1107"/>
      <c r="M10" s="1107"/>
      <c r="N10" s="1107"/>
      <c r="O10" s="1107"/>
      <c r="P10" s="1108"/>
    </row>
    <row r="11" spans="1:16" x14ac:dyDescent="0.25">
      <c r="A11" s="56"/>
      <c r="B11" s="56"/>
      <c r="C11" s="56"/>
      <c r="D11" s="56"/>
      <c r="E11" s="56"/>
      <c r="F11" s="56"/>
      <c r="G11" s="56"/>
      <c r="H11" s="56"/>
      <c r="I11" s="56"/>
      <c r="J11" s="56"/>
      <c r="K11" s="56"/>
      <c r="L11" s="56"/>
      <c r="M11" s="56"/>
      <c r="N11" s="56"/>
      <c r="O11" s="56"/>
      <c r="P11" s="56"/>
    </row>
    <row r="12" spans="1:16" ht="21.6" customHeight="1" x14ac:dyDescent="0.25">
      <c r="A12" s="1078" t="s">
        <v>7</v>
      </c>
      <c r="B12" s="1079"/>
      <c r="C12" s="1079"/>
      <c r="D12" s="1080"/>
      <c r="E12" s="1026" t="s">
        <v>2</v>
      </c>
      <c r="F12" s="1027"/>
      <c r="G12" s="1057">
        <v>216</v>
      </c>
      <c r="H12" s="1057"/>
      <c r="I12" s="44">
        <v>2017</v>
      </c>
      <c r="J12" s="44">
        <v>2018</v>
      </c>
      <c r="K12" s="1084">
        <v>2019</v>
      </c>
      <c r="L12" s="1084"/>
      <c r="M12" s="1084">
        <v>2020</v>
      </c>
      <c r="N12" s="1084"/>
      <c r="O12" s="1084">
        <v>2021</v>
      </c>
      <c r="P12" s="1084"/>
    </row>
    <row r="13" spans="1:16" x14ac:dyDescent="0.25">
      <c r="A13" s="1081"/>
      <c r="B13" s="1082"/>
      <c r="C13" s="1082"/>
      <c r="D13" s="1083"/>
      <c r="E13" s="44" t="s">
        <v>8</v>
      </c>
      <c r="F13" s="53" t="s">
        <v>9</v>
      </c>
      <c r="G13" s="1026" t="s">
        <v>10</v>
      </c>
      <c r="H13" s="1027"/>
      <c r="I13" s="44" t="s">
        <v>10</v>
      </c>
      <c r="J13" s="44" t="s">
        <v>11</v>
      </c>
      <c r="K13" s="1026" t="s">
        <v>12</v>
      </c>
      <c r="L13" s="1027"/>
      <c r="M13" s="1026" t="s">
        <v>13</v>
      </c>
      <c r="N13" s="1027"/>
      <c r="O13" s="1026" t="s">
        <v>13</v>
      </c>
      <c r="P13" s="1027"/>
    </row>
    <row r="14" spans="1:16" ht="23.45" customHeight="1" x14ac:dyDescent="0.25">
      <c r="A14" s="1051" t="s">
        <v>14</v>
      </c>
      <c r="B14" s="1051"/>
      <c r="C14" s="1051"/>
      <c r="D14" s="1051"/>
      <c r="E14" s="44">
        <v>4</v>
      </c>
      <c r="F14" s="44"/>
      <c r="G14" s="1064" t="s">
        <v>15</v>
      </c>
      <c r="H14" s="1065"/>
      <c r="I14" s="631">
        <f>I15+I16+I17+I18+I19</f>
        <v>114898.59999999999</v>
      </c>
      <c r="J14" s="48">
        <f>J15+J16+J17+J18+J19</f>
        <v>56000</v>
      </c>
      <c r="K14" s="1064">
        <f>K15+K16+K17+K18+K19</f>
        <v>510950.2</v>
      </c>
      <c r="L14" s="1065"/>
      <c r="M14" s="1064">
        <f t="shared" ref="M14" si="0">M15+M16+M17+M18+M19</f>
        <v>718309.5</v>
      </c>
      <c r="N14" s="1065"/>
      <c r="O14" s="1064">
        <f t="shared" ref="O14" si="1">O15+O16+O17+O18+O19</f>
        <v>509949.9</v>
      </c>
      <c r="P14" s="1065"/>
    </row>
    <row r="15" spans="1:16" ht="21" customHeight="1" x14ac:dyDescent="0.25">
      <c r="A15" s="1111" t="s">
        <v>125</v>
      </c>
      <c r="B15" s="1111"/>
      <c r="C15" s="1111"/>
      <c r="D15" s="1111"/>
      <c r="E15" s="44"/>
      <c r="F15" s="44">
        <v>22</v>
      </c>
      <c r="G15" s="1026" t="s">
        <v>15</v>
      </c>
      <c r="H15" s="1027"/>
      <c r="I15" s="44">
        <v>15.8</v>
      </c>
      <c r="J15" s="44">
        <v>260</v>
      </c>
      <c r="K15" s="1057">
        <v>410</v>
      </c>
      <c r="L15" s="1057"/>
      <c r="M15" s="1057">
        <v>410</v>
      </c>
      <c r="N15" s="1057"/>
      <c r="O15" s="1057">
        <v>410</v>
      </c>
      <c r="P15" s="1057"/>
    </row>
    <row r="16" spans="1:16" ht="19.5" customHeight="1" x14ac:dyDescent="0.25">
      <c r="A16" s="1111" t="s">
        <v>106</v>
      </c>
      <c r="B16" s="1111"/>
      <c r="C16" s="1111"/>
      <c r="D16" s="1111"/>
      <c r="E16" s="44"/>
      <c r="F16" s="44">
        <v>25</v>
      </c>
      <c r="G16" s="1057" t="s">
        <v>15</v>
      </c>
      <c r="H16" s="1057"/>
      <c r="I16" s="44">
        <v>110000</v>
      </c>
      <c r="J16" s="44">
        <v>50000</v>
      </c>
      <c r="K16" s="1057"/>
      <c r="L16" s="1057"/>
      <c r="M16" s="1057"/>
      <c r="N16" s="1057"/>
      <c r="O16" s="1057"/>
      <c r="P16" s="1057"/>
    </row>
    <row r="17" spans="1:16" ht="18" customHeight="1" x14ac:dyDescent="0.25">
      <c r="A17" s="1111" t="s">
        <v>167</v>
      </c>
      <c r="B17" s="1111"/>
      <c r="C17" s="1111"/>
      <c r="D17" s="1111"/>
      <c r="E17" s="44"/>
      <c r="F17" s="44">
        <v>28</v>
      </c>
      <c r="G17" s="1057" t="s">
        <v>15</v>
      </c>
      <c r="H17" s="1057"/>
      <c r="I17" s="44">
        <v>4678.7</v>
      </c>
      <c r="J17" s="44">
        <v>5200</v>
      </c>
      <c r="K17" s="1057">
        <v>510000.2</v>
      </c>
      <c r="L17" s="1057"/>
      <c r="M17" s="1057">
        <v>717359.5</v>
      </c>
      <c r="N17" s="1057"/>
      <c r="O17" s="1057">
        <v>508999.9</v>
      </c>
      <c r="P17" s="1057"/>
    </row>
    <row r="18" spans="1:16" ht="18" customHeight="1" x14ac:dyDescent="0.25">
      <c r="A18" s="1111" t="s">
        <v>98</v>
      </c>
      <c r="B18" s="1111"/>
      <c r="C18" s="1111"/>
      <c r="D18" s="1111"/>
      <c r="E18" s="388"/>
      <c r="F18" s="388">
        <v>31</v>
      </c>
      <c r="G18" s="1057" t="s">
        <v>15</v>
      </c>
      <c r="H18" s="1057"/>
      <c r="I18" s="388">
        <v>183.7</v>
      </c>
      <c r="J18" s="388">
        <v>450</v>
      </c>
      <c r="K18" s="1057">
        <v>450</v>
      </c>
      <c r="L18" s="1057"/>
      <c r="M18" s="1057">
        <v>450</v>
      </c>
      <c r="N18" s="1057"/>
      <c r="O18" s="1057">
        <v>450</v>
      </c>
      <c r="P18" s="1057"/>
    </row>
    <row r="19" spans="1:16" ht="21" customHeight="1" x14ac:dyDescent="0.25">
      <c r="A19" s="944" t="s">
        <v>101</v>
      </c>
      <c r="B19" s="944"/>
      <c r="C19" s="944"/>
      <c r="D19" s="944"/>
      <c r="E19" s="44"/>
      <c r="F19" s="44">
        <v>33</v>
      </c>
      <c r="G19" s="1057" t="s">
        <v>15</v>
      </c>
      <c r="H19" s="1057"/>
      <c r="I19" s="44">
        <v>20.399999999999999</v>
      </c>
      <c r="J19" s="44">
        <v>90</v>
      </c>
      <c r="K19" s="1057">
        <v>90</v>
      </c>
      <c r="L19" s="1057"/>
      <c r="M19" s="1057">
        <v>90</v>
      </c>
      <c r="N19" s="1057"/>
      <c r="O19" s="1057">
        <v>90</v>
      </c>
      <c r="P19" s="1057"/>
    </row>
    <row r="20" spans="1:16" ht="14.45" customHeight="1" x14ac:dyDescent="0.25"/>
    <row r="21" spans="1:16" ht="22.5" customHeight="1" x14ac:dyDescent="0.25">
      <c r="A21" s="1078" t="s">
        <v>7</v>
      </c>
      <c r="B21" s="1080"/>
      <c r="C21" s="1084" t="s">
        <v>2</v>
      </c>
      <c r="D21" s="1084"/>
      <c r="E21" s="1084"/>
      <c r="F21" s="1084"/>
      <c r="G21" s="1057">
        <v>2016</v>
      </c>
      <c r="H21" s="1057"/>
      <c r="I21" s="44">
        <v>2017</v>
      </c>
      <c r="J21" s="44">
        <v>2018</v>
      </c>
      <c r="K21" s="1084">
        <v>2019</v>
      </c>
      <c r="L21" s="1084"/>
      <c r="M21" s="1084">
        <v>2020</v>
      </c>
      <c r="N21" s="1084"/>
      <c r="O21" s="1084">
        <v>2021</v>
      </c>
      <c r="P21" s="1084"/>
    </row>
    <row r="22" spans="1:16" ht="35.450000000000003" customHeight="1" x14ac:dyDescent="0.25">
      <c r="A22" s="1081"/>
      <c r="B22" s="1083"/>
      <c r="C22" s="44" t="s">
        <v>16</v>
      </c>
      <c r="D22" s="44" t="s">
        <v>17</v>
      </c>
      <c r="E22" s="44" t="s">
        <v>8</v>
      </c>
      <c r="F22" s="53" t="s">
        <v>9</v>
      </c>
      <c r="G22" s="1026" t="s">
        <v>10</v>
      </c>
      <c r="H22" s="1027"/>
      <c r="I22" s="44" t="s">
        <v>10</v>
      </c>
      <c r="J22" s="44" t="s">
        <v>11</v>
      </c>
      <c r="K22" s="1026" t="s">
        <v>12</v>
      </c>
      <c r="L22" s="1027"/>
      <c r="M22" s="1026" t="s">
        <v>13</v>
      </c>
      <c r="N22" s="1027"/>
      <c r="O22" s="1026" t="s">
        <v>13</v>
      </c>
      <c r="P22" s="1027"/>
    </row>
    <row r="23" spans="1:16" ht="36" customHeight="1" x14ac:dyDescent="0.25">
      <c r="A23" s="1039" t="s">
        <v>18</v>
      </c>
      <c r="B23" s="1041"/>
      <c r="C23" s="8"/>
      <c r="D23" s="8"/>
      <c r="E23" s="8"/>
      <c r="F23" s="8"/>
      <c r="G23" s="1063" t="s">
        <v>15</v>
      </c>
      <c r="H23" s="1063"/>
      <c r="I23" s="363">
        <v>114898.6</v>
      </c>
      <c r="J23" s="13">
        <f>J26+J27</f>
        <v>56000</v>
      </c>
      <c r="K23" s="1116">
        <f>K26+K27+K24</f>
        <v>510950.2</v>
      </c>
      <c r="L23" s="1117"/>
      <c r="M23" s="1116">
        <f>M26+M27+M24</f>
        <v>718309.5</v>
      </c>
      <c r="N23" s="1117"/>
      <c r="O23" s="1116">
        <f>O26+O27+O24</f>
        <v>509949.9</v>
      </c>
      <c r="P23" s="1117"/>
    </row>
    <row r="24" spans="1:16" ht="32.25" customHeight="1" x14ac:dyDescent="0.25">
      <c r="A24" s="1086" t="s">
        <v>151</v>
      </c>
      <c r="B24" s="1088"/>
      <c r="C24" s="44">
        <v>2</v>
      </c>
      <c r="D24" s="44"/>
      <c r="E24" s="44"/>
      <c r="F24" s="44"/>
      <c r="G24" s="1057" t="s">
        <v>15</v>
      </c>
      <c r="H24" s="1057"/>
      <c r="I24" s="357"/>
      <c r="J24" s="8"/>
      <c r="K24" s="1084">
        <v>400000</v>
      </c>
      <c r="L24" s="1084"/>
      <c r="M24" s="1084">
        <v>400000</v>
      </c>
      <c r="N24" s="1084"/>
      <c r="O24" s="1084"/>
      <c r="P24" s="1084"/>
    </row>
    <row r="25" spans="1:16" ht="18.600000000000001" customHeight="1" x14ac:dyDescent="0.25">
      <c r="A25" s="1084"/>
      <c r="B25" s="1084"/>
      <c r="C25" s="44"/>
      <c r="D25" s="44"/>
      <c r="E25" s="44"/>
      <c r="F25" s="44"/>
      <c r="G25" s="1057" t="s">
        <v>15</v>
      </c>
      <c r="H25" s="1057"/>
      <c r="I25" s="357"/>
      <c r="J25" s="8"/>
      <c r="K25" s="1084"/>
      <c r="L25" s="1084"/>
      <c r="M25" s="1084"/>
      <c r="N25" s="1084"/>
      <c r="O25" s="1084"/>
      <c r="P25" s="1084"/>
    </row>
    <row r="26" spans="1:16" ht="32.450000000000003" customHeight="1" x14ac:dyDescent="0.25">
      <c r="A26" s="1086" t="s">
        <v>20</v>
      </c>
      <c r="B26" s="1088"/>
      <c r="C26" s="44">
        <v>2</v>
      </c>
      <c r="D26" s="44"/>
      <c r="E26" s="44"/>
      <c r="F26" s="44"/>
      <c r="G26" s="1057" t="s">
        <v>15</v>
      </c>
      <c r="H26" s="1057"/>
      <c r="I26" s="357"/>
      <c r="J26" s="13"/>
      <c r="K26" s="1474">
        <v>60000.2</v>
      </c>
      <c r="L26" s="1474"/>
      <c r="M26" s="1474">
        <v>267359.5</v>
      </c>
      <c r="N26" s="1474"/>
      <c r="O26" s="1084">
        <v>458999.9</v>
      </c>
      <c r="P26" s="1084"/>
    </row>
    <row r="27" spans="1:16" ht="42.6" customHeight="1" x14ac:dyDescent="0.25">
      <c r="A27" s="1086" t="s">
        <v>21</v>
      </c>
      <c r="B27" s="1088"/>
      <c r="C27" s="44">
        <v>1</v>
      </c>
      <c r="D27" s="44"/>
      <c r="E27" s="37" t="s">
        <v>109</v>
      </c>
      <c r="F27" s="44">
        <v>10</v>
      </c>
      <c r="G27" s="1026" t="s">
        <v>15</v>
      </c>
      <c r="H27" s="1027"/>
      <c r="I27" s="357">
        <v>114898.6</v>
      </c>
      <c r="J27" s="8">
        <v>56000</v>
      </c>
      <c r="K27" s="1042">
        <v>50950</v>
      </c>
      <c r="L27" s="1044"/>
      <c r="M27" s="1042">
        <v>50950</v>
      </c>
      <c r="N27" s="1044"/>
      <c r="O27" s="1042">
        <v>50950</v>
      </c>
      <c r="P27" s="1044"/>
    </row>
    <row r="28" spans="1:16" ht="14.45" customHeight="1" x14ac:dyDescent="0.25"/>
    <row r="29" spans="1:16" ht="21" customHeight="1" x14ac:dyDescent="0.25">
      <c r="A29" s="1142" t="s">
        <v>22</v>
      </c>
      <c r="B29" s="1143"/>
      <c r="C29" s="1143"/>
      <c r="D29" s="1143"/>
      <c r="E29" s="1143"/>
      <c r="F29" s="1143"/>
      <c r="G29" s="1143"/>
      <c r="H29" s="1143"/>
      <c r="I29" s="1143"/>
      <c r="J29" s="1143"/>
      <c r="K29" s="1143"/>
      <c r="L29" s="1143"/>
      <c r="M29" s="1143"/>
      <c r="N29" s="1143"/>
      <c r="O29" s="1143"/>
      <c r="P29" s="1144"/>
    </row>
    <row r="30" spans="1:16" ht="25.15" customHeight="1" x14ac:dyDescent="0.25">
      <c r="A30" s="1057" t="s">
        <v>7</v>
      </c>
      <c r="B30" s="1057"/>
      <c r="C30" s="1057"/>
      <c r="D30" s="1057" t="s">
        <v>2</v>
      </c>
      <c r="E30" s="1057"/>
      <c r="F30" s="1057"/>
      <c r="G30" s="1057" t="s">
        <v>447</v>
      </c>
      <c r="H30" s="1057"/>
      <c r="I30" s="1057"/>
      <c r="J30" s="1057"/>
      <c r="K30" s="1057" t="s">
        <v>352</v>
      </c>
      <c r="L30" s="1057"/>
      <c r="M30" s="1057"/>
      <c r="N30" s="1057" t="s">
        <v>539</v>
      </c>
      <c r="O30" s="1057"/>
      <c r="P30" s="1057"/>
    </row>
    <row r="31" spans="1:16" ht="64.150000000000006" customHeight="1" x14ac:dyDescent="0.25">
      <c r="A31" s="1057"/>
      <c r="B31" s="1057"/>
      <c r="C31" s="1057"/>
      <c r="D31" s="44" t="s">
        <v>8</v>
      </c>
      <c r="E31" s="1092" t="s">
        <v>23</v>
      </c>
      <c r="F31" s="1092"/>
      <c r="G31" s="1145" t="s">
        <v>24</v>
      </c>
      <c r="H31" s="1145"/>
      <c r="I31" s="54" t="s">
        <v>25</v>
      </c>
      <c r="J31" s="54" t="s">
        <v>26</v>
      </c>
      <c r="K31" s="54" t="s">
        <v>24</v>
      </c>
      <c r="L31" s="54" t="s">
        <v>25</v>
      </c>
      <c r="M31" s="54" t="s">
        <v>26</v>
      </c>
      <c r="N31" s="54" t="s">
        <v>24</v>
      </c>
      <c r="O31" s="54" t="s">
        <v>25</v>
      </c>
      <c r="P31" s="54" t="s">
        <v>26</v>
      </c>
    </row>
    <row r="32" spans="1:16" ht="20.45" customHeight="1" x14ac:dyDescent="0.25">
      <c r="A32" s="1111" t="s">
        <v>27</v>
      </c>
      <c r="B32" s="1111"/>
      <c r="C32" s="1111"/>
      <c r="D32" s="44"/>
      <c r="E32" s="1057">
        <v>3</v>
      </c>
      <c r="F32" s="1057"/>
      <c r="G32" s="1063">
        <v>510950.2</v>
      </c>
      <c r="H32" s="1063"/>
      <c r="I32" s="48"/>
      <c r="J32" s="48"/>
      <c r="K32" s="48">
        <v>718309.5</v>
      </c>
      <c r="L32" s="48"/>
      <c r="M32" s="48"/>
      <c r="N32" s="48">
        <v>509949.9</v>
      </c>
      <c r="O32" s="48"/>
      <c r="P32" s="48"/>
    </row>
    <row r="33" spans="1:16" s="12" customFormat="1" ht="20.45" customHeight="1" x14ac:dyDescent="0.25">
      <c r="A33" s="1134" t="s">
        <v>124</v>
      </c>
      <c r="B33" s="1134"/>
      <c r="C33" s="1134"/>
      <c r="D33" s="52" t="s">
        <v>28</v>
      </c>
      <c r="E33" s="1135"/>
      <c r="F33" s="1135"/>
      <c r="G33" s="1135">
        <v>510950.2</v>
      </c>
      <c r="H33" s="1135"/>
      <c r="I33" s="52"/>
      <c r="J33" s="52"/>
      <c r="K33" s="52">
        <v>718309.5</v>
      </c>
      <c r="L33" s="52"/>
      <c r="M33" s="52"/>
      <c r="N33" s="52">
        <v>509949.9</v>
      </c>
      <c r="O33" s="52"/>
      <c r="P33" s="52"/>
    </row>
    <row r="34" spans="1:16" s="12" customFormat="1" ht="20.45" customHeight="1" x14ac:dyDescent="0.25">
      <c r="A34" s="1136" t="s">
        <v>29</v>
      </c>
      <c r="B34" s="1137"/>
      <c r="C34" s="1138"/>
      <c r="D34" s="52" t="s">
        <v>30</v>
      </c>
      <c r="E34" s="1139"/>
      <c r="F34" s="1140"/>
      <c r="G34" s="1139"/>
      <c r="H34" s="1140"/>
      <c r="I34" s="52"/>
      <c r="J34" s="52"/>
      <c r="K34" s="52"/>
      <c r="L34" s="52"/>
      <c r="M34" s="52"/>
      <c r="N34" s="52"/>
      <c r="O34" s="52"/>
      <c r="P34" s="52"/>
    </row>
    <row r="35" spans="1:16" s="12" customFormat="1" ht="14.25" customHeight="1" x14ac:dyDescent="0.25">
      <c r="A35" s="1139"/>
      <c r="B35" s="1141"/>
      <c r="C35" s="1140"/>
      <c r="D35" s="52"/>
      <c r="E35" s="1139"/>
      <c r="F35" s="1140"/>
      <c r="G35" s="1139"/>
      <c r="H35" s="1140"/>
      <c r="I35" s="52"/>
      <c r="J35" s="52"/>
      <c r="K35" s="52"/>
      <c r="L35" s="52"/>
      <c r="M35" s="52"/>
      <c r="N35" s="52"/>
      <c r="O35" s="52"/>
      <c r="P35" s="52"/>
    </row>
    <row r="36" spans="1:16" ht="20.45" customHeight="1" x14ac:dyDescent="0.25">
      <c r="A36" s="1111" t="s">
        <v>27</v>
      </c>
      <c r="B36" s="1111"/>
      <c r="C36" s="1111"/>
      <c r="D36" s="44"/>
      <c r="E36" s="1057"/>
      <c r="F36" s="1057"/>
      <c r="G36" s="1063">
        <v>510950.2</v>
      </c>
      <c r="H36" s="1063"/>
      <c r="I36" s="48"/>
      <c r="J36" s="48"/>
      <c r="K36" s="48">
        <v>718309.5</v>
      </c>
      <c r="L36" s="48"/>
      <c r="M36" s="48"/>
      <c r="N36" s="48">
        <v>509949.9</v>
      </c>
      <c r="O36" s="48"/>
      <c r="P36" s="48"/>
    </row>
    <row r="37" spans="1:16" s="12" customFormat="1" ht="20.45" customHeight="1" x14ac:dyDescent="0.25">
      <c r="A37" s="1134" t="s">
        <v>31</v>
      </c>
      <c r="B37" s="1134"/>
      <c r="C37" s="1134"/>
      <c r="D37" s="57" t="s">
        <v>109</v>
      </c>
      <c r="E37" s="1135">
        <v>2</v>
      </c>
      <c r="F37" s="1135"/>
      <c r="G37" s="1135">
        <v>460000.2</v>
      </c>
      <c r="H37" s="1135"/>
      <c r="I37" s="52"/>
      <c r="J37" s="52"/>
      <c r="K37" s="52">
        <v>667359.5</v>
      </c>
      <c r="L37" s="52"/>
      <c r="M37" s="52"/>
      <c r="N37" s="52">
        <v>458999.9</v>
      </c>
      <c r="O37" s="52"/>
      <c r="P37" s="52"/>
    </row>
    <row r="38" spans="1:16" s="12" customFormat="1" ht="20.45" customHeight="1" x14ac:dyDescent="0.25">
      <c r="A38" s="1134" t="s">
        <v>32</v>
      </c>
      <c r="B38" s="1134"/>
      <c r="C38" s="1134"/>
      <c r="D38" s="57" t="s">
        <v>109</v>
      </c>
      <c r="E38" s="1135">
        <v>1</v>
      </c>
      <c r="F38" s="1135"/>
      <c r="G38" s="1135">
        <v>50950</v>
      </c>
      <c r="H38" s="1135"/>
      <c r="I38" s="52"/>
      <c r="J38" s="52"/>
      <c r="K38" s="52">
        <v>50950</v>
      </c>
      <c r="L38" s="52"/>
      <c r="M38" s="52"/>
      <c r="N38" s="52">
        <v>50950</v>
      </c>
      <c r="O38" s="52"/>
      <c r="P38" s="52"/>
    </row>
    <row r="39" spans="1:16" ht="20.45" customHeight="1" x14ac:dyDescent="0.25">
      <c r="A39" s="1111"/>
      <c r="B39" s="1111"/>
      <c r="C39" s="1111"/>
      <c r="D39" s="8"/>
      <c r="E39" s="1057"/>
      <c r="F39" s="1057"/>
      <c r="G39" s="1057"/>
      <c r="H39" s="1057"/>
      <c r="I39" s="44"/>
      <c r="J39" s="44"/>
      <c r="K39" s="44"/>
      <c r="L39" s="44"/>
      <c r="M39" s="44"/>
      <c r="N39" s="44"/>
      <c r="O39" s="44"/>
      <c r="P39" s="44"/>
    </row>
    <row r="40" spans="1:16" ht="19.149999999999999" customHeight="1" x14ac:dyDescent="0.25"/>
    <row r="41" spans="1:16" x14ac:dyDescent="0.25">
      <c r="A41" s="1051" t="s">
        <v>33</v>
      </c>
      <c r="B41" s="1051"/>
      <c r="C41" s="1051"/>
      <c r="D41" s="1051"/>
      <c r="E41" s="1051"/>
      <c r="F41" s="1051"/>
      <c r="G41" s="1051"/>
      <c r="H41" s="1051"/>
      <c r="I41" s="1051"/>
      <c r="J41" s="1051"/>
      <c r="K41" s="1051"/>
      <c r="L41" s="1051"/>
      <c r="M41" s="1051"/>
      <c r="N41" s="1051"/>
      <c r="O41" s="1051"/>
      <c r="P41" s="1051"/>
    </row>
    <row r="42" spans="1:16" x14ac:dyDescent="0.25">
      <c r="A42" s="1057" t="s">
        <v>7</v>
      </c>
      <c r="B42" s="1057"/>
      <c r="C42" s="1057" t="s">
        <v>2</v>
      </c>
      <c r="D42" s="1057"/>
      <c r="E42" s="1057"/>
      <c r="F42" s="1057"/>
      <c r="G42" s="1057"/>
      <c r="H42" s="1057"/>
      <c r="I42" s="1078" t="s">
        <v>34</v>
      </c>
      <c r="J42" s="1080"/>
      <c r="K42" s="44">
        <v>2016</v>
      </c>
      <c r="L42" s="44">
        <v>2017</v>
      </c>
      <c r="M42" s="44">
        <v>2018</v>
      </c>
      <c r="N42" s="44">
        <v>2019</v>
      </c>
      <c r="O42" s="44">
        <v>2020</v>
      </c>
      <c r="P42" s="44">
        <v>2021</v>
      </c>
    </row>
    <row r="43" spans="1:16" ht="51.6" customHeight="1" x14ac:dyDescent="0.25">
      <c r="A43" s="1057"/>
      <c r="B43" s="1057"/>
      <c r="C43" s="53" t="s">
        <v>35</v>
      </c>
      <c r="D43" s="53" t="s">
        <v>36</v>
      </c>
      <c r="E43" s="53" t="s">
        <v>37</v>
      </c>
      <c r="F43" s="53" t="s">
        <v>38</v>
      </c>
      <c r="G43" s="53" t="s">
        <v>39</v>
      </c>
      <c r="H43" s="53" t="s">
        <v>40</v>
      </c>
      <c r="I43" s="1081"/>
      <c r="J43" s="1083"/>
      <c r="K43" s="54" t="s">
        <v>10</v>
      </c>
      <c r="L43" s="54" t="s">
        <v>10</v>
      </c>
      <c r="M43" s="54" t="s">
        <v>11</v>
      </c>
      <c r="N43" s="54" t="s">
        <v>12</v>
      </c>
      <c r="O43" s="54" t="s">
        <v>13</v>
      </c>
      <c r="P43" s="54" t="s">
        <v>13</v>
      </c>
    </row>
    <row r="44" spans="1:16" x14ac:dyDescent="0.25">
      <c r="A44" s="1669" t="s">
        <v>27</v>
      </c>
      <c r="B44" s="1670"/>
      <c r="C44" s="13"/>
      <c r="D44" s="13"/>
      <c r="E44" s="13"/>
      <c r="F44" s="13"/>
      <c r="G44" s="13"/>
      <c r="H44" s="13"/>
      <c r="I44" s="1116"/>
      <c r="J44" s="1117"/>
      <c r="K44" s="48" t="s">
        <v>15</v>
      </c>
      <c r="L44" s="48"/>
      <c r="M44" s="63"/>
      <c r="N44" s="58">
        <f>N45+N47</f>
        <v>460000.2</v>
      </c>
      <c r="O44" s="58">
        <f t="shared" ref="O44:P44" si="2">O45+O47</f>
        <v>667359.5</v>
      </c>
      <c r="P44" s="58">
        <f t="shared" si="2"/>
        <v>458999.9</v>
      </c>
    </row>
    <row r="45" spans="1:16" ht="32.25" customHeight="1" x14ac:dyDescent="0.25">
      <c r="A45" s="1667" t="s">
        <v>638</v>
      </c>
      <c r="B45" s="1668"/>
      <c r="C45" s="68">
        <v>296</v>
      </c>
      <c r="D45" s="13">
        <v>1</v>
      </c>
      <c r="E45" s="13"/>
      <c r="F45" s="13"/>
      <c r="G45" s="161" t="s">
        <v>105</v>
      </c>
      <c r="H45" s="21"/>
      <c r="I45" s="50"/>
      <c r="J45" s="51"/>
      <c r="K45" s="44" t="s">
        <v>15</v>
      </c>
      <c r="L45" s="44"/>
      <c r="M45" s="63"/>
      <c r="N45" s="58">
        <v>400000</v>
      </c>
      <c r="O45" s="58">
        <v>400000</v>
      </c>
      <c r="P45" s="8"/>
    </row>
    <row r="46" spans="1:16" s="465" customFormat="1" ht="29.25" customHeight="1" x14ac:dyDescent="0.25">
      <c r="A46" s="1671" t="s">
        <v>423</v>
      </c>
      <c r="B46" s="1672"/>
      <c r="C46" s="68"/>
      <c r="D46" s="13"/>
      <c r="E46" s="13"/>
      <c r="F46" s="13"/>
      <c r="G46" s="161"/>
      <c r="H46" s="21" t="s">
        <v>920</v>
      </c>
      <c r="I46" s="854"/>
      <c r="J46" s="855"/>
      <c r="K46" s="859"/>
      <c r="L46" s="859"/>
      <c r="M46" s="63"/>
      <c r="N46" s="58">
        <v>400000</v>
      </c>
      <c r="O46" s="58">
        <v>400000</v>
      </c>
      <c r="P46" s="8"/>
    </row>
    <row r="47" spans="1:16" s="465" customFormat="1" ht="79.5" customHeight="1" x14ac:dyDescent="0.25">
      <c r="A47" s="1667" t="s">
        <v>639</v>
      </c>
      <c r="B47" s="1668"/>
      <c r="C47" s="597">
        <v>298</v>
      </c>
      <c r="D47" s="598">
        <v>2</v>
      </c>
      <c r="E47" s="13"/>
      <c r="F47" s="13"/>
      <c r="G47" s="161" t="s">
        <v>997</v>
      </c>
      <c r="H47" s="21"/>
      <c r="I47" s="593"/>
      <c r="J47" s="594"/>
      <c r="K47" s="595"/>
      <c r="L47" s="595"/>
      <c r="M47" s="63"/>
      <c r="N47" s="58">
        <f>N48+N49</f>
        <v>60000.200000000004</v>
      </c>
      <c r="O47" s="58">
        <f t="shared" ref="O47:P47" si="3">O48+O49</f>
        <v>267359.5</v>
      </c>
      <c r="P47" s="58">
        <f t="shared" si="3"/>
        <v>458999.9</v>
      </c>
    </row>
    <row r="48" spans="1:16" ht="68.25" customHeight="1" x14ac:dyDescent="0.25">
      <c r="A48" s="1571" t="s">
        <v>127</v>
      </c>
      <c r="B48" s="1572"/>
      <c r="C48" s="597"/>
      <c r="D48" s="598"/>
      <c r="E48" s="8"/>
      <c r="F48" s="8"/>
      <c r="G48" s="8"/>
      <c r="H48" s="8">
        <v>132221</v>
      </c>
      <c r="I48" s="50">
        <v>2051</v>
      </c>
      <c r="J48" s="51"/>
      <c r="K48" s="44" t="s">
        <v>15</v>
      </c>
      <c r="L48" s="44"/>
      <c r="M48" s="16"/>
      <c r="N48" s="22">
        <v>18009.400000000001</v>
      </c>
      <c r="O48" s="22">
        <v>80207.3</v>
      </c>
      <c r="P48" s="8">
        <v>137699.6</v>
      </c>
    </row>
    <row r="49" spans="1:16" ht="65.25" customHeight="1" x14ac:dyDescent="0.25">
      <c r="A49" s="1575" t="s">
        <v>128</v>
      </c>
      <c r="B49" s="1576"/>
      <c r="C49" s="69"/>
      <c r="D49" s="8"/>
      <c r="E49" s="8"/>
      <c r="F49" s="8"/>
      <c r="G49" s="8"/>
      <c r="H49" s="8">
        <v>595410</v>
      </c>
      <c r="I49" s="50">
        <v>2051</v>
      </c>
      <c r="J49" s="51"/>
      <c r="K49" s="44" t="s">
        <v>15</v>
      </c>
      <c r="L49" s="44"/>
      <c r="M49" s="16"/>
      <c r="N49" s="22">
        <v>41990.8</v>
      </c>
      <c r="O49" s="22">
        <v>187152.2</v>
      </c>
      <c r="P49" s="8">
        <v>321300.3</v>
      </c>
    </row>
    <row r="50" spans="1:16" ht="23.45" customHeight="1" x14ac:dyDescent="0.25">
      <c r="A50" s="1450"/>
      <c r="B50" s="1451"/>
      <c r="C50" s="69"/>
      <c r="D50" s="8"/>
      <c r="E50" s="8"/>
      <c r="F50" s="8"/>
      <c r="G50" s="8"/>
      <c r="H50" s="21"/>
      <c r="I50" s="50"/>
      <c r="J50" s="51"/>
      <c r="K50" s="44" t="s">
        <v>15</v>
      </c>
      <c r="L50" s="44"/>
      <c r="M50" s="16"/>
      <c r="N50" s="22"/>
      <c r="O50" s="22"/>
      <c r="P50" s="8"/>
    </row>
    <row r="51" spans="1:16" ht="21" customHeight="1" x14ac:dyDescent="0.25">
      <c r="A51" s="49"/>
      <c r="B51" s="70"/>
      <c r="C51" s="8"/>
      <c r="D51" s="8"/>
      <c r="E51" s="8"/>
      <c r="F51" s="8"/>
      <c r="G51" s="8"/>
      <c r="H51" s="8"/>
      <c r="I51" s="1042"/>
      <c r="J51" s="1044"/>
      <c r="K51" s="44" t="s">
        <v>15</v>
      </c>
      <c r="L51" s="44"/>
      <c r="M51" s="8"/>
      <c r="N51" s="22"/>
      <c r="O51" s="22"/>
      <c r="P51" s="8"/>
    </row>
    <row r="52" spans="1:16" x14ac:dyDescent="0.25">
      <c r="A52" s="1042"/>
      <c r="B52" s="1043"/>
    </row>
    <row r="53" spans="1:16" ht="26.25" customHeight="1" x14ac:dyDescent="0.25">
      <c r="A53" s="1113" t="s">
        <v>41</v>
      </c>
      <c r="B53" s="1113"/>
      <c r="C53" s="1113"/>
      <c r="D53" s="1113"/>
      <c r="E53" s="1113"/>
      <c r="F53" s="1113"/>
      <c r="G53" s="1113"/>
      <c r="H53" s="1113"/>
      <c r="I53" s="1113"/>
      <c r="J53" s="1113"/>
      <c r="K53" s="1113"/>
      <c r="L53" s="1113"/>
      <c r="M53" s="1113"/>
      <c r="N53" s="1113"/>
      <c r="O53" s="1113"/>
      <c r="P53" s="1114"/>
    </row>
    <row r="54" spans="1:16" ht="21.6" customHeight="1" x14ac:dyDescent="0.25">
      <c r="A54" s="1106"/>
      <c r="B54" s="1108"/>
      <c r="C54" s="1106"/>
      <c r="D54" s="1107"/>
      <c r="E54" s="1107"/>
      <c r="F54" s="1107"/>
      <c r="G54" s="1107"/>
      <c r="H54" s="1107"/>
      <c r="I54" s="1107"/>
      <c r="J54" s="1107"/>
      <c r="K54" s="1107"/>
      <c r="L54" s="1107"/>
      <c r="M54" s="1107"/>
      <c r="N54" s="1108"/>
      <c r="O54" s="1084" t="s">
        <v>2</v>
      </c>
      <c r="P54" s="1084"/>
    </row>
    <row r="55" spans="1:16" ht="20.25" customHeight="1" x14ac:dyDescent="0.25">
      <c r="A55" s="1111" t="s">
        <v>42</v>
      </c>
      <c r="B55" s="1111"/>
      <c r="C55" s="1106" t="s">
        <v>287</v>
      </c>
      <c r="D55" s="1107"/>
      <c r="E55" s="1107"/>
      <c r="F55" s="1107"/>
      <c r="G55" s="1107"/>
      <c r="H55" s="1107"/>
      <c r="I55" s="1107"/>
      <c r="J55" s="1107"/>
      <c r="K55" s="1107"/>
      <c r="L55" s="1107"/>
      <c r="M55" s="1107"/>
      <c r="N55" s="1108"/>
      <c r="O55" s="1112" t="s">
        <v>286</v>
      </c>
      <c r="P55" s="1112"/>
    </row>
    <row r="56" spans="1:16" ht="21.6" customHeight="1" x14ac:dyDescent="0.25">
      <c r="A56" s="1111" t="s">
        <v>43</v>
      </c>
      <c r="B56" s="1111"/>
      <c r="C56" s="1106" t="s">
        <v>44</v>
      </c>
      <c r="D56" s="1107"/>
      <c r="E56" s="1107"/>
      <c r="F56" s="1107"/>
      <c r="G56" s="1107"/>
      <c r="H56" s="1107"/>
      <c r="I56" s="1107"/>
      <c r="J56" s="1107"/>
      <c r="K56" s="1107"/>
      <c r="L56" s="1107"/>
      <c r="M56" s="1107"/>
      <c r="N56" s="1108"/>
      <c r="O56" s="1084">
        <v>58</v>
      </c>
      <c r="P56" s="1084"/>
    </row>
    <row r="57" spans="1:16" ht="21.6" customHeight="1" x14ac:dyDescent="0.25">
      <c r="A57" s="1111" t="s">
        <v>45</v>
      </c>
      <c r="B57" s="1111"/>
      <c r="C57" s="1106" t="s">
        <v>171</v>
      </c>
      <c r="D57" s="1107"/>
      <c r="E57" s="1107"/>
      <c r="F57" s="1107"/>
      <c r="G57" s="1107"/>
      <c r="H57" s="1107"/>
      <c r="I57" s="1107"/>
      <c r="J57" s="1107"/>
      <c r="K57" s="1107"/>
      <c r="L57" s="1107"/>
      <c r="M57" s="1107"/>
      <c r="N57" s="1108"/>
      <c r="O57" s="1112" t="s">
        <v>109</v>
      </c>
      <c r="P57" s="1112"/>
    </row>
    <row r="59" spans="1:16" ht="37.5" customHeight="1" x14ac:dyDescent="0.25">
      <c r="A59" s="1603" t="s">
        <v>894</v>
      </c>
      <c r="B59" s="1603"/>
      <c r="C59" s="1603"/>
      <c r="D59" s="1603"/>
      <c r="E59" s="1603"/>
      <c r="F59" s="1603"/>
      <c r="G59" s="1603"/>
      <c r="H59" s="1603"/>
      <c r="I59" s="1603"/>
      <c r="J59" s="1603"/>
      <c r="K59" s="1603"/>
      <c r="L59" s="1603"/>
      <c r="M59" s="1603"/>
      <c r="N59" s="1603"/>
      <c r="O59" s="1603"/>
      <c r="P59" s="1603"/>
    </row>
    <row r="60" spans="1:16" ht="19.5" customHeight="1" x14ac:dyDescent="0.25">
      <c r="A60" s="1506" t="s">
        <v>47</v>
      </c>
      <c r="B60" s="1507"/>
      <c r="C60" s="1508"/>
      <c r="D60" s="1249" t="s">
        <v>505</v>
      </c>
      <c r="E60" s="1250"/>
      <c r="F60" s="1250"/>
      <c r="G60" s="1250"/>
      <c r="H60" s="1250"/>
      <c r="I60" s="1250"/>
      <c r="J60" s="1250"/>
      <c r="K60" s="1250"/>
      <c r="L60" s="1250"/>
      <c r="M60" s="1250"/>
      <c r="N60" s="1250"/>
      <c r="O60" s="1250"/>
      <c r="P60" s="1251"/>
    </row>
    <row r="61" spans="1:16" ht="48.75" customHeight="1" x14ac:dyDescent="0.25">
      <c r="A61" s="1240" t="s">
        <v>891</v>
      </c>
      <c r="B61" s="1241"/>
      <c r="C61" s="1242"/>
      <c r="D61" s="1395" t="s">
        <v>506</v>
      </c>
      <c r="E61" s="1396"/>
      <c r="F61" s="1396"/>
      <c r="G61" s="1396"/>
      <c r="H61" s="1396"/>
      <c r="I61" s="1396"/>
      <c r="J61" s="1396"/>
      <c r="K61" s="1396"/>
      <c r="L61" s="1396"/>
      <c r="M61" s="1396"/>
      <c r="N61" s="1396"/>
      <c r="O61" s="1396"/>
      <c r="P61" s="1397"/>
    </row>
    <row r="62" spans="1:16" ht="48.75" customHeight="1" x14ac:dyDescent="0.25">
      <c r="A62" s="1246" t="s">
        <v>49</v>
      </c>
      <c r="B62" s="1247"/>
      <c r="C62" s="1248"/>
      <c r="D62" s="1395" t="s">
        <v>761</v>
      </c>
      <c r="E62" s="1396"/>
      <c r="F62" s="1396"/>
      <c r="G62" s="1396"/>
      <c r="H62" s="1396"/>
      <c r="I62" s="1396"/>
      <c r="J62" s="1396"/>
      <c r="K62" s="1396"/>
      <c r="L62" s="1396"/>
      <c r="M62" s="1396"/>
      <c r="N62" s="1396"/>
      <c r="O62" s="1396"/>
      <c r="P62" s="1397"/>
    </row>
    <row r="63" spans="1:16" ht="23.25" customHeight="1" x14ac:dyDescent="0.25">
      <c r="A63" s="1504" t="s">
        <v>50</v>
      </c>
      <c r="B63" s="1504"/>
      <c r="C63" s="1504"/>
      <c r="D63" s="1504"/>
      <c r="E63" s="1504"/>
      <c r="F63" s="1504"/>
      <c r="G63" s="1504"/>
      <c r="H63" s="1504"/>
      <c r="I63" s="1504"/>
      <c r="J63" s="1504"/>
      <c r="K63" s="1504"/>
      <c r="L63" s="1504"/>
      <c r="M63" s="1504"/>
      <c r="N63" s="1504"/>
      <c r="O63" s="1504"/>
      <c r="P63" s="1504"/>
    </row>
    <row r="64" spans="1:16" ht="24" customHeight="1" x14ac:dyDescent="0.25">
      <c r="A64" s="1215" t="s">
        <v>51</v>
      </c>
      <c r="B64" s="1503" t="s">
        <v>2</v>
      </c>
      <c r="C64" s="1219" t="s">
        <v>7</v>
      </c>
      <c r="D64" s="1220"/>
      <c r="E64" s="1220"/>
      <c r="F64" s="1220"/>
      <c r="G64" s="1220"/>
      <c r="H64" s="1220"/>
      <c r="I64" s="1220"/>
      <c r="J64" s="1505" t="s">
        <v>52</v>
      </c>
      <c r="K64" s="738">
        <v>2016</v>
      </c>
      <c r="L64" s="738">
        <v>2017</v>
      </c>
      <c r="M64" s="738">
        <v>2018</v>
      </c>
      <c r="N64" s="738">
        <v>2019</v>
      </c>
      <c r="O64" s="738">
        <v>2020</v>
      </c>
      <c r="P64" s="738">
        <v>2021</v>
      </c>
    </row>
    <row r="65" spans="1:16" ht="50.25" customHeight="1" x14ac:dyDescent="0.25">
      <c r="A65" s="1216"/>
      <c r="B65" s="1217"/>
      <c r="C65" s="1560"/>
      <c r="D65" s="1561"/>
      <c r="E65" s="1561"/>
      <c r="F65" s="1561"/>
      <c r="G65" s="1561"/>
      <c r="H65" s="1561"/>
      <c r="I65" s="1561"/>
      <c r="J65" s="1505"/>
      <c r="K65" s="739" t="s">
        <v>10</v>
      </c>
      <c r="L65" s="739" t="s">
        <v>10</v>
      </c>
      <c r="M65" s="739" t="s">
        <v>11</v>
      </c>
      <c r="N65" s="739" t="s">
        <v>12</v>
      </c>
      <c r="O65" s="739" t="s">
        <v>13</v>
      </c>
      <c r="P65" s="739" t="s">
        <v>13</v>
      </c>
    </row>
    <row r="66" spans="1:16" ht="33.75" customHeight="1" x14ac:dyDescent="0.25">
      <c r="A66" s="1227" t="s">
        <v>53</v>
      </c>
      <c r="B66" s="773" t="s">
        <v>174</v>
      </c>
      <c r="C66" s="1656" t="s">
        <v>906</v>
      </c>
      <c r="D66" s="1657"/>
      <c r="E66" s="1657"/>
      <c r="F66" s="1657"/>
      <c r="G66" s="1657"/>
      <c r="H66" s="1657"/>
      <c r="I66" s="1658"/>
      <c r="J66" s="764" t="s">
        <v>111</v>
      </c>
      <c r="K66" s="733">
        <v>14.2</v>
      </c>
      <c r="L66" s="774">
        <v>14.2</v>
      </c>
      <c r="M66" s="774">
        <v>15.22</v>
      </c>
      <c r="N66" s="740">
        <v>1</v>
      </c>
      <c r="O66" s="740">
        <v>1</v>
      </c>
      <c r="P66" s="740">
        <v>1</v>
      </c>
    </row>
    <row r="67" spans="1:16" ht="20.25" customHeight="1" x14ac:dyDescent="0.25">
      <c r="A67" s="1228"/>
      <c r="B67" s="773" t="s">
        <v>172</v>
      </c>
      <c r="C67" s="1659" t="s">
        <v>173</v>
      </c>
      <c r="D67" s="1660"/>
      <c r="E67" s="1660"/>
      <c r="F67" s="1660"/>
      <c r="G67" s="1660"/>
      <c r="H67" s="1660"/>
      <c r="I67" s="1661"/>
      <c r="J67" s="764" t="s">
        <v>111</v>
      </c>
      <c r="K67" s="733">
        <v>-14.58</v>
      </c>
      <c r="L67" s="764">
        <v>10</v>
      </c>
      <c r="M67" s="740">
        <v>10</v>
      </c>
      <c r="N67" s="740">
        <v>10</v>
      </c>
      <c r="O67" s="740">
        <v>10</v>
      </c>
      <c r="P67" s="775">
        <v>10</v>
      </c>
    </row>
    <row r="68" spans="1:16" ht="33.75" customHeight="1" x14ac:dyDescent="0.25">
      <c r="A68" s="1512" t="s">
        <v>54</v>
      </c>
      <c r="B68" s="764" t="s">
        <v>141</v>
      </c>
      <c r="C68" s="1662" t="s">
        <v>762</v>
      </c>
      <c r="D68" s="1662"/>
      <c r="E68" s="1662"/>
      <c r="F68" s="1662"/>
      <c r="G68" s="1662"/>
      <c r="H68" s="1662"/>
      <c r="I68" s="1662"/>
      <c r="J68" s="764" t="s">
        <v>344</v>
      </c>
      <c r="K68" s="741">
        <v>44</v>
      </c>
      <c r="L68" s="740">
        <v>13</v>
      </c>
      <c r="M68" s="741">
        <v>50</v>
      </c>
      <c r="N68" s="741">
        <v>50</v>
      </c>
      <c r="O68" s="741">
        <v>50</v>
      </c>
      <c r="P68" s="741">
        <v>50</v>
      </c>
    </row>
    <row r="69" spans="1:16" ht="32.25" customHeight="1" x14ac:dyDescent="0.25">
      <c r="A69" s="1512"/>
      <c r="B69" s="764" t="s">
        <v>142</v>
      </c>
      <c r="C69" s="1398" t="s">
        <v>507</v>
      </c>
      <c r="D69" s="1398"/>
      <c r="E69" s="1398"/>
      <c r="F69" s="1398"/>
      <c r="G69" s="1398"/>
      <c r="H69" s="1398"/>
      <c r="I69" s="1398"/>
      <c r="J69" s="721" t="s">
        <v>895</v>
      </c>
      <c r="K69" s="733" t="s">
        <v>15</v>
      </c>
      <c r="L69" s="776"/>
      <c r="M69" s="776"/>
      <c r="N69" s="741">
        <v>4261</v>
      </c>
      <c r="O69" s="741">
        <v>4261</v>
      </c>
      <c r="P69" s="741">
        <v>4261</v>
      </c>
    </row>
    <row r="70" spans="1:16" ht="33.75" customHeight="1" x14ac:dyDescent="0.25">
      <c r="A70" s="1512"/>
      <c r="B70" s="764" t="s">
        <v>143</v>
      </c>
      <c r="C70" s="1663" t="s">
        <v>763</v>
      </c>
      <c r="D70" s="1664"/>
      <c r="E70" s="1664"/>
      <c r="F70" s="1664"/>
      <c r="G70" s="1664"/>
      <c r="H70" s="1664"/>
      <c r="I70" s="1665"/>
      <c r="J70" s="764" t="s">
        <v>344</v>
      </c>
      <c r="K70" s="763" t="s">
        <v>15</v>
      </c>
      <c r="L70" s="761">
        <v>50</v>
      </c>
      <c r="M70" s="761">
        <v>400</v>
      </c>
      <c r="N70" s="761">
        <v>150</v>
      </c>
      <c r="O70" s="761">
        <v>150</v>
      </c>
      <c r="P70" s="761">
        <v>150</v>
      </c>
    </row>
    <row r="71" spans="1:16" ht="35.25" customHeight="1" x14ac:dyDescent="0.25">
      <c r="A71" s="1512"/>
      <c r="B71" s="754" t="s">
        <v>165</v>
      </c>
      <c r="C71" s="1343" t="s">
        <v>764</v>
      </c>
      <c r="D71" s="1344"/>
      <c r="E71" s="1344"/>
      <c r="F71" s="1344"/>
      <c r="G71" s="1344"/>
      <c r="H71" s="1344"/>
      <c r="I71" s="1345"/>
      <c r="J71" s="755" t="s">
        <v>111</v>
      </c>
      <c r="K71" s="763" t="s">
        <v>15</v>
      </c>
      <c r="L71" s="761">
        <v>60</v>
      </c>
      <c r="M71" s="761">
        <v>65</v>
      </c>
      <c r="N71" s="761">
        <v>40</v>
      </c>
      <c r="O71" s="761">
        <v>35</v>
      </c>
      <c r="P71" s="761">
        <v>35</v>
      </c>
    </row>
    <row r="72" spans="1:16" ht="30" customHeight="1" x14ac:dyDescent="0.25">
      <c r="A72" s="1512"/>
      <c r="B72" s="754" t="s">
        <v>166</v>
      </c>
      <c r="C72" s="1663" t="s">
        <v>765</v>
      </c>
      <c r="D72" s="1664"/>
      <c r="E72" s="1664"/>
      <c r="F72" s="1664"/>
      <c r="G72" s="1664"/>
      <c r="H72" s="1664"/>
      <c r="I72" s="1665"/>
      <c r="J72" s="764" t="s">
        <v>344</v>
      </c>
      <c r="K72" s="740" t="s">
        <v>15</v>
      </c>
      <c r="L72" s="740"/>
      <c r="M72" s="763">
        <v>5</v>
      </c>
      <c r="N72" s="763">
        <v>6</v>
      </c>
      <c r="O72" s="763">
        <v>7</v>
      </c>
      <c r="P72" s="763">
        <v>7</v>
      </c>
    </row>
    <row r="73" spans="1:16" ht="33" customHeight="1" x14ac:dyDescent="0.25">
      <c r="A73" s="1512"/>
      <c r="B73" s="754" t="s">
        <v>192</v>
      </c>
      <c r="C73" s="1663" t="s">
        <v>766</v>
      </c>
      <c r="D73" s="1664"/>
      <c r="E73" s="1664"/>
      <c r="F73" s="1664"/>
      <c r="G73" s="1664"/>
      <c r="H73" s="1664"/>
      <c r="I73" s="1665"/>
      <c r="J73" s="764" t="s">
        <v>344</v>
      </c>
      <c r="K73" s="745" t="s">
        <v>15</v>
      </c>
      <c r="L73" s="745"/>
      <c r="M73" s="745"/>
      <c r="N73" s="763">
        <v>20</v>
      </c>
      <c r="O73" s="763">
        <v>20</v>
      </c>
      <c r="P73" s="763">
        <v>20</v>
      </c>
    </row>
    <row r="74" spans="1:16" ht="29.25" customHeight="1" x14ac:dyDescent="0.25">
      <c r="A74" s="1512"/>
      <c r="B74" s="754" t="s">
        <v>194</v>
      </c>
      <c r="C74" s="1343" t="s">
        <v>767</v>
      </c>
      <c r="D74" s="1344"/>
      <c r="E74" s="1344"/>
      <c r="F74" s="1344"/>
      <c r="G74" s="1344"/>
      <c r="H74" s="1344"/>
      <c r="I74" s="1345"/>
      <c r="J74" s="764" t="s">
        <v>344</v>
      </c>
      <c r="K74" s="745" t="s">
        <v>15</v>
      </c>
      <c r="L74" s="763">
        <v>10</v>
      </c>
      <c r="M74" s="763">
        <v>30</v>
      </c>
      <c r="N74" s="763">
        <v>30</v>
      </c>
      <c r="O74" s="763">
        <v>30</v>
      </c>
      <c r="P74" s="763">
        <v>30</v>
      </c>
    </row>
    <row r="75" spans="1:16" s="465" customFormat="1" ht="29.25" customHeight="1" x14ac:dyDescent="0.25">
      <c r="A75" s="1512"/>
      <c r="B75" s="754" t="s">
        <v>214</v>
      </c>
      <c r="C75" s="1343" t="s">
        <v>768</v>
      </c>
      <c r="D75" s="1344"/>
      <c r="E75" s="1344"/>
      <c r="F75" s="1344"/>
      <c r="G75" s="1344"/>
      <c r="H75" s="1344"/>
      <c r="I75" s="1345"/>
      <c r="J75" s="901" t="s">
        <v>344</v>
      </c>
      <c r="K75" s="745" t="s">
        <v>15</v>
      </c>
      <c r="L75" s="763">
        <v>84</v>
      </c>
      <c r="M75" s="763">
        <v>103</v>
      </c>
      <c r="N75" s="763">
        <v>105</v>
      </c>
      <c r="O75" s="763">
        <v>105</v>
      </c>
      <c r="P75" s="763">
        <v>105</v>
      </c>
    </row>
    <row r="76" spans="1:16" s="465" customFormat="1" ht="22.5" customHeight="1" x14ac:dyDescent="0.25">
      <c r="A76" s="1512"/>
      <c r="B76" s="754" t="s">
        <v>215</v>
      </c>
      <c r="C76" s="1343" t="s">
        <v>991</v>
      </c>
      <c r="D76" s="1344"/>
      <c r="E76" s="1344"/>
      <c r="F76" s="1344"/>
      <c r="G76" s="1344"/>
      <c r="H76" s="1344"/>
      <c r="I76" s="1345"/>
      <c r="J76" s="900" t="s">
        <v>119</v>
      </c>
      <c r="K76" s="745" t="s">
        <v>444</v>
      </c>
      <c r="L76" s="763">
        <v>10</v>
      </c>
      <c r="M76" s="763">
        <v>10</v>
      </c>
      <c r="N76" s="763">
        <v>20</v>
      </c>
      <c r="O76" s="763">
        <v>30</v>
      </c>
      <c r="P76" s="763">
        <v>30</v>
      </c>
    </row>
    <row r="77" spans="1:16" s="465" customFormat="1" ht="29.25" customHeight="1" x14ac:dyDescent="0.25">
      <c r="A77" s="1512"/>
      <c r="B77" s="754" t="s">
        <v>115</v>
      </c>
      <c r="C77" s="1343" t="s">
        <v>992</v>
      </c>
      <c r="D77" s="1344"/>
      <c r="E77" s="1344"/>
      <c r="F77" s="1344"/>
      <c r="G77" s="1344"/>
      <c r="H77" s="1344"/>
      <c r="I77" s="1345"/>
      <c r="J77" s="900" t="s">
        <v>111</v>
      </c>
      <c r="K77" s="745" t="s">
        <v>444</v>
      </c>
      <c r="L77" s="742">
        <v>76</v>
      </c>
      <c r="M77" s="742">
        <v>50</v>
      </c>
      <c r="N77" s="742">
        <v>90</v>
      </c>
      <c r="O77" s="742">
        <v>90</v>
      </c>
      <c r="P77" s="742">
        <v>90</v>
      </c>
    </row>
    <row r="78" spans="1:16" s="465" customFormat="1" ht="29.25" customHeight="1" x14ac:dyDescent="0.25">
      <c r="A78" s="1512"/>
      <c r="B78" s="754" t="s">
        <v>116</v>
      </c>
      <c r="C78" s="1343" t="s">
        <v>993</v>
      </c>
      <c r="D78" s="1344"/>
      <c r="E78" s="1344"/>
      <c r="F78" s="1344"/>
      <c r="G78" s="1344"/>
      <c r="H78" s="1344"/>
      <c r="I78" s="1345"/>
      <c r="J78" s="900" t="s">
        <v>119</v>
      </c>
      <c r="K78" s="745" t="s">
        <v>444</v>
      </c>
      <c r="L78" s="763">
        <v>5000</v>
      </c>
      <c r="M78" s="763" t="s">
        <v>994</v>
      </c>
      <c r="N78" s="763" t="s">
        <v>994</v>
      </c>
      <c r="O78" s="763" t="s">
        <v>994</v>
      </c>
      <c r="P78" s="763" t="s">
        <v>994</v>
      </c>
    </row>
    <row r="79" spans="1:16" s="465" customFormat="1" ht="29.25" customHeight="1" x14ac:dyDescent="0.25">
      <c r="A79" s="1512"/>
      <c r="B79" s="754" t="s">
        <v>246</v>
      </c>
      <c r="C79" s="1343" t="s">
        <v>995</v>
      </c>
      <c r="D79" s="1344"/>
      <c r="E79" s="1344"/>
      <c r="F79" s="1344"/>
      <c r="G79" s="1344"/>
      <c r="H79" s="1344"/>
      <c r="I79" s="1345"/>
      <c r="J79" s="900" t="s">
        <v>119</v>
      </c>
      <c r="K79" s="745" t="s">
        <v>444</v>
      </c>
      <c r="L79" s="763" t="s">
        <v>444</v>
      </c>
      <c r="M79" s="763">
        <v>60</v>
      </c>
      <c r="N79" s="763">
        <v>60</v>
      </c>
      <c r="O79" s="763">
        <v>60</v>
      </c>
      <c r="P79" s="763">
        <v>60</v>
      </c>
    </row>
    <row r="80" spans="1:16" s="465" customFormat="1" ht="29.25" customHeight="1" x14ac:dyDescent="0.25">
      <c r="A80" s="1512"/>
      <c r="B80" s="754" t="s">
        <v>117</v>
      </c>
      <c r="C80" s="1343" t="s">
        <v>996</v>
      </c>
      <c r="D80" s="1344"/>
      <c r="E80" s="1344"/>
      <c r="F80" s="1344"/>
      <c r="G80" s="1344"/>
      <c r="H80" s="1344"/>
      <c r="I80" s="1345"/>
      <c r="J80" s="900" t="s">
        <v>119</v>
      </c>
      <c r="K80" s="745" t="s">
        <v>444</v>
      </c>
      <c r="L80" s="745">
        <v>1</v>
      </c>
      <c r="M80" s="763">
        <v>4</v>
      </c>
      <c r="N80" s="763">
        <v>4</v>
      </c>
      <c r="O80" s="763">
        <v>4</v>
      </c>
      <c r="P80" s="763">
        <v>4</v>
      </c>
    </row>
    <row r="81" spans="1:16" ht="21.75" customHeight="1" x14ac:dyDescent="0.25">
      <c r="A81" s="1512"/>
      <c r="B81" s="754" t="s">
        <v>118</v>
      </c>
      <c r="C81" s="1347" t="s">
        <v>317</v>
      </c>
      <c r="D81" s="1348"/>
      <c r="E81" s="1348"/>
      <c r="F81" s="1348"/>
      <c r="G81" s="1348"/>
      <c r="H81" s="1348"/>
      <c r="I81" s="1349"/>
      <c r="J81" s="900" t="s">
        <v>119</v>
      </c>
      <c r="K81" s="745" t="s">
        <v>444</v>
      </c>
      <c r="L81" s="745">
        <v>10</v>
      </c>
      <c r="M81" s="763">
        <v>15</v>
      </c>
      <c r="N81" s="763">
        <v>5</v>
      </c>
      <c r="O81" s="763">
        <v>5</v>
      </c>
      <c r="P81" s="763">
        <v>5</v>
      </c>
    </row>
    <row r="82" spans="1:16" s="465" customFormat="1" ht="30.75" customHeight="1" x14ac:dyDescent="0.25">
      <c r="A82" s="1227" t="s">
        <v>59</v>
      </c>
      <c r="B82" s="754" t="s">
        <v>144</v>
      </c>
      <c r="C82" s="1666" t="s">
        <v>769</v>
      </c>
      <c r="D82" s="1666"/>
      <c r="E82" s="1666"/>
      <c r="F82" s="1666"/>
      <c r="G82" s="1666"/>
      <c r="H82" s="1666"/>
      <c r="I82" s="1666"/>
      <c r="J82" s="754" t="s">
        <v>111</v>
      </c>
      <c r="K82" s="733"/>
      <c r="L82" s="733"/>
      <c r="M82" s="740"/>
      <c r="N82" s="740">
        <v>100</v>
      </c>
      <c r="O82" s="740">
        <v>100</v>
      </c>
      <c r="P82" s="740">
        <v>100</v>
      </c>
    </row>
    <row r="83" spans="1:16" ht="33.75" customHeight="1" x14ac:dyDescent="0.25">
      <c r="A83" s="1262"/>
      <c r="B83" s="764" t="s">
        <v>175</v>
      </c>
      <c r="C83" s="1282" t="s">
        <v>770</v>
      </c>
      <c r="D83" s="1282"/>
      <c r="E83" s="1282"/>
      <c r="F83" s="1282"/>
      <c r="G83" s="1282"/>
      <c r="H83" s="1282"/>
      <c r="I83" s="1282"/>
      <c r="J83" s="754" t="s">
        <v>111</v>
      </c>
      <c r="K83" s="741">
        <v>100</v>
      </c>
      <c r="L83" s="741">
        <v>100</v>
      </c>
      <c r="M83" s="740">
        <v>50</v>
      </c>
      <c r="N83" s="740">
        <v>50</v>
      </c>
      <c r="O83" s="740">
        <v>50</v>
      </c>
      <c r="P83" s="740">
        <v>50</v>
      </c>
    </row>
    <row r="84" spans="1:16" ht="45" customHeight="1" x14ac:dyDescent="0.25">
      <c r="A84" s="1228"/>
      <c r="B84" s="754" t="s">
        <v>338</v>
      </c>
      <c r="C84" s="1398" t="s">
        <v>783</v>
      </c>
      <c r="D84" s="1398"/>
      <c r="E84" s="1398"/>
      <c r="F84" s="1398"/>
      <c r="G84" s="1398"/>
      <c r="H84" s="1398"/>
      <c r="I84" s="1398"/>
      <c r="J84" s="764" t="s">
        <v>111</v>
      </c>
      <c r="K84" s="733" t="s">
        <v>15</v>
      </c>
      <c r="L84" s="733"/>
      <c r="M84" s="777">
        <v>27.5</v>
      </c>
      <c r="N84" s="778">
        <v>100</v>
      </c>
      <c r="O84" s="778">
        <v>100</v>
      </c>
      <c r="P84" s="778">
        <v>100</v>
      </c>
    </row>
    <row r="85" spans="1:16" ht="19.899999999999999" customHeight="1" x14ac:dyDescent="0.25"/>
    <row r="86" spans="1:16" x14ac:dyDescent="0.25">
      <c r="A86" s="1075" t="s">
        <v>60</v>
      </c>
      <c r="B86" s="1076"/>
      <c r="C86" s="1076"/>
      <c r="D86" s="1076"/>
      <c r="E86" s="1076"/>
      <c r="F86" s="1076"/>
      <c r="G86" s="1076"/>
      <c r="H86" s="1076"/>
      <c r="I86" s="1076"/>
      <c r="J86" s="1076"/>
      <c r="K86" s="1076"/>
      <c r="L86" s="1076"/>
      <c r="M86" s="1076"/>
      <c r="N86" s="1076"/>
      <c r="O86" s="1076"/>
      <c r="P86" s="1077"/>
    </row>
    <row r="87" spans="1:16" x14ac:dyDescent="0.25">
      <c r="A87" s="1078" t="s">
        <v>7</v>
      </c>
      <c r="B87" s="1079"/>
      <c r="C87" s="1079"/>
      <c r="D87" s="1080"/>
      <c r="E87" s="1026" t="s">
        <v>2</v>
      </c>
      <c r="F87" s="1027"/>
      <c r="G87" s="1057">
        <v>2016</v>
      </c>
      <c r="H87" s="1057"/>
      <c r="I87" s="44">
        <v>2017</v>
      </c>
      <c r="J87" s="44">
        <v>2018</v>
      </c>
      <c r="K87" s="1084">
        <v>2019</v>
      </c>
      <c r="L87" s="1084"/>
      <c r="M87" s="1084">
        <v>2020</v>
      </c>
      <c r="N87" s="1084"/>
      <c r="O87" s="1084">
        <v>2021</v>
      </c>
      <c r="P87" s="1084"/>
    </row>
    <row r="88" spans="1:16" x14ac:dyDescent="0.25">
      <c r="A88" s="1081"/>
      <c r="B88" s="1082"/>
      <c r="C88" s="1082"/>
      <c r="D88" s="1083"/>
      <c r="E88" s="44" t="s">
        <v>61</v>
      </c>
      <c r="F88" s="53" t="s">
        <v>62</v>
      </c>
      <c r="G88" s="1026" t="s">
        <v>10</v>
      </c>
      <c r="H88" s="1027"/>
      <c r="I88" s="44" t="s">
        <v>10</v>
      </c>
      <c r="J88" s="44" t="s">
        <v>11</v>
      </c>
      <c r="K88" s="1026" t="s">
        <v>12</v>
      </c>
      <c r="L88" s="1027"/>
      <c r="M88" s="1026" t="s">
        <v>13</v>
      </c>
      <c r="N88" s="1027"/>
      <c r="O88" s="1026" t="s">
        <v>13</v>
      </c>
      <c r="P88" s="1027"/>
    </row>
    <row r="89" spans="1:16" s="465" customFormat="1" ht="15.75" customHeight="1" x14ac:dyDescent="0.25">
      <c r="A89" s="922" t="s">
        <v>14</v>
      </c>
      <c r="B89" s="922"/>
      <c r="C89" s="922"/>
      <c r="D89" s="922"/>
      <c r="E89" s="35"/>
      <c r="F89" s="595"/>
      <c r="G89" s="1026" t="s">
        <v>15</v>
      </c>
      <c r="H89" s="1027"/>
      <c r="I89" s="596">
        <f>I90</f>
        <v>114898.59999999999</v>
      </c>
      <c r="J89" s="596">
        <f>J90</f>
        <v>56000</v>
      </c>
      <c r="K89" s="1613">
        <f>K90+K105</f>
        <v>510950.2</v>
      </c>
      <c r="L89" s="1614"/>
      <c r="M89" s="1613">
        <f t="shared" ref="M89" si="4">M90+M105</f>
        <v>718309.5</v>
      </c>
      <c r="N89" s="1614"/>
      <c r="O89" s="1613">
        <f t="shared" ref="O89" si="5">O90+O105</f>
        <v>509949.9</v>
      </c>
      <c r="P89" s="1614"/>
    </row>
    <row r="90" spans="1:16" ht="21" customHeight="1" x14ac:dyDescent="0.25">
      <c r="A90" s="1616" t="s">
        <v>76</v>
      </c>
      <c r="B90" s="1617"/>
      <c r="C90" s="1617"/>
      <c r="D90" s="1618"/>
      <c r="E90" s="35" t="s">
        <v>105</v>
      </c>
      <c r="F90" s="44"/>
      <c r="G90" s="1026" t="s">
        <v>15</v>
      </c>
      <c r="H90" s="1027"/>
      <c r="I90" s="362">
        <f>I91+I95+I97++I101+I103+I104</f>
        <v>114898.59999999999</v>
      </c>
      <c r="J90" s="632">
        <f>J91+J95+J97++J101+J103+J104</f>
        <v>56000</v>
      </c>
      <c r="K90" s="1074">
        <f>K91+K95+K97+K101+K103+K104</f>
        <v>450950</v>
      </c>
      <c r="L90" s="1073"/>
      <c r="M90" s="1074">
        <f t="shared" ref="M90" si="6">M91+M95+M97+M101+M103+M104</f>
        <v>450950</v>
      </c>
      <c r="N90" s="1073"/>
      <c r="O90" s="1074">
        <f t="shared" ref="O90" si="7">O91+O95+O97+O101+O103+O104</f>
        <v>50950</v>
      </c>
      <c r="P90" s="1073"/>
    </row>
    <row r="91" spans="1:16" ht="21" customHeight="1" x14ac:dyDescent="0.25">
      <c r="A91" s="1616" t="s">
        <v>125</v>
      </c>
      <c r="B91" s="1617"/>
      <c r="C91" s="1617"/>
      <c r="D91" s="1618"/>
      <c r="E91" s="35"/>
      <c r="F91" s="48">
        <v>220000</v>
      </c>
      <c r="G91" s="1026" t="s">
        <v>15</v>
      </c>
      <c r="H91" s="1027"/>
      <c r="I91" s="645">
        <f>I92+I94</f>
        <v>15.8</v>
      </c>
      <c r="J91" s="646">
        <f>J92+J94+J93</f>
        <v>260</v>
      </c>
      <c r="K91" s="1654">
        <f>K92+K93+K94</f>
        <v>410</v>
      </c>
      <c r="L91" s="1655"/>
      <c r="M91" s="1654">
        <f t="shared" ref="M91" si="8">M92+M93+M94</f>
        <v>410</v>
      </c>
      <c r="N91" s="1655"/>
      <c r="O91" s="1654">
        <f t="shared" ref="O91" si="9">O92+O93+O94</f>
        <v>410</v>
      </c>
      <c r="P91" s="1655"/>
    </row>
    <row r="92" spans="1:16" ht="18.75" customHeight="1" x14ac:dyDescent="0.25">
      <c r="A92" s="1643" t="s">
        <v>176</v>
      </c>
      <c r="B92" s="1644"/>
      <c r="C92" s="1644"/>
      <c r="D92" s="1645"/>
      <c r="E92" s="35"/>
      <c r="F92" s="44">
        <v>222600</v>
      </c>
      <c r="G92" s="1026" t="s">
        <v>15</v>
      </c>
      <c r="H92" s="1027"/>
      <c r="I92" s="647">
        <v>0</v>
      </c>
      <c r="J92" s="648">
        <v>80</v>
      </c>
      <c r="K92" s="1629">
        <v>80</v>
      </c>
      <c r="L92" s="1630"/>
      <c r="M92" s="1629">
        <v>80</v>
      </c>
      <c r="N92" s="1630"/>
      <c r="O92" s="1629">
        <v>80</v>
      </c>
      <c r="P92" s="1630"/>
    </row>
    <row r="93" spans="1:16" ht="22.15" customHeight="1" x14ac:dyDescent="0.25">
      <c r="A93" s="952" t="s">
        <v>202</v>
      </c>
      <c r="B93" s="952"/>
      <c r="C93" s="952"/>
      <c r="D93" s="952"/>
      <c r="E93" s="405"/>
      <c r="F93" s="411">
        <v>222720</v>
      </c>
      <c r="G93" s="930" t="s">
        <v>15</v>
      </c>
      <c r="H93" s="932"/>
      <c r="I93" s="647"/>
      <c r="J93" s="648">
        <v>100</v>
      </c>
      <c r="K93" s="1629">
        <v>100</v>
      </c>
      <c r="L93" s="1630"/>
      <c r="M93" s="1629">
        <v>100</v>
      </c>
      <c r="N93" s="1630"/>
      <c r="O93" s="1629">
        <v>100</v>
      </c>
      <c r="P93" s="1630"/>
    </row>
    <row r="94" spans="1:16" ht="21.75" customHeight="1" x14ac:dyDescent="0.25">
      <c r="A94" s="1643" t="s">
        <v>146</v>
      </c>
      <c r="B94" s="1644"/>
      <c r="C94" s="1644"/>
      <c r="D94" s="1645"/>
      <c r="E94" s="48"/>
      <c r="F94" s="53">
        <v>222990</v>
      </c>
      <c r="G94" s="1026" t="s">
        <v>15</v>
      </c>
      <c r="H94" s="1027"/>
      <c r="I94" s="647">
        <v>15.8</v>
      </c>
      <c r="J94" s="648">
        <v>80</v>
      </c>
      <c r="K94" s="1629">
        <v>230</v>
      </c>
      <c r="L94" s="1630"/>
      <c r="M94" s="1629">
        <v>230</v>
      </c>
      <c r="N94" s="1630"/>
      <c r="O94" s="1629">
        <v>230</v>
      </c>
      <c r="P94" s="1630"/>
    </row>
    <row r="95" spans="1:16" ht="19.899999999999999" customHeight="1" x14ac:dyDescent="0.25">
      <c r="A95" s="1651" t="s">
        <v>106</v>
      </c>
      <c r="B95" s="1652"/>
      <c r="C95" s="1652"/>
      <c r="D95" s="1653"/>
      <c r="E95" s="106"/>
      <c r="F95" s="73">
        <v>250000</v>
      </c>
      <c r="G95" s="1026" t="s">
        <v>15</v>
      </c>
      <c r="H95" s="1027"/>
      <c r="I95" s="362">
        <v>110000</v>
      </c>
      <c r="J95" s="143">
        <v>50000</v>
      </c>
      <c r="K95" s="1613"/>
      <c r="L95" s="1614"/>
      <c r="M95" s="1613"/>
      <c r="N95" s="1614"/>
      <c r="O95" s="1613"/>
      <c r="P95" s="1614"/>
    </row>
    <row r="96" spans="1:16" ht="29.45" customHeight="1" x14ac:dyDescent="0.25">
      <c r="A96" s="1648" t="s">
        <v>282</v>
      </c>
      <c r="B96" s="1649"/>
      <c r="C96" s="1649"/>
      <c r="D96" s="1650"/>
      <c r="E96" s="106"/>
      <c r="F96" s="108">
        <v>254000</v>
      </c>
      <c r="G96" s="1026"/>
      <c r="H96" s="1027"/>
      <c r="I96" s="354">
        <v>110000</v>
      </c>
      <c r="J96" s="71">
        <v>50000</v>
      </c>
      <c r="K96" s="1646"/>
      <c r="L96" s="1647"/>
      <c r="M96" s="1646"/>
      <c r="N96" s="1647"/>
      <c r="O96" s="1646"/>
      <c r="P96" s="1647"/>
    </row>
    <row r="97" spans="1:16" ht="21" customHeight="1" x14ac:dyDescent="0.25">
      <c r="A97" s="1640" t="s">
        <v>98</v>
      </c>
      <c r="B97" s="1641"/>
      <c r="C97" s="1641"/>
      <c r="D97" s="1642"/>
      <c r="E97" s="649"/>
      <c r="F97" s="650">
        <v>31</v>
      </c>
      <c r="G97" s="1623" t="s">
        <v>15</v>
      </c>
      <c r="H97" s="1624"/>
      <c r="I97" s="645">
        <f>I98+I99+I100</f>
        <v>183.7</v>
      </c>
      <c r="J97" s="646">
        <v>450</v>
      </c>
      <c r="K97" s="1639">
        <f>K98</f>
        <v>450</v>
      </c>
      <c r="L97" s="1639"/>
      <c r="M97" s="1639">
        <f>M98</f>
        <v>450</v>
      </c>
      <c r="N97" s="1639"/>
      <c r="O97" s="1639">
        <f>O98</f>
        <v>450</v>
      </c>
      <c r="P97" s="1639"/>
    </row>
    <row r="98" spans="1:16" ht="19.5" customHeight="1" x14ac:dyDescent="0.25">
      <c r="A98" s="1620" t="s">
        <v>207</v>
      </c>
      <c r="B98" s="1621"/>
      <c r="C98" s="1621"/>
      <c r="D98" s="1622"/>
      <c r="E98" s="649"/>
      <c r="F98" s="651">
        <v>314110</v>
      </c>
      <c r="G98" s="1623" t="s">
        <v>15</v>
      </c>
      <c r="H98" s="1624"/>
      <c r="I98" s="647"/>
      <c r="J98" s="648">
        <v>450</v>
      </c>
      <c r="K98" s="1625">
        <v>450</v>
      </c>
      <c r="L98" s="1625"/>
      <c r="M98" s="1625">
        <v>450</v>
      </c>
      <c r="N98" s="1625"/>
      <c r="O98" s="1625">
        <v>450</v>
      </c>
      <c r="P98" s="1625"/>
    </row>
    <row r="99" spans="1:16" ht="19.5" customHeight="1" x14ac:dyDescent="0.25">
      <c r="A99" s="1626" t="s">
        <v>264</v>
      </c>
      <c r="B99" s="1627"/>
      <c r="C99" s="1627"/>
      <c r="D99" s="1628"/>
      <c r="E99" s="649"/>
      <c r="F99" s="651">
        <v>315110</v>
      </c>
      <c r="G99" s="1623" t="s">
        <v>15</v>
      </c>
      <c r="H99" s="1624"/>
      <c r="I99" s="647">
        <v>169.7</v>
      </c>
      <c r="J99" s="648">
        <v>0</v>
      </c>
      <c r="K99" s="1629"/>
      <c r="L99" s="1630"/>
      <c r="M99" s="1629"/>
      <c r="N99" s="1630"/>
      <c r="O99" s="1629"/>
      <c r="P99" s="1630"/>
    </row>
    <row r="100" spans="1:16" ht="29.25" customHeight="1" x14ac:dyDescent="0.25">
      <c r="A100" s="1626" t="s">
        <v>208</v>
      </c>
      <c r="B100" s="1627"/>
      <c r="C100" s="1627"/>
      <c r="D100" s="1628"/>
      <c r="E100" s="649"/>
      <c r="F100" s="651">
        <v>316110</v>
      </c>
      <c r="G100" s="1623" t="s">
        <v>15</v>
      </c>
      <c r="H100" s="1624"/>
      <c r="I100" s="647">
        <v>14</v>
      </c>
      <c r="J100" s="648">
        <v>0</v>
      </c>
      <c r="K100" s="1629"/>
      <c r="L100" s="1630"/>
      <c r="M100" s="1629"/>
      <c r="N100" s="1630"/>
      <c r="O100" s="1629"/>
      <c r="P100" s="1630"/>
    </row>
    <row r="101" spans="1:16" s="465" customFormat="1" ht="19.5" customHeight="1" x14ac:dyDescent="0.25">
      <c r="A101" s="1673" t="s">
        <v>656</v>
      </c>
      <c r="B101" s="1674"/>
      <c r="C101" s="1674"/>
      <c r="D101" s="1675"/>
      <c r="E101" s="652"/>
      <c r="F101" s="650">
        <v>33</v>
      </c>
      <c r="G101" s="1637" t="s">
        <v>15</v>
      </c>
      <c r="H101" s="1638"/>
      <c r="I101" s="645">
        <v>20.399999999999999</v>
      </c>
      <c r="J101" s="646">
        <v>90</v>
      </c>
      <c r="K101" s="1639">
        <v>90</v>
      </c>
      <c r="L101" s="1639"/>
      <c r="M101" s="1639">
        <v>90</v>
      </c>
      <c r="N101" s="1639"/>
      <c r="O101" s="1639">
        <v>90</v>
      </c>
      <c r="P101" s="1639"/>
    </row>
    <row r="102" spans="1:16" s="465" customFormat="1" ht="17.25" customHeight="1" x14ac:dyDescent="0.25">
      <c r="A102" s="1620" t="s">
        <v>104</v>
      </c>
      <c r="B102" s="1621"/>
      <c r="C102" s="1621"/>
      <c r="D102" s="1622"/>
      <c r="E102" s="649"/>
      <c r="F102" s="651">
        <v>339110</v>
      </c>
      <c r="G102" s="1623" t="s">
        <v>15</v>
      </c>
      <c r="H102" s="1624"/>
      <c r="I102" s="647">
        <v>20.399999999999999</v>
      </c>
      <c r="J102" s="648">
        <v>90</v>
      </c>
      <c r="K102" s="1625">
        <v>90</v>
      </c>
      <c r="L102" s="1625"/>
      <c r="M102" s="1625">
        <v>90</v>
      </c>
      <c r="N102" s="1625"/>
      <c r="O102" s="1625">
        <v>90</v>
      </c>
      <c r="P102" s="1625"/>
    </row>
    <row r="103" spans="1:16" s="465" customFormat="1" ht="19.5" customHeight="1" x14ac:dyDescent="0.25">
      <c r="A103" s="1616" t="s">
        <v>178</v>
      </c>
      <c r="B103" s="1617"/>
      <c r="C103" s="1617"/>
      <c r="D103" s="1618"/>
      <c r="E103" s="588"/>
      <c r="F103" s="589">
        <v>281110</v>
      </c>
      <c r="G103" s="1057" t="s">
        <v>15</v>
      </c>
      <c r="H103" s="1057"/>
      <c r="I103" s="590">
        <v>4678.7</v>
      </c>
      <c r="J103" s="591">
        <v>5200</v>
      </c>
      <c r="K103" s="1619"/>
      <c r="L103" s="1619"/>
      <c r="M103" s="1619"/>
      <c r="N103" s="1619"/>
      <c r="O103" s="1619"/>
      <c r="P103" s="1619"/>
    </row>
    <row r="104" spans="1:16" ht="20.25" customHeight="1" x14ac:dyDescent="0.25">
      <c r="A104" s="1616" t="s">
        <v>597</v>
      </c>
      <c r="B104" s="1617"/>
      <c r="C104" s="1617"/>
      <c r="D104" s="1618"/>
      <c r="E104" s="44"/>
      <c r="F104" s="48">
        <v>281900</v>
      </c>
      <c r="G104" s="1057" t="s">
        <v>15</v>
      </c>
      <c r="H104" s="1057"/>
      <c r="I104" s="362"/>
      <c r="J104" s="142"/>
      <c r="K104" s="1619">
        <v>450000</v>
      </c>
      <c r="L104" s="1619"/>
      <c r="M104" s="1619">
        <v>450000</v>
      </c>
      <c r="N104" s="1619"/>
      <c r="O104" s="1619">
        <v>50000</v>
      </c>
      <c r="P104" s="1619"/>
    </row>
    <row r="105" spans="1:16" s="465" customFormat="1" ht="49.5" customHeight="1" x14ac:dyDescent="0.25">
      <c r="A105" s="1616" t="s">
        <v>998</v>
      </c>
      <c r="B105" s="1617"/>
      <c r="C105" s="1617"/>
      <c r="D105" s="1618"/>
      <c r="E105" s="903">
        <v>70029</v>
      </c>
      <c r="F105" s="903"/>
      <c r="G105" s="1057" t="s">
        <v>15</v>
      </c>
      <c r="H105" s="1057"/>
      <c r="I105" s="904"/>
      <c r="J105" s="905"/>
      <c r="K105" s="1619">
        <v>60000.2</v>
      </c>
      <c r="L105" s="1619"/>
      <c r="M105" s="1619">
        <v>267359.5</v>
      </c>
      <c r="N105" s="1619"/>
      <c r="O105" s="1619">
        <v>458999.9</v>
      </c>
      <c r="P105" s="1619"/>
    </row>
    <row r="106" spans="1:16" s="465" customFormat="1" ht="20.25" customHeight="1" x14ac:dyDescent="0.25">
      <c r="A106" s="1616" t="s">
        <v>597</v>
      </c>
      <c r="B106" s="1617"/>
      <c r="C106" s="1617"/>
      <c r="D106" s="1618"/>
      <c r="E106" s="902"/>
      <c r="F106" s="903">
        <v>281900</v>
      </c>
      <c r="G106" s="1057" t="s">
        <v>15</v>
      </c>
      <c r="H106" s="1057"/>
      <c r="I106" s="904"/>
      <c r="J106" s="905"/>
      <c r="K106" s="1619">
        <v>60000.2</v>
      </c>
      <c r="L106" s="1619"/>
      <c r="M106" s="1619">
        <v>267359.5</v>
      </c>
      <c r="N106" s="1619"/>
      <c r="O106" s="1619">
        <v>458999.9</v>
      </c>
      <c r="P106" s="1619"/>
    </row>
    <row r="107" spans="1:16" ht="20.45" customHeight="1" x14ac:dyDescent="0.25"/>
    <row r="108" spans="1:16" ht="22.15" customHeight="1" x14ac:dyDescent="0.25">
      <c r="A108" s="1051" t="s">
        <v>63</v>
      </c>
      <c r="B108" s="1051"/>
      <c r="C108" s="1051"/>
      <c r="D108" s="1051"/>
      <c r="E108" s="1051"/>
      <c r="F108" s="1051"/>
      <c r="G108" s="1051"/>
      <c r="H108" s="1051"/>
      <c r="I108" s="1051"/>
      <c r="J108" s="1051"/>
      <c r="K108" s="1051"/>
      <c r="L108" s="1051"/>
      <c r="M108" s="1051"/>
      <c r="N108" s="1051"/>
      <c r="O108" s="1051"/>
      <c r="P108" s="1051"/>
    </row>
    <row r="109" spans="1:16" ht="19.899999999999999" customHeight="1" x14ac:dyDescent="0.25">
      <c r="A109" s="1057" t="s">
        <v>7</v>
      </c>
      <c r="B109" s="1057"/>
      <c r="C109" s="1057"/>
      <c r="D109" s="1057"/>
      <c r="E109" s="1057" t="s">
        <v>2</v>
      </c>
      <c r="F109" s="1057"/>
      <c r="G109" s="1057"/>
      <c r="H109" s="1057"/>
      <c r="I109" s="1058" t="s">
        <v>64</v>
      </c>
      <c r="J109" s="1058" t="s">
        <v>65</v>
      </c>
      <c r="K109" s="1058" t="s">
        <v>555</v>
      </c>
      <c r="L109" s="45">
        <v>2017</v>
      </c>
      <c r="M109" s="1058" t="s">
        <v>361</v>
      </c>
      <c r="N109" s="44">
        <v>2018</v>
      </c>
      <c r="O109" s="44">
        <v>2019</v>
      </c>
      <c r="P109" s="44">
        <v>2020</v>
      </c>
    </row>
    <row r="110" spans="1:16" ht="63" customHeight="1" x14ac:dyDescent="0.25">
      <c r="A110" s="1057"/>
      <c r="B110" s="1057"/>
      <c r="C110" s="1057"/>
      <c r="D110" s="1057"/>
      <c r="E110" s="44" t="s">
        <v>66</v>
      </c>
      <c r="F110" s="44" t="s">
        <v>61</v>
      </c>
      <c r="G110" s="54" t="s">
        <v>12</v>
      </c>
      <c r="H110" s="53" t="s">
        <v>62</v>
      </c>
      <c r="I110" s="1058"/>
      <c r="J110" s="1058"/>
      <c r="K110" s="1058"/>
      <c r="L110" s="17" t="s">
        <v>67</v>
      </c>
      <c r="M110" s="1058"/>
      <c r="N110" s="18" t="s">
        <v>12</v>
      </c>
      <c r="O110" s="54" t="s">
        <v>13</v>
      </c>
      <c r="P110" s="54" t="s">
        <v>13</v>
      </c>
    </row>
    <row r="111" spans="1:16" x14ac:dyDescent="0.25">
      <c r="A111" s="1026">
        <v>1</v>
      </c>
      <c r="B111" s="1038"/>
      <c r="C111" s="1038"/>
      <c r="D111" s="1027"/>
      <c r="E111" s="44">
        <v>2</v>
      </c>
      <c r="F111" s="44">
        <v>3</v>
      </c>
      <c r="G111" s="44">
        <v>4</v>
      </c>
      <c r="H111" s="44">
        <v>5</v>
      </c>
      <c r="I111" s="44">
        <v>6</v>
      </c>
      <c r="J111" s="44">
        <v>7</v>
      </c>
      <c r="K111" s="44">
        <v>8</v>
      </c>
      <c r="L111" s="44">
        <v>9</v>
      </c>
      <c r="M111" s="44" t="s">
        <v>68</v>
      </c>
      <c r="N111" s="44">
        <v>11</v>
      </c>
      <c r="O111" s="44">
        <v>12</v>
      </c>
      <c r="P111" s="44">
        <v>13</v>
      </c>
    </row>
    <row r="112" spans="1:16" ht="17.45" customHeight="1" x14ac:dyDescent="0.25">
      <c r="A112" s="1631"/>
      <c r="B112" s="1632"/>
      <c r="C112" s="1632"/>
      <c r="D112" s="1633"/>
      <c r="E112" s="64"/>
      <c r="F112" s="74"/>
      <c r="G112" s="64"/>
      <c r="H112" s="64"/>
      <c r="I112" s="64"/>
      <c r="J112" s="64"/>
      <c r="K112" s="64"/>
      <c r="L112" s="65"/>
      <c r="M112" s="64"/>
      <c r="N112" s="64"/>
      <c r="O112" s="64"/>
      <c r="P112" s="13"/>
    </row>
    <row r="113" spans="1:16" ht="16.149999999999999" customHeight="1" x14ac:dyDescent="0.25">
      <c r="A113" s="1547"/>
      <c r="B113" s="1634"/>
      <c r="C113" s="1634"/>
      <c r="D113" s="1548"/>
      <c r="E113" s="64"/>
      <c r="F113" s="74"/>
      <c r="G113" s="64"/>
      <c r="H113" s="53"/>
      <c r="I113" s="64"/>
      <c r="J113" s="64"/>
      <c r="K113" s="64"/>
      <c r="L113" s="65"/>
      <c r="M113" s="64"/>
      <c r="N113" s="64"/>
      <c r="O113" s="64"/>
      <c r="P113" s="13"/>
    </row>
    <row r="114" spans="1:16" ht="15.6" customHeight="1" x14ac:dyDescent="0.25">
      <c r="A114" s="1635"/>
      <c r="B114" s="1635"/>
      <c r="C114" s="1635"/>
      <c r="D114" s="1635"/>
      <c r="E114" s="75"/>
      <c r="F114" s="75"/>
      <c r="G114" s="75"/>
      <c r="H114" s="64"/>
      <c r="I114" s="23"/>
      <c r="J114" s="23"/>
      <c r="K114" s="23"/>
      <c r="L114" s="65"/>
      <c r="M114" s="23"/>
      <c r="N114" s="64"/>
      <c r="O114" s="64"/>
      <c r="P114" s="13"/>
    </row>
    <row r="115" spans="1:16" ht="15.6" customHeight="1" x14ac:dyDescent="0.25">
      <c r="A115" s="1547"/>
      <c r="B115" s="1634"/>
      <c r="C115" s="1634"/>
      <c r="D115" s="1548"/>
      <c r="E115" s="75"/>
      <c r="F115" s="75"/>
      <c r="G115" s="75"/>
      <c r="H115" s="76"/>
      <c r="I115" s="75"/>
      <c r="J115" s="75"/>
      <c r="K115" s="75"/>
      <c r="L115" s="77"/>
      <c r="M115" s="75"/>
      <c r="N115" s="76"/>
      <c r="O115" s="76"/>
      <c r="P115" s="8"/>
    </row>
    <row r="116" spans="1:16" ht="12.6" customHeight="1" x14ac:dyDescent="0.25">
      <c r="A116" s="1116"/>
      <c r="B116" s="1636"/>
      <c r="C116" s="1636"/>
      <c r="D116" s="1117"/>
      <c r="E116" s="8"/>
      <c r="F116" s="8"/>
      <c r="G116" s="8"/>
      <c r="H116" s="8"/>
      <c r="I116" s="8"/>
      <c r="J116" s="8"/>
      <c r="K116" s="8"/>
      <c r="L116" s="8"/>
      <c r="M116" s="8"/>
      <c r="N116" s="13"/>
      <c r="O116" s="59"/>
      <c r="P116" s="13"/>
    </row>
    <row r="117" spans="1:16" ht="21.6" customHeight="1" x14ac:dyDescent="0.25">
      <c r="A117" s="1615"/>
      <c r="B117" s="1615"/>
      <c r="C117" s="1615"/>
      <c r="D117" s="1615"/>
      <c r="E117" s="1615"/>
      <c r="F117" s="1615"/>
      <c r="G117" s="1615"/>
      <c r="H117" s="1615"/>
      <c r="I117" s="1615"/>
      <c r="J117" s="1615"/>
      <c r="K117" s="1615"/>
      <c r="L117" s="1615"/>
      <c r="M117" s="1615"/>
      <c r="N117" s="1615"/>
      <c r="O117" s="1615"/>
      <c r="P117" s="1615"/>
    </row>
    <row r="118" spans="1:16" ht="19.149999999999999" customHeight="1" x14ac:dyDescent="0.25">
      <c r="B118" s="78"/>
      <c r="C118" s="78"/>
      <c r="D118" s="78"/>
      <c r="E118" s="78"/>
      <c r="F118" s="78"/>
      <c r="G118" s="78"/>
      <c r="H118" s="78"/>
      <c r="I118" s="78"/>
      <c r="J118" s="78"/>
      <c r="K118" s="78"/>
      <c r="L118" s="78"/>
      <c r="M118" s="78"/>
      <c r="N118" s="78"/>
      <c r="O118" s="78"/>
      <c r="P118" s="78"/>
    </row>
    <row r="119" spans="1:16" s="19" customFormat="1" ht="24.6" customHeight="1" x14ac:dyDescent="0.25">
      <c r="A119" s="1045" t="s">
        <v>69</v>
      </c>
      <c r="B119" s="1046"/>
      <c r="C119" s="1046"/>
      <c r="D119" s="1046"/>
      <c r="E119" s="1046"/>
      <c r="F119" s="1046"/>
      <c r="G119" s="1046"/>
      <c r="H119" s="1046"/>
      <c r="I119" s="1046"/>
      <c r="J119" s="1046"/>
      <c r="K119" s="1046"/>
      <c r="L119" s="1046"/>
      <c r="M119" s="1046"/>
      <c r="N119" s="1046"/>
      <c r="O119" s="1046"/>
      <c r="P119" s="1047"/>
    </row>
    <row r="120" spans="1:16" s="19" customFormat="1" ht="24.6" customHeight="1" x14ac:dyDescent="0.25">
      <c r="A120" s="1031" t="s">
        <v>70</v>
      </c>
      <c r="B120" s="1032"/>
      <c r="C120" s="1032"/>
      <c r="D120" s="1032"/>
      <c r="E120" s="1032"/>
      <c r="F120" s="1032"/>
      <c r="G120" s="1032"/>
      <c r="H120" s="1032"/>
      <c r="I120" s="1032"/>
      <c r="J120" s="1032"/>
      <c r="K120" s="1032"/>
      <c r="L120" s="1032"/>
      <c r="M120" s="1032"/>
      <c r="N120" s="1032"/>
      <c r="O120" s="1032"/>
      <c r="P120" s="1033"/>
    </row>
    <row r="121" spans="1:16" s="19" customFormat="1" ht="24.6" customHeight="1" x14ac:dyDescent="0.25">
      <c r="A121" s="1031" t="s">
        <v>71</v>
      </c>
      <c r="B121" s="1032"/>
      <c r="C121" s="1032"/>
      <c r="D121" s="1032"/>
      <c r="E121" s="1032"/>
      <c r="F121" s="1032"/>
      <c r="G121" s="1032"/>
      <c r="H121" s="1032"/>
      <c r="I121" s="1032"/>
      <c r="J121" s="1032"/>
      <c r="K121" s="1032"/>
      <c r="L121" s="1032"/>
      <c r="M121" s="1032"/>
      <c r="N121" s="1032"/>
      <c r="O121" s="1032"/>
      <c r="P121" s="1033"/>
    </row>
    <row r="122" spans="1:16" s="19" customFormat="1" ht="24.6" customHeight="1" x14ac:dyDescent="0.25">
      <c r="A122" s="1034" t="s">
        <v>72</v>
      </c>
      <c r="B122" s="1035"/>
      <c r="C122" s="1035"/>
      <c r="D122" s="1035"/>
      <c r="E122" s="1035"/>
      <c r="F122" s="1035"/>
      <c r="G122" s="1035"/>
      <c r="H122" s="1035"/>
      <c r="I122" s="1035"/>
      <c r="J122" s="1035"/>
      <c r="K122" s="1035"/>
      <c r="L122" s="1035"/>
      <c r="M122" s="1035"/>
      <c r="N122" s="1035"/>
      <c r="O122" s="1035"/>
      <c r="P122" s="1036"/>
    </row>
    <row r="124" spans="1:16" ht="37.5" customHeight="1" x14ac:dyDescent="0.25">
      <c r="A124" s="1037" t="s">
        <v>73</v>
      </c>
      <c r="B124" s="1037"/>
      <c r="C124" s="1037"/>
      <c r="D124" s="1037"/>
      <c r="E124" s="1037"/>
      <c r="F124" s="1037"/>
      <c r="G124" s="1037"/>
      <c r="H124" s="1037"/>
      <c r="I124" s="1037"/>
      <c r="J124" s="1037"/>
      <c r="K124" s="1037"/>
      <c r="L124" s="1037"/>
      <c r="M124" s="1037"/>
      <c r="N124" s="1037"/>
      <c r="O124" s="1037"/>
      <c r="P124" s="1037"/>
    </row>
    <row r="125" spans="1:16" ht="38.25" hidden="1" customHeight="1" x14ac:dyDescent="0.25">
      <c r="A125" s="55"/>
      <c r="C125" s="55"/>
      <c r="D125" s="55"/>
      <c r="E125" s="55"/>
      <c r="F125" s="55"/>
      <c r="G125" s="55"/>
      <c r="H125" s="55"/>
      <c r="I125" s="55"/>
      <c r="J125" s="55"/>
      <c r="K125" s="55"/>
      <c r="L125" s="55"/>
      <c r="M125" s="55"/>
      <c r="N125" s="55"/>
      <c r="O125" s="55"/>
      <c r="P125" s="55"/>
    </row>
    <row r="126" spans="1:16" ht="48.75" hidden="1" customHeight="1" x14ac:dyDescent="0.25"/>
  </sheetData>
  <mergeCells count="298">
    <mergeCell ref="A105:D105"/>
    <mergeCell ref="G105:H105"/>
    <mergeCell ref="K105:L105"/>
    <mergeCell ref="M105:N105"/>
    <mergeCell ref="O105:P105"/>
    <mergeCell ref="A106:D106"/>
    <mergeCell ref="G106:H106"/>
    <mergeCell ref="K106:L106"/>
    <mergeCell ref="M106:N106"/>
    <mergeCell ref="O106:P106"/>
    <mergeCell ref="M101:N101"/>
    <mergeCell ref="O101:P101"/>
    <mergeCell ref="A101:D101"/>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5:D15"/>
    <mergeCell ref="G15:H15"/>
    <mergeCell ref="K15:L15"/>
    <mergeCell ref="M15:N15"/>
    <mergeCell ref="O15:P15"/>
    <mergeCell ref="A16:D16"/>
    <mergeCell ref="G16:H16"/>
    <mergeCell ref="K16:L16"/>
    <mergeCell ref="M16:N16"/>
    <mergeCell ref="O16:P16"/>
    <mergeCell ref="A17:D17"/>
    <mergeCell ref="G17:H17"/>
    <mergeCell ref="K17:L17"/>
    <mergeCell ref="M17:N17"/>
    <mergeCell ref="O17:P17"/>
    <mergeCell ref="A19:D19"/>
    <mergeCell ref="G19:H19"/>
    <mergeCell ref="K19:L19"/>
    <mergeCell ref="M19:N19"/>
    <mergeCell ref="O19:P19"/>
    <mergeCell ref="A18:D18"/>
    <mergeCell ref="G18:H18"/>
    <mergeCell ref="K18:L18"/>
    <mergeCell ref="M18:N18"/>
    <mergeCell ref="O18:P18"/>
    <mergeCell ref="A21:B22"/>
    <mergeCell ref="C21:F21"/>
    <mergeCell ref="G21:H21"/>
    <mergeCell ref="K21:L21"/>
    <mergeCell ref="M21:N21"/>
    <mergeCell ref="O21:P21"/>
    <mergeCell ref="G22:H22"/>
    <mergeCell ref="K22:L22"/>
    <mergeCell ref="M22:N22"/>
    <mergeCell ref="O22:P22"/>
    <mergeCell ref="A23:B23"/>
    <mergeCell ref="G23:H23"/>
    <mergeCell ref="K23:L23"/>
    <mergeCell ref="M23:N23"/>
    <mergeCell ref="O23:P23"/>
    <mergeCell ref="A24:B24"/>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9:P29"/>
    <mergeCell ref="A30:C31"/>
    <mergeCell ref="D30:F30"/>
    <mergeCell ref="G30:J30"/>
    <mergeCell ref="K30:M30"/>
    <mergeCell ref="N30:P30"/>
    <mergeCell ref="E31:F31"/>
    <mergeCell ref="G31:H31"/>
    <mergeCell ref="A27:B27"/>
    <mergeCell ref="G27:H27"/>
    <mergeCell ref="K27:L27"/>
    <mergeCell ref="M27:N27"/>
    <mergeCell ref="O27:P27"/>
    <mergeCell ref="A34:C34"/>
    <mergeCell ref="E34:F34"/>
    <mergeCell ref="G34:H34"/>
    <mergeCell ref="E35:F35"/>
    <mergeCell ref="G35:H35"/>
    <mergeCell ref="A35:C35"/>
    <mergeCell ref="A32:C32"/>
    <mergeCell ref="E32:F32"/>
    <mergeCell ref="G32:H32"/>
    <mergeCell ref="A33:C33"/>
    <mergeCell ref="E33:F33"/>
    <mergeCell ref="G33:H33"/>
    <mergeCell ref="A38:C38"/>
    <mergeCell ref="E38:F38"/>
    <mergeCell ref="G38:H38"/>
    <mergeCell ref="A39:C39"/>
    <mergeCell ref="E39:F39"/>
    <mergeCell ref="G39:H39"/>
    <mergeCell ref="A36:C36"/>
    <mergeCell ref="E36:F36"/>
    <mergeCell ref="G36:H36"/>
    <mergeCell ref="A37:C37"/>
    <mergeCell ref="E37:F37"/>
    <mergeCell ref="G37:H37"/>
    <mergeCell ref="A41:P41"/>
    <mergeCell ref="A42:B43"/>
    <mergeCell ref="C42:H42"/>
    <mergeCell ref="I42:J43"/>
    <mergeCell ref="A44:B44"/>
    <mergeCell ref="I44:J44"/>
    <mergeCell ref="A50:B50"/>
    <mergeCell ref="I51:J51"/>
    <mergeCell ref="A52:B52"/>
    <mergeCell ref="A46:B46"/>
    <mergeCell ref="A53:P53"/>
    <mergeCell ref="A54:B54"/>
    <mergeCell ref="C54:N54"/>
    <mergeCell ref="O54:P54"/>
    <mergeCell ref="A45:B45"/>
    <mergeCell ref="A48:B48"/>
    <mergeCell ref="A49:B49"/>
    <mergeCell ref="A57:B57"/>
    <mergeCell ref="C57:N57"/>
    <mergeCell ref="O57:P57"/>
    <mergeCell ref="A47:B47"/>
    <mergeCell ref="A59:P59"/>
    <mergeCell ref="A60:C60"/>
    <mergeCell ref="D60:P60"/>
    <mergeCell ref="A55:B55"/>
    <mergeCell ref="C55:N55"/>
    <mergeCell ref="O55:P55"/>
    <mergeCell ref="A56:B56"/>
    <mergeCell ref="C56:N56"/>
    <mergeCell ref="O56:P56"/>
    <mergeCell ref="A61:C61"/>
    <mergeCell ref="D61:P61"/>
    <mergeCell ref="A62:C62"/>
    <mergeCell ref="D62:P62"/>
    <mergeCell ref="A63:P63"/>
    <mergeCell ref="A64:A65"/>
    <mergeCell ref="B64:B65"/>
    <mergeCell ref="C64:I65"/>
    <mergeCell ref="J64:J65"/>
    <mergeCell ref="A66:A67"/>
    <mergeCell ref="C66:I66"/>
    <mergeCell ref="C84:I84"/>
    <mergeCell ref="C67:I67"/>
    <mergeCell ref="A68:A81"/>
    <mergeCell ref="C68:I68"/>
    <mergeCell ref="C69:I69"/>
    <mergeCell ref="C70:I70"/>
    <mergeCell ref="C71:I71"/>
    <mergeCell ref="C72:I72"/>
    <mergeCell ref="C73:I73"/>
    <mergeCell ref="C74:I74"/>
    <mergeCell ref="C81:I81"/>
    <mergeCell ref="C83:I83"/>
    <mergeCell ref="A82:A84"/>
    <mergeCell ref="C82:I82"/>
    <mergeCell ref="C75:I75"/>
    <mergeCell ref="C76:I76"/>
    <mergeCell ref="C77:I77"/>
    <mergeCell ref="C78:I78"/>
    <mergeCell ref="C79:I79"/>
    <mergeCell ref="C80:I80"/>
    <mergeCell ref="A86:P86"/>
    <mergeCell ref="A87:D88"/>
    <mergeCell ref="E87:F87"/>
    <mergeCell ref="G87:H87"/>
    <mergeCell ref="K87:L87"/>
    <mergeCell ref="M87:N87"/>
    <mergeCell ref="O87:P87"/>
    <mergeCell ref="G88:H88"/>
    <mergeCell ref="K88:L88"/>
    <mergeCell ref="M88:N88"/>
    <mergeCell ref="O88:P88"/>
    <mergeCell ref="A90:D90"/>
    <mergeCell ref="G90:H90"/>
    <mergeCell ref="K90:L90"/>
    <mergeCell ref="M90:N90"/>
    <mergeCell ref="O90:P90"/>
    <mergeCell ref="A92:D92"/>
    <mergeCell ref="G92:H92"/>
    <mergeCell ref="K92:L92"/>
    <mergeCell ref="M92:N92"/>
    <mergeCell ref="O92:P92"/>
    <mergeCell ref="A91:D91"/>
    <mergeCell ref="G91:H91"/>
    <mergeCell ref="K91:L91"/>
    <mergeCell ref="M91:N91"/>
    <mergeCell ref="O91:P91"/>
    <mergeCell ref="K94:L94"/>
    <mergeCell ref="M94:N94"/>
    <mergeCell ref="O94:P94"/>
    <mergeCell ref="A93:D93"/>
    <mergeCell ref="G93:H93"/>
    <mergeCell ref="K93:L93"/>
    <mergeCell ref="M93:N93"/>
    <mergeCell ref="O93:P93"/>
    <mergeCell ref="A103:D103"/>
    <mergeCell ref="G103:H103"/>
    <mergeCell ref="A97:D97"/>
    <mergeCell ref="G97:H97"/>
    <mergeCell ref="K97:L97"/>
    <mergeCell ref="M97:N97"/>
    <mergeCell ref="O97:P97"/>
    <mergeCell ref="A94:D94"/>
    <mergeCell ref="G94:H94"/>
    <mergeCell ref="G96:H96"/>
    <mergeCell ref="K96:L96"/>
    <mergeCell ref="M96:N96"/>
    <mergeCell ref="O96:P96"/>
    <mergeCell ref="A96:D96"/>
    <mergeCell ref="A95:D95"/>
    <mergeCell ref="K95:L95"/>
    <mergeCell ref="M95:N95"/>
    <mergeCell ref="O95:P95"/>
    <mergeCell ref="G95:H95"/>
    <mergeCell ref="O98:P98"/>
    <mergeCell ref="A99:D99"/>
    <mergeCell ref="G99:H99"/>
    <mergeCell ref="K99:L99"/>
    <mergeCell ref="M99:N99"/>
    <mergeCell ref="O99:P99"/>
    <mergeCell ref="A100:D100"/>
    <mergeCell ref="G100:H100"/>
    <mergeCell ref="K100:L100"/>
    <mergeCell ref="M100:N100"/>
    <mergeCell ref="O100:P100"/>
    <mergeCell ref="A121:P121"/>
    <mergeCell ref="A122:P122"/>
    <mergeCell ref="A124:P124"/>
    <mergeCell ref="A111:D111"/>
    <mergeCell ref="A112:D112"/>
    <mergeCell ref="A113:D113"/>
    <mergeCell ref="A114:D114"/>
    <mergeCell ref="A115:D115"/>
    <mergeCell ref="A116:D116"/>
    <mergeCell ref="A102:D102"/>
    <mergeCell ref="G102:H102"/>
    <mergeCell ref="K102:L102"/>
    <mergeCell ref="M102:N102"/>
    <mergeCell ref="O102:P102"/>
    <mergeCell ref="K103:L103"/>
    <mergeCell ref="M103:N103"/>
    <mergeCell ref="O103:P103"/>
    <mergeCell ref="G101:H101"/>
    <mergeCell ref="K101:L101"/>
    <mergeCell ref="A89:D89"/>
    <mergeCell ref="G89:H89"/>
    <mergeCell ref="K89:L89"/>
    <mergeCell ref="M89:N89"/>
    <mergeCell ref="O89:P89"/>
    <mergeCell ref="A108:P108"/>
    <mergeCell ref="A117:P117"/>
    <mergeCell ref="A119:P119"/>
    <mergeCell ref="A120:P120"/>
    <mergeCell ref="A109:D110"/>
    <mergeCell ref="E109:H109"/>
    <mergeCell ref="I109:I110"/>
    <mergeCell ref="J109:J110"/>
    <mergeCell ref="K109:K110"/>
    <mergeCell ref="M109:M110"/>
    <mergeCell ref="A104:D104"/>
    <mergeCell ref="G104:H104"/>
    <mergeCell ref="K104:L104"/>
    <mergeCell ref="M104:N104"/>
    <mergeCell ref="O104:P104"/>
    <mergeCell ref="A98:D98"/>
    <mergeCell ref="G98:H98"/>
    <mergeCell ref="K98:L98"/>
    <mergeCell ref="M98:N98"/>
  </mergeCells>
  <pageMargins left="0.23622047244094491" right="0.23622047244094491" top="0.78740157480314965" bottom="0.74803149606299213" header="0.31496062992125984" footer="0.31496062992125984"/>
  <pageSetup paperSize="9" scale="86" fitToHeight="0" orientation="landscape" horizontalDpi="1200" verticalDpi="1200" r:id="rId1"/>
  <rowBreaks count="5" manualBreakCount="5">
    <brk id="26" max="15" man="1"/>
    <brk id="46" max="15" man="1"/>
    <brk id="63" max="15" man="1"/>
    <brk id="82" max="15" man="1"/>
    <brk id="107" max="15"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139"/>
  <sheetViews>
    <sheetView showZeros="0" view="pageBreakPreview" topLeftCell="A115" zoomScale="69" zoomScaleNormal="90" zoomScaleSheetLayoutView="69" workbookViewId="0">
      <selection activeCell="F121" sqref="F121"/>
    </sheetView>
  </sheetViews>
  <sheetFormatPr defaultColWidth="8.85546875" defaultRowHeight="15.75" x14ac:dyDescent="0.25"/>
  <cols>
    <col min="1" max="1" width="10.5703125" style="1" customWidth="1"/>
    <col min="2" max="2" width="11.5703125" style="1" customWidth="1"/>
    <col min="3" max="3" width="8.28515625" style="1" customWidth="1"/>
    <col min="4" max="4" width="10.7109375" style="1" customWidth="1"/>
    <col min="5" max="5" width="8.28515625" style="1" customWidth="1"/>
    <col min="6" max="6" width="9" style="1" customWidth="1"/>
    <col min="7" max="7" width="7.140625" style="1" customWidth="1"/>
    <col min="8" max="8" width="9.28515625" style="1" customWidth="1"/>
    <col min="9" max="9" width="13.28515625" style="1" customWidth="1"/>
    <col min="10" max="10" width="13.7109375" style="1" customWidth="1"/>
    <col min="11" max="11" width="11.42578125" style="1" customWidth="1"/>
    <col min="12" max="12" width="12.85546875" style="1" customWidth="1"/>
    <col min="13" max="13" width="11.7109375" style="1" customWidth="1"/>
    <col min="14" max="14" width="14.28515625" style="1" customWidth="1"/>
    <col min="15" max="15" width="13.5703125" style="1" customWidth="1"/>
    <col min="16" max="16" width="13.28515625" style="1" customWidth="1"/>
    <col min="17" max="16384" width="8.85546875" style="1"/>
  </cols>
  <sheetData>
    <row r="1" spans="1:16" x14ac:dyDescent="0.25">
      <c r="N1" s="1151" t="s">
        <v>0</v>
      </c>
      <c r="O1" s="1151"/>
      <c r="P1" s="1151"/>
    </row>
    <row r="2" spans="1:16" ht="18.75" x14ac:dyDescent="0.25">
      <c r="E2" s="1152" t="s">
        <v>1</v>
      </c>
      <c r="F2" s="1152"/>
      <c r="G2" s="1152"/>
      <c r="H2" s="1152"/>
      <c r="I2" s="1152"/>
      <c r="J2" s="1152"/>
    </row>
    <row r="3" spans="1:16" ht="18.75" x14ac:dyDescent="0.25">
      <c r="D3" s="1152" t="s">
        <v>538</v>
      </c>
      <c r="E3" s="1152"/>
      <c r="F3" s="1152"/>
      <c r="G3" s="1152"/>
      <c r="H3" s="1152"/>
      <c r="I3" s="1152"/>
      <c r="J3" s="1152"/>
      <c r="K3" s="1152"/>
      <c r="L3" s="1152"/>
    </row>
    <row r="4" spans="1:16" ht="18.75" x14ac:dyDescent="0.25">
      <c r="D4" s="179"/>
      <c r="E4" s="179"/>
      <c r="F4" s="179"/>
      <c r="G4" s="179"/>
      <c r="H4" s="179"/>
      <c r="I4" s="179"/>
      <c r="J4" s="179"/>
      <c r="K4" s="179"/>
      <c r="L4" s="179"/>
    </row>
    <row r="5" spans="1:16" x14ac:dyDescent="0.25">
      <c r="P5" s="178" t="s">
        <v>2</v>
      </c>
    </row>
    <row r="6" spans="1:16" ht="23.45" customHeight="1" x14ac:dyDescent="0.25">
      <c r="A6" s="1111" t="s">
        <v>3</v>
      </c>
      <c r="B6" s="1111"/>
      <c r="C6" s="1111"/>
      <c r="D6" s="1106" t="s">
        <v>150</v>
      </c>
      <c r="E6" s="1107"/>
      <c r="F6" s="1107"/>
      <c r="G6" s="1107"/>
      <c r="H6" s="1107"/>
      <c r="I6" s="1107"/>
      <c r="J6" s="1107"/>
      <c r="K6" s="1107"/>
      <c r="L6" s="1107"/>
      <c r="M6" s="1107"/>
      <c r="N6" s="1107"/>
      <c r="O6" s="1108"/>
      <c r="P6" s="180">
        <v>1</v>
      </c>
    </row>
    <row r="7" spans="1:16" ht="23.45" customHeight="1" x14ac:dyDescent="0.25">
      <c r="A7" s="1111" t="s">
        <v>4</v>
      </c>
      <c r="B7" s="1111"/>
      <c r="C7" s="1111"/>
      <c r="D7" s="1156" t="s">
        <v>426</v>
      </c>
      <c r="E7" s="1156"/>
      <c r="F7" s="1156"/>
      <c r="G7" s="1156"/>
      <c r="H7" s="1156"/>
      <c r="I7" s="1156"/>
      <c r="J7" s="1156"/>
      <c r="K7" s="1156"/>
      <c r="L7" s="1156"/>
      <c r="M7" s="1156"/>
      <c r="N7" s="1156"/>
      <c r="O7" s="1156"/>
      <c r="P7" s="37" t="s">
        <v>350</v>
      </c>
    </row>
    <row r="8" spans="1:16" ht="23.45" customHeight="1" x14ac:dyDescent="0.25">
      <c r="A8" s="1111" t="s">
        <v>5</v>
      </c>
      <c r="B8" s="1111"/>
      <c r="C8" s="1111"/>
      <c r="D8" s="1106"/>
      <c r="E8" s="1107"/>
      <c r="F8" s="1107"/>
      <c r="G8" s="1107"/>
      <c r="H8" s="1107"/>
      <c r="I8" s="1107"/>
      <c r="J8" s="1107"/>
      <c r="K8" s="1107"/>
      <c r="L8" s="1107"/>
      <c r="M8" s="1107"/>
      <c r="N8" s="1107"/>
      <c r="O8" s="1108"/>
      <c r="P8" s="37"/>
    </row>
    <row r="10" spans="1:16" x14ac:dyDescent="0.25">
      <c r="A10" s="1106" t="s">
        <v>6</v>
      </c>
      <c r="B10" s="1107"/>
      <c r="C10" s="1107"/>
      <c r="D10" s="1107"/>
      <c r="E10" s="1107"/>
      <c r="F10" s="1107"/>
      <c r="G10" s="1107"/>
      <c r="H10" s="1107"/>
      <c r="I10" s="1107"/>
      <c r="J10" s="1107"/>
      <c r="K10" s="1107"/>
      <c r="L10" s="1107"/>
      <c r="M10" s="1107"/>
      <c r="N10" s="1107"/>
      <c r="O10" s="1107"/>
      <c r="P10" s="1108"/>
    </row>
    <row r="11" spans="1:16" x14ac:dyDescent="0.25">
      <c r="A11" s="188"/>
      <c r="B11" s="188"/>
      <c r="C11" s="188"/>
      <c r="D11" s="188"/>
      <c r="E11" s="188"/>
      <c r="F11" s="188"/>
      <c r="G11" s="188"/>
      <c r="H11" s="188"/>
      <c r="I11" s="188"/>
      <c r="J11" s="188"/>
      <c r="K11" s="188"/>
      <c r="L11" s="188"/>
      <c r="M11" s="188"/>
      <c r="N11" s="188"/>
      <c r="O11" s="188"/>
      <c r="P11" s="188"/>
    </row>
    <row r="12" spans="1:16" ht="21.6" customHeight="1" x14ac:dyDescent="0.25">
      <c r="A12" s="1078" t="s">
        <v>7</v>
      </c>
      <c r="B12" s="1079"/>
      <c r="C12" s="1079"/>
      <c r="D12" s="1080"/>
      <c r="E12" s="1026" t="s">
        <v>2</v>
      </c>
      <c r="F12" s="1027"/>
      <c r="G12" s="1057">
        <v>2016</v>
      </c>
      <c r="H12" s="1057"/>
      <c r="I12" s="180">
        <v>2017</v>
      </c>
      <c r="J12" s="180">
        <v>2018</v>
      </c>
      <c r="K12" s="1057">
        <v>2019</v>
      </c>
      <c r="L12" s="1057"/>
      <c r="M12" s="1057">
        <v>2020</v>
      </c>
      <c r="N12" s="1057"/>
      <c r="O12" s="1057">
        <v>2021</v>
      </c>
      <c r="P12" s="1057"/>
    </row>
    <row r="13" spans="1:16" x14ac:dyDescent="0.25">
      <c r="A13" s="1081"/>
      <c r="B13" s="1082"/>
      <c r="C13" s="1082"/>
      <c r="D13" s="1083"/>
      <c r="E13" s="180" t="s">
        <v>8</v>
      </c>
      <c r="F13" s="184" t="s">
        <v>9</v>
      </c>
      <c r="G13" s="1026" t="s">
        <v>10</v>
      </c>
      <c r="H13" s="1027"/>
      <c r="I13" s="180" t="s">
        <v>10</v>
      </c>
      <c r="J13" s="180" t="s">
        <v>11</v>
      </c>
      <c r="K13" s="1026" t="s">
        <v>12</v>
      </c>
      <c r="L13" s="1027"/>
      <c r="M13" s="1026" t="s">
        <v>13</v>
      </c>
      <c r="N13" s="1027"/>
      <c r="O13" s="1026" t="s">
        <v>13</v>
      </c>
      <c r="P13" s="1027"/>
    </row>
    <row r="14" spans="1:16" ht="23.45" customHeight="1" x14ac:dyDescent="0.25">
      <c r="A14" s="1051" t="s">
        <v>14</v>
      </c>
      <c r="B14" s="1051"/>
      <c r="C14" s="1051"/>
      <c r="D14" s="1051"/>
      <c r="E14" s="37" t="s">
        <v>109</v>
      </c>
      <c r="F14" s="180"/>
      <c r="G14" s="1064" t="s">
        <v>15</v>
      </c>
      <c r="H14" s="1065"/>
      <c r="I14" s="227">
        <f>SUM(I15:I19)</f>
        <v>5163.5999999999995</v>
      </c>
      <c r="J14" s="227">
        <f>SUM(J15:J19)</f>
        <v>9052.2000000000007</v>
      </c>
      <c r="K14" s="1066">
        <f>SUM(K15:L19)</f>
        <v>5691.6</v>
      </c>
      <c r="L14" s="1676"/>
      <c r="M14" s="1066">
        <f>SUM(M15:N19)</f>
        <v>2875.2</v>
      </c>
      <c r="N14" s="1676"/>
      <c r="O14" s="1066"/>
      <c r="P14" s="1676"/>
    </row>
    <row r="15" spans="1:16" ht="23.45" customHeight="1" x14ac:dyDescent="0.25">
      <c r="A15" s="1111" t="s">
        <v>83</v>
      </c>
      <c r="B15" s="1111"/>
      <c r="C15" s="1111"/>
      <c r="D15" s="1111"/>
      <c r="E15" s="180"/>
      <c r="F15" s="180">
        <v>22</v>
      </c>
      <c r="G15" s="1026" t="s">
        <v>15</v>
      </c>
      <c r="H15" s="1027"/>
      <c r="I15" s="228">
        <v>1957.7</v>
      </c>
      <c r="J15" s="229">
        <v>3832.2</v>
      </c>
      <c r="K15" s="1534">
        <v>1421.6</v>
      </c>
      <c r="L15" s="1534"/>
      <c r="M15" s="1534">
        <v>955.2</v>
      </c>
      <c r="N15" s="1534"/>
      <c r="O15" s="1534"/>
      <c r="P15" s="1534"/>
    </row>
    <row r="16" spans="1:16" ht="23.45" customHeight="1" x14ac:dyDescent="0.25">
      <c r="A16" s="1111" t="s">
        <v>167</v>
      </c>
      <c r="B16" s="1111"/>
      <c r="C16" s="1111"/>
      <c r="D16" s="1111"/>
      <c r="E16" s="180"/>
      <c r="F16" s="180">
        <v>28</v>
      </c>
      <c r="G16" s="1057" t="s">
        <v>15</v>
      </c>
      <c r="H16" s="1057"/>
      <c r="I16" s="228">
        <v>3128.5</v>
      </c>
      <c r="J16" s="228">
        <v>4550</v>
      </c>
      <c r="K16" s="1677">
        <v>4020</v>
      </c>
      <c r="L16" s="1677"/>
      <c r="M16" s="1677">
        <v>1810</v>
      </c>
      <c r="N16" s="1677"/>
      <c r="O16" s="1677"/>
      <c r="P16" s="1677"/>
    </row>
    <row r="17" spans="1:16" ht="23.45" customHeight="1" x14ac:dyDescent="0.25">
      <c r="A17" s="1111" t="s">
        <v>98</v>
      </c>
      <c r="B17" s="1111"/>
      <c r="C17" s="1111"/>
      <c r="D17" s="1111"/>
      <c r="E17" s="180"/>
      <c r="F17" s="180">
        <v>31</v>
      </c>
      <c r="G17" s="1057" t="s">
        <v>15</v>
      </c>
      <c r="H17" s="1057"/>
      <c r="I17" s="228">
        <v>23.4</v>
      </c>
      <c r="J17" s="371">
        <v>200</v>
      </c>
      <c r="K17" s="1678">
        <v>80</v>
      </c>
      <c r="L17" s="1678"/>
      <c r="M17" s="1677">
        <v>30</v>
      </c>
      <c r="N17" s="1677"/>
      <c r="O17" s="1677"/>
      <c r="P17" s="1677"/>
    </row>
    <row r="18" spans="1:16" ht="23.45" customHeight="1" x14ac:dyDescent="0.25">
      <c r="A18" s="1111" t="s">
        <v>101</v>
      </c>
      <c r="B18" s="1111"/>
      <c r="C18" s="1111"/>
      <c r="D18" s="1111"/>
      <c r="E18" s="180"/>
      <c r="F18" s="180">
        <v>33</v>
      </c>
      <c r="G18" s="1057" t="s">
        <v>15</v>
      </c>
      <c r="H18" s="1057"/>
      <c r="I18" s="228">
        <v>54</v>
      </c>
      <c r="J18" s="228">
        <v>470</v>
      </c>
      <c r="K18" s="1677">
        <v>170</v>
      </c>
      <c r="L18" s="1677"/>
      <c r="M18" s="1677">
        <v>80</v>
      </c>
      <c r="N18" s="1677"/>
      <c r="O18" s="1677"/>
      <c r="P18" s="1677"/>
    </row>
    <row r="19" spans="1:16" ht="23.45" customHeight="1" x14ac:dyDescent="0.25">
      <c r="A19" s="1111" t="s">
        <v>255</v>
      </c>
      <c r="B19" s="1111"/>
      <c r="C19" s="1111"/>
      <c r="D19" s="1111"/>
      <c r="E19" s="180"/>
      <c r="F19" s="180">
        <v>35</v>
      </c>
      <c r="G19" s="1057" t="s">
        <v>15</v>
      </c>
      <c r="H19" s="1057"/>
      <c r="I19" s="228"/>
      <c r="J19" s="228"/>
      <c r="K19" s="1677"/>
      <c r="L19" s="1677"/>
      <c r="M19" s="1677"/>
      <c r="N19" s="1677"/>
      <c r="O19" s="1677"/>
      <c r="P19" s="1677"/>
    </row>
    <row r="20" spans="1:16" ht="14.45" customHeight="1" x14ac:dyDescent="0.25"/>
    <row r="21" spans="1:16" ht="22.5" customHeight="1" x14ac:dyDescent="0.25">
      <c r="A21" s="1078" t="s">
        <v>7</v>
      </c>
      <c r="B21" s="1080"/>
      <c r="C21" s="1084" t="s">
        <v>2</v>
      </c>
      <c r="D21" s="1084"/>
      <c r="E21" s="1084"/>
      <c r="F21" s="1084"/>
      <c r="G21" s="1057">
        <v>2016</v>
      </c>
      <c r="H21" s="1057"/>
      <c r="I21" s="180">
        <v>2017</v>
      </c>
      <c r="J21" s="180">
        <v>2018</v>
      </c>
      <c r="K21" s="1057">
        <v>2019</v>
      </c>
      <c r="L21" s="1057"/>
      <c r="M21" s="1057">
        <v>2020</v>
      </c>
      <c r="N21" s="1057"/>
      <c r="O21" s="1057">
        <v>2021</v>
      </c>
      <c r="P21" s="1057"/>
    </row>
    <row r="22" spans="1:16" ht="35.450000000000003" customHeight="1" x14ac:dyDescent="0.25">
      <c r="A22" s="1081"/>
      <c r="B22" s="1083"/>
      <c r="C22" s="180" t="s">
        <v>16</v>
      </c>
      <c r="D22" s="180" t="s">
        <v>17</v>
      </c>
      <c r="E22" s="180" t="s">
        <v>8</v>
      </c>
      <c r="F22" s="184" t="s">
        <v>9</v>
      </c>
      <c r="G22" s="1026" t="s">
        <v>10</v>
      </c>
      <c r="H22" s="1027"/>
      <c r="I22" s="180" t="s">
        <v>10</v>
      </c>
      <c r="J22" s="180" t="s">
        <v>11</v>
      </c>
      <c r="K22" s="1026" t="s">
        <v>12</v>
      </c>
      <c r="L22" s="1027"/>
      <c r="M22" s="1026" t="s">
        <v>13</v>
      </c>
      <c r="N22" s="1027"/>
      <c r="O22" s="1026" t="s">
        <v>13</v>
      </c>
      <c r="P22" s="1027"/>
    </row>
    <row r="23" spans="1:16" ht="49.5" customHeight="1" x14ac:dyDescent="0.25">
      <c r="A23" s="1039" t="s">
        <v>126</v>
      </c>
      <c r="B23" s="1041"/>
      <c r="C23" s="180"/>
      <c r="D23" s="180"/>
      <c r="E23" s="180"/>
      <c r="F23" s="180"/>
      <c r="G23" s="1063" t="s">
        <v>15</v>
      </c>
      <c r="H23" s="1063"/>
      <c r="I23" s="230">
        <f>I24+I25+I32</f>
        <v>5163.5999999999904</v>
      </c>
      <c r="J23" s="230">
        <f>J24+J25+J32</f>
        <v>61907.69999999999</v>
      </c>
      <c r="K23" s="1679">
        <f>K24+K25+K32</f>
        <v>5691.5999999999985</v>
      </c>
      <c r="L23" s="1679"/>
      <c r="M23" s="1679">
        <v>2875.2</v>
      </c>
      <c r="N23" s="1679"/>
      <c r="O23" s="1679">
        <f>O24+O25+O32</f>
        <v>0</v>
      </c>
      <c r="P23" s="1679"/>
    </row>
    <row r="24" spans="1:16" ht="37.5" customHeight="1" x14ac:dyDescent="0.25">
      <c r="A24" s="1086" t="s">
        <v>19</v>
      </c>
      <c r="B24" s="1088"/>
      <c r="C24" s="180">
        <v>2</v>
      </c>
      <c r="D24" s="180"/>
      <c r="E24" s="180"/>
      <c r="F24" s="180">
        <v>14</v>
      </c>
      <c r="G24" s="1057" t="s">
        <v>15</v>
      </c>
      <c r="H24" s="1057"/>
      <c r="I24" s="231">
        <v>43.2</v>
      </c>
      <c r="J24" s="231">
        <v>35.4</v>
      </c>
      <c r="K24" s="1680"/>
      <c r="L24" s="1680"/>
      <c r="M24" s="1680"/>
      <c r="N24" s="1680"/>
      <c r="O24" s="1680"/>
      <c r="P24" s="1680"/>
    </row>
    <row r="25" spans="1:16" ht="48.75" customHeight="1" x14ac:dyDescent="0.25">
      <c r="A25" s="1086" t="s">
        <v>152</v>
      </c>
      <c r="B25" s="1088"/>
      <c r="C25" s="180">
        <v>2</v>
      </c>
      <c r="D25" s="180">
        <v>2</v>
      </c>
      <c r="E25" s="37" t="s">
        <v>109</v>
      </c>
      <c r="F25" s="180">
        <v>59</v>
      </c>
      <c r="G25" s="1057" t="s">
        <v>15</v>
      </c>
      <c r="H25" s="1057"/>
      <c r="I25" s="883">
        <f>I26+I27+I28+I29+I30+I31</f>
        <v>5120.3999999999905</v>
      </c>
      <c r="J25" s="883">
        <f>J26+J27+J28+J29+J30+J31</f>
        <v>61872.299999999988</v>
      </c>
      <c r="K25" s="1679">
        <f>K26+K27+K28+K30+K31</f>
        <v>5691.5999999999985</v>
      </c>
      <c r="L25" s="1679"/>
      <c r="M25" s="1679">
        <f t="shared" ref="M25" si="0">M26+M27+M28+M30+M31</f>
        <v>2875.2000000000007</v>
      </c>
      <c r="N25" s="1679"/>
      <c r="O25" s="1679">
        <f t="shared" ref="O25" si="1">O26+O27+O28+O30+O31</f>
        <v>0</v>
      </c>
      <c r="P25" s="1679"/>
    </row>
    <row r="26" spans="1:16" ht="60" customHeight="1" x14ac:dyDescent="0.25">
      <c r="A26" s="1681" t="s">
        <v>168</v>
      </c>
      <c r="B26" s="1682"/>
      <c r="C26" s="353"/>
      <c r="D26" s="353"/>
      <c r="E26" s="353"/>
      <c r="F26" s="353"/>
      <c r="G26" s="1026" t="s">
        <v>15</v>
      </c>
      <c r="H26" s="1027"/>
      <c r="I26" s="366">
        <f>L49</f>
        <v>0</v>
      </c>
      <c r="J26" s="884">
        <f>M49</f>
        <v>52855.5</v>
      </c>
      <c r="K26" s="1683"/>
      <c r="L26" s="1684"/>
      <c r="M26" s="1683"/>
      <c r="N26" s="1684"/>
      <c r="O26" s="1683"/>
      <c r="P26" s="1684"/>
    </row>
    <row r="27" spans="1:16" ht="115.5" customHeight="1" x14ac:dyDescent="0.25">
      <c r="A27" s="1643" t="s">
        <v>128</v>
      </c>
      <c r="B27" s="1645"/>
      <c r="C27" s="180"/>
      <c r="D27" s="180"/>
      <c r="E27" s="180"/>
      <c r="F27" s="180">
        <v>59</v>
      </c>
      <c r="G27" s="1057" t="s">
        <v>15</v>
      </c>
      <c r="H27" s="1057"/>
      <c r="I27" s="231">
        <f>L51+L52</f>
        <v>271248.3</v>
      </c>
      <c r="J27" s="884">
        <f>M51+M52</f>
        <v>137100.79999999999</v>
      </c>
      <c r="K27" s="1680">
        <f>N51+N52</f>
        <v>47741.9</v>
      </c>
      <c r="L27" s="1680"/>
      <c r="M27" s="1680">
        <f>O51+O52</f>
        <v>2875.2</v>
      </c>
      <c r="N27" s="1680"/>
      <c r="O27" s="1680">
        <f t="shared" ref="O27" si="2">R51+R52</f>
        <v>0</v>
      </c>
      <c r="P27" s="1680"/>
    </row>
    <row r="28" spans="1:16" ht="112.15" customHeight="1" x14ac:dyDescent="0.25">
      <c r="A28" s="1685" t="s">
        <v>355</v>
      </c>
      <c r="B28" s="1686"/>
      <c r="C28" s="180"/>
      <c r="D28" s="180"/>
      <c r="E28" s="180"/>
      <c r="F28" s="180">
        <v>47</v>
      </c>
      <c r="G28" s="1026" t="s">
        <v>15</v>
      </c>
      <c r="H28" s="1027"/>
      <c r="I28" s="231">
        <f>L53+L54</f>
        <v>-250913.9</v>
      </c>
      <c r="J28" s="884">
        <f>M53+M54</f>
        <v>-128084</v>
      </c>
      <c r="K28" s="1683">
        <f>N53</f>
        <v>-42050.3</v>
      </c>
      <c r="L28" s="1684"/>
      <c r="M28" s="1683">
        <f t="shared" ref="M28" si="3">P53</f>
        <v>0</v>
      </c>
      <c r="N28" s="1684"/>
      <c r="O28" s="1683">
        <f t="shared" ref="O28" si="4">R53</f>
        <v>0</v>
      </c>
      <c r="P28" s="1684"/>
    </row>
    <row r="29" spans="1:16" ht="23.25" customHeight="1" x14ac:dyDescent="0.25">
      <c r="A29" s="1099" t="s">
        <v>362</v>
      </c>
      <c r="B29" s="1101"/>
      <c r="C29" s="353"/>
      <c r="D29" s="353"/>
      <c r="E29" s="353"/>
      <c r="F29" s="353">
        <v>42</v>
      </c>
      <c r="G29" s="1026" t="s">
        <v>15</v>
      </c>
      <c r="H29" s="1027"/>
      <c r="I29" s="366">
        <f>L55</f>
        <v>-2560.1999999999998</v>
      </c>
      <c r="J29" s="366"/>
      <c r="K29" s="1683"/>
      <c r="L29" s="1684"/>
      <c r="M29" s="1683"/>
      <c r="N29" s="1684"/>
      <c r="O29" s="1683"/>
      <c r="P29" s="1684"/>
    </row>
    <row r="30" spans="1:16" ht="21" customHeight="1" x14ac:dyDescent="0.25">
      <c r="A30" s="1099" t="s">
        <v>294</v>
      </c>
      <c r="B30" s="1101"/>
      <c r="C30" s="353"/>
      <c r="D30" s="353"/>
      <c r="E30" s="353"/>
      <c r="F30" s="353">
        <v>91</v>
      </c>
      <c r="G30" s="1026" t="s">
        <v>15</v>
      </c>
      <c r="H30" s="1027"/>
      <c r="I30" s="366">
        <f>L56</f>
        <v>13235.4</v>
      </c>
      <c r="J30" s="884">
        <f>M56</f>
        <v>25889.200000000001</v>
      </c>
      <c r="K30" s="1683">
        <f>N56</f>
        <v>8500</v>
      </c>
      <c r="L30" s="1148"/>
      <c r="M30" s="1683">
        <f t="shared" ref="M30:M31" si="5">P56</f>
        <v>8500</v>
      </c>
      <c r="N30" s="1148"/>
      <c r="O30" s="1683">
        <v>8500</v>
      </c>
      <c r="P30" s="1148"/>
    </row>
    <row r="31" spans="1:16" ht="22.9" customHeight="1" x14ac:dyDescent="0.25">
      <c r="A31" s="1099" t="s">
        <v>295</v>
      </c>
      <c r="B31" s="1101"/>
      <c r="C31" s="353"/>
      <c r="D31" s="353"/>
      <c r="E31" s="353"/>
      <c r="F31" s="353">
        <v>93</v>
      </c>
      <c r="G31" s="1026" t="s">
        <v>15</v>
      </c>
      <c r="H31" s="1027"/>
      <c r="I31" s="884">
        <f>L57</f>
        <v>-25889.200000000001</v>
      </c>
      <c r="J31" s="884">
        <f>M57</f>
        <v>-25889.200000000001</v>
      </c>
      <c r="K31" s="1683">
        <f>N57</f>
        <v>-8500</v>
      </c>
      <c r="L31" s="1148"/>
      <c r="M31" s="1683">
        <f t="shared" si="5"/>
        <v>-8500</v>
      </c>
      <c r="N31" s="1148"/>
      <c r="O31" s="1683">
        <v>-8500</v>
      </c>
      <c r="P31" s="1148"/>
    </row>
    <row r="32" spans="1:16" ht="68.25" customHeight="1" x14ac:dyDescent="0.25">
      <c r="A32" s="1086" t="s">
        <v>21</v>
      </c>
      <c r="B32" s="1088"/>
      <c r="C32" s="180">
        <v>4</v>
      </c>
      <c r="D32" s="180"/>
      <c r="E32" s="180"/>
      <c r="F32" s="180"/>
      <c r="G32" s="1026" t="s">
        <v>15</v>
      </c>
      <c r="H32" s="1027"/>
      <c r="I32" s="231"/>
      <c r="J32" s="231"/>
      <c r="K32" s="1683"/>
      <c r="L32" s="1684"/>
      <c r="M32" s="1683"/>
      <c r="N32" s="1684"/>
      <c r="O32" s="1683"/>
      <c r="P32" s="1684"/>
    </row>
    <row r="33" spans="1:16" ht="14.45" customHeight="1" x14ac:dyDescent="0.25"/>
    <row r="34" spans="1:16" ht="21" customHeight="1" x14ac:dyDescent="0.25">
      <c r="A34" s="1142" t="s">
        <v>22</v>
      </c>
      <c r="B34" s="1143"/>
      <c r="C34" s="1143"/>
      <c r="D34" s="1143"/>
      <c r="E34" s="1143"/>
      <c r="F34" s="1143"/>
      <c r="G34" s="1143"/>
      <c r="H34" s="1143"/>
      <c r="I34" s="1143"/>
      <c r="J34" s="1143"/>
      <c r="K34" s="1143"/>
      <c r="L34" s="1143"/>
      <c r="M34" s="1143"/>
      <c r="N34" s="1143"/>
      <c r="O34" s="1143"/>
      <c r="P34" s="1144"/>
    </row>
    <row r="35" spans="1:16" ht="25.15" customHeight="1" x14ac:dyDescent="0.25">
      <c r="A35" s="1057" t="s">
        <v>7</v>
      </c>
      <c r="B35" s="1057"/>
      <c r="C35" s="1057"/>
      <c r="D35" s="1057" t="s">
        <v>2</v>
      </c>
      <c r="E35" s="1057"/>
      <c r="F35" s="1057"/>
      <c r="G35" s="1057" t="s">
        <v>447</v>
      </c>
      <c r="H35" s="1057"/>
      <c r="I35" s="1057"/>
      <c r="J35" s="1057"/>
      <c r="K35" s="1057" t="s">
        <v>352</v>
      </c>
      <c r="L35" s="1057"/>
      <c r="M35" s="1057"/>
      <c r="N35" s="1057" t="s">
        <v>539</v>
      </c>
      <c r="O35" s="1057"/>
      <c r="P35" s="1057"/>
    </row>
    <row r="36" spans="1:16" ht="64.150000000000006" customHeight="1" x14ac:dyDescent="0.25">
      <c r="A36" s="1057"/>
      <c r="B36" s="1057"/>
      <c r="C36" s="1057"/>
      <c r="D36" s="180" t="s">
        <v>8</v>
      </c>
      <c r="E36" s="1092" t="s">
        <v>23</v>
      </c>
      <c r="F36" s="1092"/>
      <c r="G36" s="1145" t="s">
        <v>24</v>
      </c>
      <c r="H36" s="1145"/>
      <c r="I36" s="185" t="s">
        <v>25</v>
      </c>
      <c r="J36" s="185" t="s">
        <v>26</v>
      </c>
      <c r="K36" s="185" t="s">
        <v>24</v>
      </c>
      <c r="L36" s="185" t="s">
        <v>25</v>
      </c>
      <c r="M36" s="185" t="s">
        <v>26</v>
      </c>
      <c r="N36" s="185" t="s">
        <v>24</v>
      </c>
      <c r="O36" s="185" t="s">
        <v>25</v>
      </c>
      <c r="P36" s="185" t="s">
        <v>26</v>
      </c>
    </row>
    <row r="37" spans="1:16" ht="20.45" customHeight="1" x14ac:dyDescent="0.25">
      <c r="A37" s="1111" t="s">
        <v>27</v>
      </c>
      <c r="B37" s="1111"/>
      <c r="C37" s="1111"/>
      <c r="D37" s="180"/>
      <c r="E37" s="1057">
        <v>3</v>
      </c>
      <c r="F37" s="1057"/>
      <c r="G37" s="1690">
        <v>5691.6</v>
      </c>
      <c r="H37" s="1690"/>
      <c r="I37" s="232">
        <f t="shared" ref="I37:O37" si="6">I38+I39</f>
        <v>0</v>
      </c>
      <c r="J37" s="232"/>
      <c r="K37" s="232">
        <v>2875.2</v>
      </c>
      <c r="L37" s="232">
        <f t="shared" si="6"/>
        <v>0</v>
      </c>
      <c r="M37" s="232"/>
      <c r="N37" s="232"/>
      <c r="O37" s="232">
        <f t="shared" si="6"/>
        <v>0</v>
      </c>
      <c r="P37" s="232"/>
    </row>
    <row r="38" spans="1:16" s="12" customFormat="1" ht="20.45" customHeight="1" x14ac:dyDescent="0.25">
      <c r="A38" s="1134" t="s">
        <v>124</v>
      </c>
      <c r="B38" s="1134"/>
      <c r="C38" s="1134"/>
      <c r="D38" s="183" t="s">
        <v>28</v>
      </c>
      <c r="E38" s="1135"/>
      <c r="F38" s="1135"/>
      <c r="G38" s="1691">
        <v>5691.6</v>
      </c>
      <c r="H38" s="1691"/>
      <c r="I38" s="233"/>
      <c r="J38" s="234"/>
      <c r="K38" s="233">
        <v>2875.2</v>
      </c>
      <c r="L38" s="233"/>
      <c r="M38" s="234"/>
      <c r="N38" s="233"/>
      <c r="O38" s="233"/>
      <c r="P38" s="234"/>
    </row>
    <row r="39" spans="1:16" s="12" customFormat="1" ht="20.45" customHeight="1" x14ac:dyDescent="0.25">
      <c r="A39" s="1136" t="s">
        <v>29</v>
      </c>
      <c r="B39" s="1137"/>
      <c r="C39" s="1138"/>
      <c r="D39" s="183" t="s">
        <v>30</v>
      </c>
      <c r="E39" s="1139">
        <v>3</v>
      </c>
      <c r="F39" s="1140"/>
      <c r="G39" s="1687"/>
      <c r="H39" s="1687"/>
      <c r="I39" s="234"/>
      <c r="J39" s="234"/>
      <c r="K39" s="234"/>
      <c r="L39" s="234"/>
      <c r="M39" s="234"/>
      <c r="N39" s="234"/>
      <c r="O39" s="234"/>
      <c r="P39" s="234"/>
    </row>
    <row r="40" spans="1:16" s="12" customFormat="1" ht="20.45" customHeight="1" x14ac:dyDescent="0.25">
      <c r="A40" s="1139"/>
      <c r="B40" s="1141"/>
      <c r="C40" s="1140"/>
      <c r="D40" s="183"/>
      <c r="E40" s="1139"/>
      <c r="F40" s="1140"/>
      <c r="G40" s="1688"/>
      <c r="H40" s="1689"/>
      <c r="I40" s="234"/>
      <c r="J40" s="234"/>
      <c r="K40" s="234"/>
      <c r="L40" s="234"/>
      <c r="M40" s="234"/>
      <c r="N40" s="234"/>
      <c r="O40" s="234"/>
      <c r="P40" s="234"/>
    </row>
    <row r="41" spans="1:16" ht="20.45" customHeight="1" x14ac:dyDescent="0.25">
      <c r="A41" s="1111" t="s">
        <v>27</v>
      </c>
      <c r="B41" s="1111"/>
      <c r="C41" s="1111"/>
      <c r="D41" s="180"/>
      <c r="E41" s="1057"/>
      <c r="F41" s="1057"/>
      <c r="G41" s="1695">
        <v>5691.6</v>
      </c>
      <c r="H41" s="1695"/>
      <c r="I41" s="235">
        <f t="shared" ref="I41:O41" si="7">I42+I43</f>
        <v>0</v>
      </c>
      <c r="J41" s="235"/>
      <c r="K41" s="235">
        <v>2875.2</v>
      </c>
      <c r="L41" s="235">
        <f t="shared" si="7"/>
        <v>0</v>
      </c>
      <c r="M41" s="235"/>
      <c r="N41" s="235"/>
      <c r="O41" s="235">
        <f t="shared" si="7"/>
        <v>0</v>
      </c>
      <c r="P41" s="235"/>
    </row>
    <row r="42" spans="1:16" s="12" customFormat="1" ht="20.45" customHeight="1" x14ac:dyDescent="0.25">
      <c r="A42" s="1134" t="s">
        <v>31</v>
      </c>
      <c r="B42" s="1134"/>
      <c r="C42" s="1134"/>
      <c r="D42" s="57" t="s">
        <v>109</v>
      </c>
      <c r="E42" s="1135">
        <v>2</v>
      </c>
      <c r="F42" s="1135"/>
      <c r="G42" s="1692">
        <v>5691.6</v>
      </c>
      <c r="H42" s="1692"/>
      <c r="I42" s="234"/>
      <c r="J42" s="234"/>
      <c r="K42" s="234">
        <v>2875.2</v>
      </c>
      <c r="L42" s="234"/>
      <c r="M42" s="234"/>
      <c r="N42" s="234"/>
      <c r="O42" s="234"/>
      <c r="P42" s="234"/>
    </row>
    <row r="43" spans="1:16" s="12" customFormat="1" ht="20.45" customHeight="1" x14ac:dyDescent="0.25">
      <c r="A43" s="1134" t="s">
        <v>32</v>
      </c>
      <c r="B43" s="1134"/>
      <c r="C43" s="1134"/>
      <c r="D43" s="61"/>
      <c r="E43" s="1135"/>
      <c r="F43" s="1135"/>
      <c r="G43" s="1692"/>
      <c r="H43" s="1692"/>
      <c r="I43" s="234"/>
      <c r="J43" s="234"/>
      <c r="K43" s="234"/>
      <c r="L43" s="234"/>
      <c r="M43" s="234"/>
      <c r="N43" s="234"/>
      <c r="O43" s="234"/>
      <c r="P43" s="234"/>
    </row>
    <row r="44" spans="1:16" ht="20.45" customHeight="1" x14ac:dyDescent="0.25">
      <c r="A44" s="1106"/>
      <c r="B44" s="1107"/>
      <c r="C44" s="1108"/>
      <c r="D44" s="8"/>
      <c r="E44" s="1026"/>
      <c r="F44" s="1027"/>
      <c r="G44" s="1693"/>
      <c r="H44" s="1694"/>
      <c r="I44" s="236"/>
      <c r="J44" s="236"/>
      <c r="K44" s="236"/>
      <c r="L44" s="236"/>
      <c r="M44" s="236"/>
      <c r="N44" s="236"/>
      <c r="O44" s="236"/>
      <c r="P44" s="236"/>
    </row>
    <row r="45" spans="1:16" x14ac:dyDescent="0.25">
      <c r="A45" s="1051" t="s">
        <v>33</v>
      </c>
      <c r="B45" s="1051"/>
      <c r="C45" s="1051"/>
      <c r="D45" s="1051"/>
      <c r="E45" s="1051"/>
      <c r="F45" s="1051"/>
      <c r="G45" s="1051"/>
      <c r="H45" s="1051"/>
      <c r="I45" s="1051"/>
      <c r="J45" s="1051"/>
      <c r="K45" s="1051"/>
      <c r="L45" s="1051"/>
      <c r="M45" s="1051"/>
      <c r="N45" s="1051"/>
      <c r="O45" s="1051"/>
      <c r="P45" s="1051"/>
    </row>
    <row r="46" spans="1:16" x14ac:dyDescent="0.25">
      <c r="A46" s="1057" t="s">
        <v>7</v>
      </c>
      <c r="B46" s="1057"/>
      <c r="C46" s="1057" t="s">
        <v>2</v>
      </c>
      <c r="D46" s="1057"/>
      <c r="E46" s="1057"/>
      <c r="F46" s="1057"/>
      <c r="G46" s="1057"/>
      <c r="H46" s="1057"/>
      <c r="I46" s="1078" t="s">
        <v>34</v>
      </c>
      <c r="J46" s="1080"/>
      <c r="K46" s="180">
        <v>2016</v>
      </c>
      <c r="L46" s="180">
        <v>2017</v>
      </c>
      <c r="M46" s="180">
        <v>2018</v>
      </c>
      <c r="N46" s="180">
        <v>2019</v>
      </c>
      <c r="O46" s="180">
        <v>2020</v>
      </c>
      <c r="P46" s="180">
        <v>2021</v>
      </c>
    </row>
    <row r="47" spans="1:16" ht="51.6" customHeight="1" x14ac:dyDescent="0.25">
      <c r="A47" s="1057"/>
      <c r="B47" s="1057"/>
      <c r="C47" s="184" t="s">
        <v>35</v>
      </c>
      <c r="D47" s="184" t="s">
        <v>36</v>
      </c>
      <c r="E47" s="184" t="s">
        <v>37</v>
      </c>
      <c r="F47" s="184" t="s">
        <v>38</v>
      </c>
      <c r="G47" s="184" t="s">
        <v>39</v>
      </c>
      <c r="H47" s="184" t="s">
        <v>40</v>
      </c>
      <c r="I47" s="1081"/>
      <c r="J47" s="1083"/>
      <c r="K47" s="185" t="s">
        <v>10</v>
      </c>
      <c r="L47" s="185" t="s">
        <v>10</v>
      </c>
      <c r="M47" s="185" t="s">
        <v>11</v>
      </c>
      <c r="N47" s="185" t="s">
        <v>12</v>
      </c>
      <c r="O47" s="185" t="s">
        <v>13</v>
      </c>
      <c r="P47" s="185" t="s">
        <v>13</v>
      </c>
    </row>
    <row r="48" spans="1:16" x14ac:dyDescent="0.25">
      <c r="A48" s="1075" t="s">
        <v>27</v>
      </c>
      <c r="B48" s="1077"/>
      <c r="C48" s="13"/>
      <c r="D48" s="13"/>
      <c r="E48" s="13"/>
      <c r="F48" s="13"/>
      <c r="G48" s="13"/>
      <c r="H48" s="13"/>
      <c r="I48" s="1116"/>
      <c r="J48" s="1117"/>
      <c r="K48" s="194" t="s">
        <v>15</v>
      </c>
      <c r="L48" s="230">
        <f>L59+L67</f>
        <v>5163.6000000000004</v>
      </c>
      <c r="M48" s="681">
        <f>M59+M67</f>
        <v>61907.7</v>
      </c>
      <c r="N48" s="681">
        <f t="shared" ref="N48:P48" si="8">N59+N67</f>
        <v>5691.5999999999985</v>
      </c>
      <c r="O48" s="681">
        <f t="shared" si="8"/>
        <v>2875.2000000000007</v>
      </c>
      <c r="P48" s="681">
        <f t="shared" si="8"/>
        <v>0</v>
      </c>
    </row>
    <row r="49" spans="1:16" ht="67.150000000000006" customHeight="1" x14ac:dyDescent="0.25">
      <c r="A49" s="1681" t="s">
        <v>168</v>
      </c>
      <c r="B49" s="1682"/>
      <c r="C49" s="8">
        <v>298</v>
      </c>
      <c r="D49" s="8">
        <v>2</v>
      </c>
      <c r="E49" s="8">
        <v>2999</v>
      </c>
      <c r="F49" s="373" t="s">
        <v>290</v>
      </c>
      <c r="G49" s="8">
        <v>70090</v>
      </c>
      <c r="H49" s="8">
        <v>132221</v>
      </c>
      <c r="I49" s="358"/>
      <c r="J49" s="359"/>
      <c r="K49" s="677" t="s">
        <v>15</v>
      </c>
      <c r="L49" s="367">
        <f>L68</f>
        <v>0</v>
      </c>
      <c r="M49" s="884">
        <f t="shared" ref="M49:P49" si="9">M68</f>
        <v>52855.5</v>
      </c>
      <c r="N49" s="883">
        <f t="shared" si="9"/>
        <v>0</v>
      </c>
      <c r="O49" s="883">
        <f t="shared" si="9"/>
        <v>0</v>
      </c>
      <c r="P49" s="883">
        <f t="shared" si="9"/>
        <v>0</v>
      </c>
    </row>
    <row r="50" spans="1:16" ht="47.45" customHeight="1" x14ac:dyDescent="0.25">
      <c r="A50" s="1575" t="s">
        <v>297</v>
      </c>
      <c r="B50" s="1576"/>
      <c r="C50" s="8">
        <v>298</v>
      </c>
      <c r="D50" s="8">
        <v>2</v>
      </c>
      <c r="E50" s="8">
        <v>2999</v>
      </c>
      <c r="F50" s="373" t="s">
        <v>290</v>
      </c>
      <c r="G50" s="8">
        <v>70110</v>
      </c>
      <c r="H50" s="8">
        <v>145150</v>
      </c>
      <c r="I50" s="1553" t="s">
        <v>298</v>
      </c>
      <c r="J50" s="1554"/>
      <c r="K50" s="181" t="s">
        <v>15</v>
      </c>
      <c r="L50" s="231">
        <f>L60</f>
        <v>43.2</v>
      </c>
      <c r="M50" s="884">
        <f t="shared" ref="M50:P50" si="10">M60</f>
        <v>35.4</v>
      </c>
      <c r="N50" s="884">
        <f t="shared" si="10"/>
        <v>0</v>
      </c>
      <c r="O50" s="884">
        <f t="shared" si="10"/>
        <v>0</v>
      </c>
      <c r="P50" s="884">
        <f t="shared" si="10"/>
        <v>0</v>
      </c>
    </row>
    <row r="51" spans="1:16" ht="70.900000000000006" customHeight="1" x14ac:dyDescent="0.25">
      <c r="A51" s="1575" t="s">
        <v>128</v>
      </c>
      <c r="B51" s="1576"/>
      <c r="C51" s="8">
        <v>298</v>
      </c>
      <c r="D51" s="8">
        <v>2</v>
      </c>
      <c r="E51" s="131" t="s">
        <v>428</v>
      </c>
      <c r="F51" s="373" t="s">
        <v>290</v>
      </c>
      <c r="G51" s="8">
        <v>70110</v>
      </c>
      <c r="H51" s="8">
        <v>595410</v>
      </c>
      <c r="I51" s="1042" t="s">
        <v>299</v>
      </c>
      <c r="J51" s="1044"/>
      <c r="K51" s="181" t="s">
        <v>15</v>
      </c>
      <c r="L51" s="231">
        <f>L61</f>
        <v>255692.4</v>
      </c>
      <c r="M51" s="884">
        <f t="shared" ref="M51:P51" si="11">M61</f>
        <v>98831.2</v>
      </c>
      <c r="N51" s="884">
        <f t="shared" si="11"/>
        <v>47741.9</v>
      </c>
      <c r="O51" s="884">
        <f t="shared" si="11"/>
        <v>2875.2</v>
      </c>
      <c r="P51" s="884">
        <f t="shared" si="11"/>
        <v>0</v>
      </c>
    </row>
    <row r="52" spans="1:16" s="465" customFormat="1" ht="70.900000000000006" customHeight="1" x14ac:dyDescent="0.25">
      <c r="A52" s="1575" t="s">
        <v>128</v>
      </c>
      <c r="B52" s="1576"/>
      <c r="C52" s="8"/>
      <c r="D52" s="75"/>
      <c r="E52" s="126">
        <v>2053</v>
      </c>
      <c r="F52" s="76"/>
      <c r="G52" s="76"/>
      <c r="H52" s="76">
        <v>595410</v>
      </c>
      <c r="I52" s="675"/>
      <c r="J52" s="676"/>
      <c r="K52" s="677"/>
      <c r="L52" s="680">
        <f>L69</f>
        <v>15555.9</v>
      </c>
      <c r="M52" s="884">
        <f t="shared" ref="M52:P52" si="12">M69</f>
        <v>38269.599999999999</v>
      </c>
      <c r="N52" s="884">
        <f t="shared" si="12"/>
        <v>0</v>
      </c>
      <c r="O52" s="884">
        <f t="shared" si="12"/>
        <v>0</v>
      </c>
      <c r="P52" s="884">
        <f t="shared" si="12"/>
        <v>0</v>
      </c>
    </row>
    <row r="53" spans="1:16" ht="72" customHeight="1" x14ac:dyDescent="0.25">
      <c r="A53" s="1575" t="s">
        <v>355</v>
      </c>
      <c r="B53" s="1576"/>
      <c r="C53" s="8">
        <v>298</v>
      </c>
      <c r="D53" s="8">
        <v>2</v>
      </c>
      <c r="E53" s="131" t="s">
        <v>428</v>
      </c>
      <c r="F53" s="373" t="s">
        <v>290</v>
      </c>
      <c r="G53" s="8">
        <v>70110</v>
      </c>
      <c r="H53" s="8">
        <v>471330</v>
      </c>
      <c r="I53" s="1042" t="s">
        <v>357</v>
      </c>
      <c r="J53" s="1044"/>
      <c r="K53" s="181" t="s">
        <v>15</v>
      </c>
      <c r="L53" s="231">
        <f>L62</f>
        <v>-235358</v>
      </c>
      <c r="M53" s="884">
        <f t="shared" ref="M53:P53" si="13">M62</f>
        <v>-89814.399999999994</v>
      </c>
      <c r="N53" s="884">
        <f t="shared" si="13"/>
        <v>-42050.3</v>
      </c>
      <c r="O53" s="884">
        <f t="shared" si="13"/>
        <v>0</v>
      </c>
      <c r="P53" s="884">
        <f t="shared" si="13"/>
        <v>0</v>
      </c>
    </row>
    <row r="54" spans="1:16" s="465" customFormat="1" ht="72" customHeight="1" x14ac:dyDescent="0.25">
      <c r="A54" s="1149" t="s">
        <v>289</v>
      </c>
      <c r="B54" s="1150"/>
      <c r="C54" s="8"/>
      <c r="D54" s="75"/>
      <c r="E54" s="76"/>
      <c r="F54" s="76"/>
      <c r="G54" s="76"/>
      <c r="H54" s="76">
        <v>471330</v>
      </c>
      <c r="I54" s="675"/>
      <c r="J54" s="676"/>
      <c r="K54" s="677"/>
      <c r="L54" s="680">
        <f>L70</f>
        <v>-15555.9</v>
      </c>
      <c r="M54" s="884">
        <f t="shared" ref="M54:P54" si="14">M70</f>
        <v>-38269.599999999999</v>
      </c>
      <c r="N54" s="884">
        <f t="shared" si="14"/>
        <v>0</v>
      </c>
      <c r="O54" s="884">
        <f t="shared" si="14"/>
        <v>0</v>
      </c>
      <c r="P54" s="884">
        <f t="shared" si="14"/>
        <v>0</v>
      </c>
    </row>
    <row r="55" spans="1:16" ht="22.9" customHeight="1" x14ac:dyDescent="0.25">
      <c r="A55" s="1099" t="s">
        <v>362</v>
      </c>
      <c r="B55" s="1101"/>
      <c r="C55" s="8"/>
      <c r="D55" s="8"/>
      <c r="E55" s="8"/>
      <c r="F55" s="8"/>
      <c r="G55" s="8"/>
      <c r="H55" s="8"/>
      <c r="I55" s="1042"/>
      <c r="J55" s="1044"/>
      <c r="K55" s="357" t="s">
        <v>15</v>
      </c>
      <c r="L55" s="366">
        <f>L63</f>
        <v>-2560.1999999999998</v>
      </c>
      <c r="M55" s="884">
        <f t="shared" ref="M55:P55" si="15">M63</f>
        <v>0</v>
      </c>
      <c r="N55" s="884">
        <f t="shared" si="15"/>
        <v>0</v>
      </c>
      <c r="O55" s="884">
        <f t="shared" si="15"/>
        <v>0</v>
      </c>
      <c r="P55" s="884">
        <f t="shared" si="15"/>
        <v>0</v>
      </c>
    </row>
    <row r="56" spans="1:16" ht="18.600000000000001" customHeight="1" x14ac:dyDescent="0.25">
      <c r="A56" s="1099" t="s">
        <v>294</v>
      </c>
      <c r="B56" s="1101"/>
      <c r="C56" s="8"/>
      <c r="D56" s="8"/>
      <c r="E56" s="8"/>
      <c r="F56" s="8"/>
      <c r="G56" s="8"/>
      <c r="H56" s="8">
        <v>910000</v>
      </c>
      <c r="I56" s="1042"/>
      <c r="J56" s="1044"/>
      <c r="K56" s="181" t="s">
        <v>15</v>
      </c>
      <c r="L56" s="231">
        <f>L64</f>
        <v>13235.4</v>
      </c>
      <c r="M56" s="884">
        <f t="shared" ref="M56:P56" si="16">M64</f>
        <v>25889.200000000001</v>
      </c>
      <c r="N56" s="884">
        <f t="shared" si="16"/>
        <v>8500</v>
      </c>
      <c r="O56" s="884">
        <f t="shared" si="16"/>
        <v>8500</v>
      </c>
      <c r="P56" s="884">
        <f t="shared" si="16"/>
        <v>8500</v>
      </c>
    </row>
    <row r="57" spans="1:16" ht="19.149999999999999" customHeight="1" x14ac:dyDescent="0.25">
      <c r="A57" s="1099" t="s">
        <v>295</v>
      </c>
      <c r="B57" s="1101"/>
      <c r="C57" s="8"/>
      <c r="D57" s="8"/>
      <c r="E57" s="8"/>
      <c r="F57" s="8"/>
      <c r="G57" s="8"/>
      <c r="H57" s="8">
        <v>930000</v>
      </c>
      <c r="I57" s="1042"/>
      <c r="J57" s="1044"/>
      <c r="K57" s="181" t="s">
        <v>15</v>
      </c>
      <c r="L57" s="231">
        <f>L65</f>
        <v>-25889.200000000001</v>
      </c>
      <c r="M57" s="884">
        <f t="shared" ref="M57:P57" si="17">M65</f>
        <v>-25889.200000000001</v>
      </c>
      <c r="N57" s="884">
        <f t="shared" si="17"/>
        <v>-8500</v>
      </c>
      <c r="O57" s="884">
        <f t="shared" si="17"/>
        <v>-8500</v>
      </c>
      <c r="P57" s="884">
        <f t="shared" si="17"/>
        <v>-8500</v>
      </c>
    </row>
    <row r="58" spans="1:16" ht="19.149999999999999" customHeight="1" x14ac:dyDescent="0.25">
      <c r="A58" s="1696" t="s">
        <v>132</v>
      </c>
      <c r="B58" s="1697"/>
      <c r="C58" s="8"/>
      <c r="D58" s="8"/>
      <c r="E58" s="8"/>
      <c r="F58" s="8"/>
      <c r="G58" s="8"/>
      <c r="H58" s="8"/>
      <c r="I58" s="1698"/>
      <c r="J58" s="1699"/>
      <c r="K58" s="181"/>
      <c r="L58" s="231"/>
      <c r="M58" s="231"/>
      <c r="N58" s="231"/>
      <c r="O58" s="231"/>
      <c r="P58" s="231"/>
    </row>
    <row r="59" spans="1:16" ht="109.9" customHeight="1" x14ac:dyDescent="0.25">
      <c r="A59" s="1651" t="s">
        <v>296</v>
      </c>
      <c r="B59" s="1653"/>
      <c r="C59" s="13"/>
      <c r="D59" s="13"/>
      <c r="E59" s="13"/>
      <c r="F59" s="13"/>
      <c r="G59" s="13"/>
      <c r="H59" s="21"/>
      <c r="I59" s="1084"/>
      <c r="J59" s="1084"/>
      <c r="K59" s="194" t="s">
        <v>15</v>
      </c>
      <c r="L59" s="230">
        <f>SUM(L60:L72)</f>
        <v>5163.6000000000004</v>
      </c>
      <c r="M59" s="230">
        <f>SUM(M60:M65)</f>
        <v>9052.1999999999935</v>
      </c>
      <c r="N59" s="230">
        <f>SUM(N60:N65)</f>
        <v>5691.5999999999985</v>
      </c>
      <c r="O59" s="230">
        <f>SUM(O60:O72)</f>
        <v>2875.2000000000007</v>
      </c>
      <c r="P59" s="230">
        <f>SUM(P60:P72)</f>
        <v>0</v>
      </c>
    </row>
    <row r="60" spans="1:16" ht="47.45" customHeight="1" x14ac:dyDescent="0.25">
      <c r="A60" s="1685" t="s">
        <v>297</v>
      </c>
      <c r="B60" s="1686"/>
      <c r="C60" s="8">
        <v>298</v>
      </c>
      <c r="D60" s="8">
        <v>2</v>
      </c>
      <c r="E60" s="372">
        <v>999</v>
      </c>
      <c r="F60" s="21" t="s">
        <v>290</v>
      </c>
      <c r="G60" s="8">
        <v>70110</v>
      </c>
      <c r="H60" s="8">
        <v>145150</v>
      </c>
      <c r="I60" s="1553" t="s">
        <v>298</v>
      </c>
      <c r="J60" s="1554"/>
      <c r="K60" s="181" t="s">
        <v>15</v>
      </c>
      <c r="L60" s="679">
        <v>43.2</v>
      </c>
      <c r="M60" s="679">
        <v>35.4</v>
      </c>
      <c r="N60" s="678"/>
      <c r="O60" s="678"/>
      <c r="P60" s="238">
        <v>0</v>
      </c>
    </row>
    <row r="61" spans="1:16" ht="112.5" customHeight="1" x14ac:dyDescent="0.25">
      <c r="A61" s="1685" t="s">
        <v>128</v>
      </c>
      <c r="B61" s="1686"/>
      <c r="C61" s="8">
        <v>298</v>
      </c>
      <c r="D61" s="8">
        <v>2</v>
      </c>
      <c r="E61" s="373" t="s">
        <v>356</v>
      </c>
      <c r="F61" s="21" t="s">
        <v>290</v>
      </c>
      <c r="G61" s="8">
        <v>70110</v>
      </c>
      <c r="H61" s="8">
        <v>595410</v>
      </c>
      <c r="I61" s="1042" t="s">
        <v>299</v>
      </c>
      <c r="J61" s="1044"/>
      <c r="K61" s="181" t="s">
        <v>15</v>
      </c>
      <c r="L61" s="679">
        <v>255692.4</v>
      </c>
      <c r="M61" s="679">
        <v>98831.2</v>
      </c>
      <c r="N61" s="678">
        <v>47741.9</v>
      </c>
      <c r="O61" s="678">
        <v>2875.2</v>
      </c>
      <c r="P61" s="238"/>
    </row>
    <row r="62" spans="1:16" ht="110.45" customHeight="1" x14ac:dyDescent="0.25">
      <c r="A62" s="1685" t="s">
        <v>355</v>
      </c>
      <c r="B62" s="1686"/>
      <c r="C62" s="8">
        <v>298</v>
      </c>
      <c r="D62" s="8">
        <v>2</v>
      </c>
      <c r="E62" s="373" t="s">
        <v>356</v>
      </c>
      <c r="F62" s="21" t="s">
        <v>290</v>
      </c>
      <c r="G62" s="8">
        <v>70110</v>
      </c>
      <c r="H62" s="8">
        <v>471330</v>
      </c>
      <c r="I62" s="1042" t="s">
        <v>357</v>
      </c>
      <c r="J62" s="1044"/>
      <c r="K62" s="181" t="s">
        <v>15</v>
      </c>
      <c r="L62" s="679">
        <v>-235358</v>
      </c>
      <c r="M62" s="679">
        <v>-89814.399999999994</v>
      </c>
      <c r="N62" s="678">
        <v>-42050.3</v>
      </c>
      <c r="O62" s="678"/>
      <c r="P62" s="238"/>
    </row>
    <row r="63" spans="1:16" ht="19.5" customHeight="1" x14ac:dyDescent="0.25">
      <c r="A63" s="1700" t="s">
        <v>362</v>
      </c>
      <c r="B63" s="1701"/>
      <c r="C63" s="8"/>
      <c r="D63" s="75"/>
      <c r="E63" s="22"/>
      <c r="F63" s="76"/>
      <c r="G63" s="76"/>
      <c r="H63" s="76"/>
      <c r="I63" s="355"/>
      <c r="J63" s="356"/>
      <c r="K63" s="357"/>
      <c r="L63" s="366">
        <v>-2560.1999999999998</v>
      </c>
      <c r="M63" s="366"/>
      <c r="N63" s="366"/>
      <c r="O63" s="366"/>
      <c r="P63" s="366"/>
    </row>
    <row r="64" spans="1:16" ht="18.600000000000001" customHeight="1" x14ac:dyDescent="0.25">
      <c r="A64" s="1700" t="s">
        <v>294</v>
      </c>
      <c r="B64" s="1701"/>
      <c r="C64" s="8"/>
      <c r="D64" s="8"/>
      <c r="E64" s="8"/>
      <c r="F64" s="8"/>
      <c r="G64" s="8"/>
      <c r="H64" s="8">
        <v>910000</v>
      </c>
      <c r="I64" s="1042"/>
      <c r="J64" s="1044"/>
      <c r="K64" s="181" t="s">
        <v>15</v>
      </c>
      <c r="L64" s="679">
        <v>13235.4</v>
      </c>
      <c r="M64" s="679">
        <v>25889.200000000001</v>
      </c>
      <c r="N64" s="679">
        <v>8500</v>
      </c>
      <c r="O64" s="679">
        <v>8500</v>
      </c>
      <c r="P64" s="231">
        <v>8500</v>
      </c>
    </row>
    <row r="65" spans="1:16" ht="18.600000000000001" customHeight="1" x14ac:dyDescent="0.25">
      <c r="A65" s="1700" t="s">
        <v>295</v>
      </c>
      <c r="B65" s="1701"/>
      <c r="C65" s="8"/>
      <c r="D65" s="8"/>
      <c r="E65" s="8"/>
      <c r="F65" s="8"/>
      <c r="G65" s="8"/>
      <c r="H65" s="8">
        <v>930000</v>
      </c>
      <c r="I65" s="1042"/>
      <c r="J65" s="1044"/>
      <c r="K65" s="357" t="s">
        <v>15</v>
      </c>
      <c r="L65" s="679">
        <v>-25889.200000000001</v>
      </c>
      <c r="M65" s="679">
        <v>-25889.200000000001</v>
      </c>
      <c r="N65" s="679">
        <v>-8500</v>
      </c>
      <c r="O65" s="679">
        <v>-8500</v>
      </c>
      <c r="P65" s="366">
        <v>-8500</v>
      </c>
    </row>
    <row r="66" spans="1:16" ht="18.600000000000001" customHeight="1" x14ac:dyDescent="0.25">
      <c r="A66" s="360"/>
      <c r="B66" s="361"/>
      <c r="C66" s="8"/>
      <c r="D66" s="8"/>
      <c r="E66" s="8"/>
      <c r="F66" s="8"/>
      <c r="G66" s="8"/>
      <c r="H66" s="8"/>
      <c r="I66" s="355"/>
      <c r="J66" s="356"/>
      <c r="K66" s="357"/>
      <c r="L66" s="366"/>
      <c r="M66" s="366"/>
      <c r="N66" s="366"/>
      <c r="O66" s="366"/>
      <c r="P66" s="366"/>
    </row>
    <row r="67" spans="1:16" ht="53.25" customHeight="1" x14ac:dyDescent="0.25">
      <c r="A67" s="1702" t="s">
        <v>179</v>
      </c>
      <c r="B67" s="1703"/>
      <c r="C67" s="13">
        <v>298</v>
      </c>
      <c r="D67" s="64">
        <v>2</v>
      </c>
      <c r="E67" s="369" t="s">
        <v>427</v>
      </c>
      <c r="F67" s="120" t="s">
        <v>290</v>
      </c>
      <c r="G67" s="64">
        <v>70090</v>
      </c>
      <c r="H67" s="116"/>
      <c r="I67" s="355"/>
      <c r="J67" s="356"/>
      <c r="K67" s="357"/>
      <c r="L67" s="366"/>
      <c r="M67" s="367">
        <v>52855.5</v>
      </c>
      <c r="N67" s="367"/>
      <c r="O67" s="366"/>
      <c r="P67" s="366"/>
    </row>
    <row r="68" spans="1:16" ht="80.45" customHeight="1" x14ac:dyDescent="0.25">
      <c r="A68" s="1681" t="s">
        <v>168</v>
      </c>
      <c r="B68" s="1682"/>
      <c r="C68" s="13"/>
      <c r="D68" s="23"/>
      <c r="E68" s="369">
        <v>2999</v>
      </c>
      <c r="F68" s="64"/>
      <c r="G68" s="64"/>
      <c r="H68" s="116" t="s">
        <v>169</v>
      </c>
      <c r="I68" s="355"/>
      <c r="J68" s="356"/>
      <c r="K68" s="357"/>
      <c r="L68" s="366"/>
      <c r="M68" s="366">
        <v>52855.5</v>
      </c>
      <c r="N68" s="366"/>
      <c r="O68" s="366"/>
      <c r="P68" s="366"/>
    </row>
    <row r="69" spans="1:16" ht="69.599999999999994" customHeight="1" x14ac:dyDescent="0.25">
      <c r="A69" s="1575" t="s">
        <v>128</v>
      </c>
      <c r="B69" s="1576"/>
      <c r="C69" s="8"/>
      <c r="D69" s="75"/>
      <c r="E69" s="126">
        <v>2053</v>
      </c>
      <c r="F69" s="76"/>
      <c r="G69" s="76"/>
      <c r="H69" s="76">
        <v>595410</v>
      </c>
      <c r="I69" s="355"/>
      <c r="J69" s="356"/>
      <c r="K69" s="357"/>
      <c r="L69" s="366">
        <v>15555.9</v>
      </c>
      <c r="M69" s="366">
        <v>38269.599999999999</v>
      </c>
      <c r="N69" s="366"/>
      <c r="O69" s="366"/>
      <c r="P69" s="366"/>
    </row>
    <row r="70" spans="1:16" ht="38.450000000000003" customHeight="1" x14ac:dyDescent="0.25">
      <c r="A70" s="1149" t="s">
        <v>289</v>
      </c>
      <c r="B70" s="1150"/>
      <c r="C70" s="8"/>
      <c r="D70" s="75"/>
      <c r="E70" s="76"/>
      <c r="F70" s="76"/>
      <c r="G70" s="76"/>
      <c r="H70" s="76">
        <v>471330</v>
      </c>
      <c r="I70" s="355"/>
      <c r="J70" s="356"/>
      <c r="K70" s="357"/>
      <c r="L70" s="366">
        <v>-15555.9</v>
      </c>
      <c r="M70" s="366">
        <v>-38269.599999999999</v>
      </c>
      <c r="N70" s="366"/>
      <c r="O70" s="366"/>
      <c r="P70" s="366"/>
    </row>
    <row r="71" spans="1:16" ht="18.600000000000001" customHeight="1" x14ac:dyDescent="0.25">
      <c r="A71" s="1575" t="s">
        <v>130</v>
      </c>
      <c r="B71" s="1576"/>
      <c r="C71" s="8"/>
      <c r="D71" s="75"/>
      <c r="E71" s="76"/>
      <c r="F71" s="76"/>
      <c r="G71" s="76"/>
      <c r="H71" s="76"/>
      <c r="I71" s="355"/>
      <c r="J71" s="356"/>
      <c r="K71" s="357"/>
      <c r="L71" s="366"/>
      <c r="M71" s="366"/>
      <c r="N71" s="366"/>
      <c r="O71" s="366"/>
      <c r="P71" s="366"/>
    </row>
    <row r="72" spans="1:16" ht="18.600000000000001" customHeight="1" x14ac:dyDescent="0.25">
      <c r="A72" s="1704" t="s">
        <v>131</v>
      </c>
      <c r="B72" s="1705"/>
      <c r="C72" s="8"/>
      <c r="D72" s="75"/>
      <c r="E72" s="76"/>
      <c r="F72" s="76"/>
      <c r="G72" s="76"/>
      <c r="H72" s="76"/>
      <c r="I72" s="355"/>
      <c r="J72" s="356"/>
      <c r="K72" s="357"/>
      <c r="L72" s="366"/>
      <c r="M72" s="366"/>
      <c r="N72" s="366"/>
      <c r="O72" s="366"/>
      <c r="P72" s="366"/>
    </row>
    <row r="73" spans="1:16" x14ac:dyDescent="0.25">
      <c r="A73" s="1042"/>
      <c r="B73" s="1043"/>
      <c r="K73" s="239"/>
    </row>
    <row r="74" spans="1:16" ht="26.25" customHeight="1" x14ac:dyDescent="0.25">
      <c r="A74" s="1113" t="s">
        <v>41</v>
      </c>
      <c r="B74" s="1113"/>
      <c r="C74" s="1113"/>
      <c r="D74" s="1113"/>
      <c r="E74" s="1113"/>
      <c r="F74" s="1113"/>
      <c r="G74" s="1113"/>
      <c r="H74" s="1113"/>
      <c r="I74" s="1113"/>
      <c r="J74" s="1113"/>
      <c r="K74" s="1113"/>
      <c r="L74" s="1113"/>
      <c r="M74" s="1113"/>
      <c r="N74" s="1113"/>
      <c r="O74" s="1113"/>
      <c r="P74" s="1114"/>
    </row>
    <row r="75" spans="1:16" ht="21.6" customHeight="1" x14ac:dyDescent="0.25">
      <c r="A75" s="1106"/>
      <c r="B75" s="1108"/>
      <c r="C75" s="1106"/>
      <c r="D75" s="1107"/>
      <c r="E75" s="1107"/>
      <c r="F75" s="1107"/>
      <c r="G75" s="1107"/>
      <c r="H75" s="1107"/>
      <c r="I75" s="1107"/>
      <c r="J75" s="1107"/>
      <c r="K75" s="1107"/>
      <c r="L75" s="1107"/>
      <c r="M75" s="1107"/>
      <c r="N75" s="1108"/>
      <c r="O75" s="1084" t="s">
        <v>2</v>
      </c>
      <c r="P75" s="1084"/>
    </row>
    <row r="76" spans="1:16" ht="20.25" customHeight="1" x14ac:dyDescent="0.25">
      <c r="A76" s="1111" t="s">
        <v>42</v>
      </c>
      <c r="B76" s="1111"/>
      <c r="C76" s="1106" t="s">
        <v>358</v>
      </c>
      <c r="D76" s="1107"/>
      <c r="E76" s="1107"/>
      <c r="F76" s="1107"/>
      <c r="G76" s="1107"/>
      <c r="H76" s="1107"/>
      <c r="I76" s="1107"/>
      <c r="J76" s="1107"/>
      <c r="K76" s="1107"/>
      <c r="L76" s="1107"/>
      <c r="M76" s="1107"/>
      <c r="N76" s="1108"/>
      <c r="O76" s="1112" t="s">
        <v>290</v>
      </c>
      <c r="P76" s="1112"/>
    </row>
    <row r="77" spans="1:16" ht="21.6" customHeight="1" x14ac:dyDescent="0.25">
      <c r="A77" s="1111" t="s">
        <v>43</v>
      </c>
      <c r="B77" s="1111"/>
      <c r="C77" s="1106" t="s">
        <v>44</v>
      </c>
      <c r="D77" s="1107"/>
      <c r="E77" s="1107"/>
      <c r="F77" s="1107"/>
      <c r="G77" s="1107"/>
      <c r="H77" s="1107"/>
      <c r="I77" s="1107"/>
      <c r="J77" s="1107"/>
      <c r="K77" s="1107"/>
      <c r="L77" s="1107"/>
      <c r="M77" s="1107"/>
      <c r="N77" s="1108"/>
      <c r="O77" s="1084">
        <v>58</v>
      </c>
      <c r="P77" s="1084"/>
    </row>
    <row r="78" spans="1:16" ht="21.6" customHeight="1" x14ac:dyDescent="0.25">
      <c r="A78" s="1111" t="s">
        <v>45</v>
      </c>
      <c r="B78" s="1111"/>
      <c r="C78" s="1106" t="s">
        <v>180</v>
      </c>
      <c r="D78" s="1107"/>
      <c r="E78" s="1107"/>
      <c r="F78" s="1107"/>
      <c r="G78" s="1107"/>
      <c r="H78" s="1107"/>
      <c r="I78" s="1107"/>
      <c r="J78" s="1107"/>
      <c r="K78" s="1107"/>
      <c r="L78" s="1107"/>
      <c r="M78" s="1107"/>
      <c r="N78" s="1108"/>
      <c r="O78" s="1112" t="s">
        <v>181</v>
      </c>
      <c r="P78" s="1112"/>
    </row>
    <row r="80" spans="1:16" ht="37.5" customHeight="1" x14ac:dyDescent="0.25">
      <c r="A80" s="1603" t="s">
        <v>894</v>
      </c>
      <c r="B80" s="1603"/>
      <c r="C80" s="1603"/>
      <c r="D80" s="1603"/>
      <c r="E80" s="1603"/>
      <c r="F80" s="1603"/>
      <c r="G80" s="1603"/>
      <c r="H80" s="1603"/>
      <c r="I80" s="1603"/>
      <c r="J80" s="1603"/>
      <c r="K80" s="1603"/>
      <c r="L80" s="1603"/>
      <c r="M80" s="1603"/>
      <c r="N80" s="1603"/>
      <c r="O80" s="1603"/>
      <c r="P80" s="1603"/>
    </row>
    <row r="81" spans="1:16" ht="21" customHeight="1" x14ac:dyDescent="0.25">
      <c r="A81" s="1506" t="s">
        <v>47</v>
      </c>
      <c r="B81" s="1507"/>
      <c r="C81" s="1508"/>
      <c r="D81" s="1249" t="s">
        <v>771</v>
      </c>
      <c r="E81" s="1250"/>
      <c r="F81" s="1250"/>
      <c r="G81" s="1250"/>
      <c r="H81" s="1250"/>
      <c r="I81" s="1250"/>
      <c r="J81" s="1250"/>
      <c r="K81" s="1250"/>
      <c r="L81" s="1250"/>
      <c r="M81" s="1250"/>
      <c r="N81" s="1250"/>
      <c r="O81" s="1250"/>
      <c r="P81" s="1251"/>
    </row>
    <row r="82" spans="1:16" ht="80.25" customHeight="1" x14ac:dyDescent="0.25">
      <c r="A82" s="1240" t="s">
        <v>891</v>
      </c>
      <c r="B82" s="1241"/>
      <c r="C82" s="1242"/>
      <c r="D82" s="1395" t="s">
        <v>772</v>
      </c>
      <c r="E82" s="1558"/>
      <c r="F82" s="1558"/>
      <c r="G82" s="1558"/>
      <c r="H82" s="1558"/>
      <c r="I82" s="1558"/>
      <c r="J82" s="1558"/>
      <c r="K82" s="1558"/>
      <c r="L82" s="1558"/>
      <c r="M82" s="1558"/>
      <c r="N82" s="1558"/>
      <c r="O82" s="1558"/>
      <c r="P82" s="1559"/>
    </row>
    <row r="83" spans="1:16" ht="69" customHeight="1" x14ac:dyDescent="0.25">
      <c r="A83" s="1246" t="s">
        <v>49</v>
      </c>
      <c r="B83" s="1247"/>
      <c r="C83" s="1248"/>
      <c r="D83" s="1395" t="s">
        <v>773</v>
      </c>
      <c r="E83" s="1396"/>
      <c r="F83" s="1396"/>
      <c r="G83" s="1396"/>
      <c r="H83" s="1396"/>
      <c r="I83" s="1396"/>
      <c r="J83" s="1396"/>
      <c r="K83" s="1396"/>
      <c r="L83" s="1396"/>
      <c r="M83" s="1396"/>
      <c r="N83" s="1396"/>
      <c r="O83" s="1396"/>
      <c r="P83" s="1397"/>
    </row>
    <row r="84" spans="1:16" ht="26.25" customHeight="1" x14ac:dyDescent="0.25">
      <c r="A84" s="1504" t="s">
        <v>50</v>
      </c>
      <c r="B84" s="1504"/>
      <c r="C84" s="1504"/>
      <c r="D84" s="1504"/>
      <c r="E84" s="1504"/>
      <c r="F84" s="1504"/>
      <c r="G84" s="1504"/>
      <c r="H84" s="1504"/>
      <c r="I84" s="1504"/>
      <c r="J84" s="1504"/>
      <c r="K84" s="1504"/>
      <c r="L84" s="1504"/>
      <c r="M84" s="1504"/>
      <c r="N84" s="1504"/>
      <c r="O84" s="1504"/>
      <c r="P84" s="1504"/>
    </row>
    <row r="85" spans="1:16" ht="24" customHeight="1" x14ac:dyDescent="0.25">
      <c r="A85" s="1215" t="s">
        <v>51</v>
      </c>
      <c r="B85" s="1503" t="s">
        <v>2</v>
      </c>
      <c r="C85" s="1219" t="s">
        <v>7</v>
      </c>
      <c r="D85" s="1220"/>
      <c r="E85" s="1220"/>
      <c r="F85" s="1220"/>
      <c r="G85" s="1220"/>
      <c r="H85" s="1220"/>
      <c r="I85" s="1220"/>
      <c r="J85" s="1505" t="s">
        <v>52</v>
      </c>
      <c r="K85" s="738">
        <v>2016</v>
      </c>
      <c r="L85" s="738">
        <v>2017</v>
      </c>
      <c r="M85" s="738">
        <v>2018</v>
      </c>
      <c r="N85" s="738">
        <v>2019</v>
      </c>
      <c r="O85" s="738">
        <v>2020</v>
      </c>
      <c r="P85" s="738">
        <v>2021</v>
      </c>
    </row>
    <row r="86" spans="1:16" ht="55.15" customHeight="1" x14ac:dyDescent="0.25">
      <c r="A86" s="1216"/>
      <c r="B86" s="1217"/>
      <c r="C86" s="1560"/>
      <c r="D86" s="1561"/>
      <c r="E86" s="1561"/>
      <c r="F86" s="1561"/>
      <c r="G86" s="1561"/>
      <c r="H86" s="1561"/>
      <c r="I86" s="1561"/>
      <c r="J86" s="1225"/>
      <c r="K86" s="739" t="s">
        <v>10</v>
      </c>
      <c r="L86" s="739" t="s">
        <v>10</v>
      </c>
      <c r="M86" s="739" t="s">
        <v>11</v>
      </c>
      <c r="N86" s="739" t="s">
        <v>12</v>
      </c>
      <c r="O86" s="739" t="s">
        <v>13</v>
      </c>
      <c r="P86" s="739" t="s">
        <v>13</v>
      </c>
    </row>
    <row r="87" spans="1:16" ht="22.5" customHeight="1" x14ac:dyDescent="0.25">
      <c r="A87" s="1227" t="s">
        <v>53</v>
      </c>
      <c r="B87" s="777" t="s">
        <v>139</v>
      </c>
      <c r="C87" s="1603" t="s">
        <v>508</v>
      </c>
      <c r="D87" s="1603"/>
      <c r="E87" s="1603"/>
      <c r="F87" s="1603"/>
      <c r="G87" s="1603"/>
      <c r="H87" s="1603"/>
      <c r="I87" s="1603"/>
      <c r="J87" s="721" t="s">
        <v>341</v>
      </c>
      <c r="K87" s="721">
        <v>323392</v>
      </c>
      <c r="L87" s="721">
        <v>349562</v>
      </c>
      <c r="M87" s="721">
        <v>339000</v>
      </c>
      <c r="N87" s="735">
        <v>332000</v>
      </c>
      <c r="O87" s="735">
        <v>330000</v>
      </c>
      <c r="P87" s="735"/>
    </row>
    <row r="88" spans="1:16" ht="36" customHeight="1" x14ac:dyDescent="0.25">
      <c r="A88" s="1262"/>
      <c r="B88" s="769" t="s">
        <v>172</v>
      </c>
      <c r="C88" s="1282" t="s">
        <v>774</v>
      </c>
      <c r="D88" s="1282"/>
      <c r="E88" s="1282"/>
      <c r="F88" s="1282"/>
      <c r="G88" s="1282"/>
      <c r="H88" s="1282"/>
      <c r="I88" s="1282"/>
      <c r="J88" s="733" t="s">
        <v>343</v>
      </c>
      <c r="K88" s="733">
        <v>1.08</v>
      </c>
      <c r="L88" s="764">
        <v>0.91</v>
      </c>
      <c r="M88" s="764">
        <v>1.1000000000000001</v>
      </c>
      <c r="N88" s="740">
        <v>1</v>
      </c>
      <c r="O88" s="740">
        <v>0.9</v>
      </c>
      <c r="P88" s="779"/>
    </row>
    <row r="89" spans="1:16" ht="34.5" customHeight="1" x14ac:dyDescent="0.25">
      <c r="A89" s="1227" t="s">
        <v>54</v>
      </c>
      <c r="B89" s="769" t="s">
        <v>141</v>
      </c>
      <c r="C89" s="1282" t="s">
        <v>775</v>
      </c>
      <c r="D89" s="1282"/>
      <c r="E89" s="1282"/>
      <c r="F89" s="1282"/>
      <c r="G89" s="1282"/>
      <c r="H89" s="1282"/>
      <c r="I89" s="1282"/>
      <c r="J89" s="764" t="s">
        <v>344</v>
      </c>
      <c r="K89" s="733">
        <v>59</v>
      </c>
      <c r="L89" s="764">
        <v>312</v>
      </c>
      <c r="M89" s="764">
        <v>338</v>
      </c>
      <c r="N89" s="764">
        <v>450</v>
      </c>
      <c r="O89" s="780"/>
      <c r="P89" s="765"/>
    </row>
    <row r="90" spans="1:16" ht="33.75" customHeight="1" x14ac:dyDescent="0.25">
      <c r="A90" s="1262"/>
      <c r="B90" s="769" t="s">
        <v>142</v>
      </c>
      <c r="C90" s="1285" t="s">
        <v>776</v>
      </c>
      <c r="D90" s="1286"/>
      <c r="E90" s="1286"/>
      <c r="F90" s="1286"/>
      <c r="G90" s="1286"/>
      <c r="H90" s="1286"/>
      <c r="I90" s="1287"/>
      <c r="J90" s="764" t="s">
        <v>344</v>
      </c>
      <c r="K90" s="733">
        <v>32500</v>
      </c>
      <c r="L90" s="733">
        <v>76050</v>
      </c>
      <c r="M90" s="764">
        <v>86000</v>
      </c>
      <c r="N90" s="764">
        <v>109000</v>
      </c>
      <c r="O90" s="764">
        <v>109000</v>
      </c>
      <c r="P90" s="765"/>
    </row>
    <row r="91" spans="1:16" ht="46.5" customHeight="1" x14ac:dyDescent="0.25">
      <c r="A91" s="762" t="s">
        <v>59</v>
      </c>
      <c r="B91" s="754" t="s">
        <v>144</v>
      </c>
      <c r="C91" s="1282" t="s">
        <v>509</v>
      </c>
      <c r="D91" s="1282"/>
      <c r="E91" s="1282"/>
      <c r="F91" s="1282"/>
      <c r="G91" s="1282"/>
      <c r="H91" s="1282"/>
      <c r="I91" s="1282"/>
      <c r="J91" s="764" t="s">
        <v>111</v>
      </c>
      <c r="K91" s="733">
        <v>42.7</v>
      </c>
      <c r="L91" s="733">
        <v>77.5</v>
      </c>
      <c r="M91" s="764">
        <v>93.76</v>
      </c>
      <c r="N91" s="764">
        <v>97.51</v>
      </c>
      <c r="O91" s="740">
        <v>100</v>
      </c>
      <c r="P91" s="765"/>
    </row>
    <row r="92" spans="1:16" ht="25.5" customHeight="1" x14ac:dyDescent="0.25">
      <c r="A92" s="781"/>
      <c r="B92" s="782"/>
      <c r="C92" s="783"/>
      <c r="D92" s="783"/>
      <c r="E92" s="783"/>
      <c r="F92" s="783"/>
      <c r="G92" s="783"/>
      <c r="H92" s="783"/>
      <c r="I92" s="783"/>
      <c r="J92" s="784"/>
      <c r="K92" s="785"/>
      <c r="L92" s="785"/>
      <c r="M92" s="785"/>
      <c r="N92" s="784"/>
      <c r="O92" s="784"/>
      <c r="P92" s="784"/>
    </row>
    <row r="93" spans="1:16" ht="24" customHeight="1" x14ac:dyDescent="0.25">
      <c r="A93" s="1706" t="s">
        <v>359</v>
      </c>
      <c r="B93" s="1706"/>
      <c r="C93" s="1706"/>
      <c r="D93" s="1706"/>
      <c r="E93" s="1706"/>
      <c r="F93" s="1706"/>
      <c r="G93" s="1706"/>
      <c r="H93" s="1706"/>
      <c r="I93" s="1706"/>
      <c r="J93" s="1706"/>
      <c r="K93" s="1706"/>
      <c r="L93" s="1706"/>
      <c r="M93" s="1706"/>
      <c r="N93" s="1706"/>
      <c r="O93" s="1706"/>
      <c r="P93" s="1706"/>
    </row>
    <row r="94" spans="1:16" ht="48.75" customHeight="1" x14ac:dyDescent="0.25">
      <c r="A94" s="1707" t="s">
        <v>510</v>
      </c>
      <c r="B94" s="1707"/>
      <c r="C94" s="1707"/>
      <c r="D94" s="1707"/>
      <c r="E94" s="1707"/>
      <c r="F94" s="1707"/>
      <c r="G94" s="1707"/>
      <c r="H94" s="1707"/>
      <c r="I94" s="1707"/>
      <c r="J94" s="1707"/>
      <c r="K94" s="1707"/>
      <c r="L94" s="1707"/>
      <c r="M94" s="1707"/>
      <c r="N94" s="1707"/>
      <c r="O94" s="1707"/>
      <c r="P94" s="1707"/>
    </row>
    <row r="95" spans="1:16" x14ac:dyDescent="0.25">
      <c r="A95" s="1075" t="s">
        <v>60</v>
      </c>
      <c r="B95" s="1076"/>
      <c r="C95" s="1076"/>
      <c r="D95" s="1076"/>
      <c r="E95" s="1076"/>
      <c r="F95" s="1076"/>
      <c r="G95" s="1076"/>
      <c r="H95" s="1076"/>
      <c r="I95" s="1076"/>
      <c r="J95" s="1076"/>
      <c r="K95" s="1076"/>
      <c r="L95" s="1076"/>
      <c r="M95" s="1076"/>
      <c r="N95" s="1076"/>
      <c r="O95" s="1076"/>
      <c r="P95" s="1077"/>
    </row>
    <row r="96" spans="1:16" x14ac:dyDescent="0.25">
      <c r="A96" s="1078" t="s">
        <v>7</v>
      </c>
      <c r="B96" s="1079"/>
      <c r="C96" s="1079"/>
      <c r="D96" s="1080"/>
      <c r="E96" s="1026" t="s">
        <v>2</v>
      </c>
      <c r="F96" s="1027"/>
      <c r="G96" s="1057">
        <v>2016</v>
      </c>
      <c r="H96" s="1057"/>
      <c r="I96" s="180">
        <v>2017</v>
      </c>
      <c r="J96" s="180">
        <v>2018</v>
      </c>
      <c r="K96" s="1084">
        <v>2019</v>
      </c>
      <c r="L96" s="1084"/>
      <c r="M96" s="1084">
        <v>2020</v>
      </c>
      <c r="N96" s="1084"/>
      <c r="O96" s="1084">
        <v>2021</v>
      </c>
      <c r="P96" s="1084"/>
    </row>
    <row r="97" spans="1:16" x14ac:dyDescent="0.25">
      <c r="A97" s="1081"/>
      <c r="B97" s="1082"/>
      <c r="C97" s="1082"/>
      <c r="D97" s="1083"/>
      <c r="E97" s="180" t="s">
        <v>61</v>
      </c>
      <c r="F97" s="184" t="s">
        <v>62</v>
      </c>
      <c r="G97" s="1026" t="s">
        <v>10</v>
      </c>
      <c r="H97" s="1027"/>
      <c r="I97" s="180" t="s">
        <v>10</v>
      </c>
      <c r="J97" s="180" t="s">
        <v>11</v>
      </c>
      <c r="K97" s="1026" t="s">
        <v>12</v>
      </c>
      <c r="L97" s="1027"/>
      <c r="M97" s="1026" t="s">
        <v>13</v>
      </c>
      <c r="N97" s="1027"/>
      <c r="O97" s="1026" t="s">
        <v>13</v>
      </c>
      <c r="P97" s="1027"/>
    </row>
    <row r="98" spans="1:16" ht="24.75" customHeight="1" x14ac:dyDescent="0.25">
      <c r="A98" s="1075" t="s">
        <v>147</v>
      </c>
      <c r="B98" s="1076"/>
      <c r="C98" s="1076"/>
      <c r="D98" s="1077"/>
      <c r="E98" s="666"/>
      <c r="F98" s="668"/>
      <c r="G98" s="1066" t="s">
        <v>15</v>
      </c>
      <c r="H98" s="1676"/>
      <c r="I98" s="227">
        <f>I99</f>
        <v>5163.5999999999995</v>
      </c>
      <c r="J98" s="227">
        <f>J99+J120</f>
        <v>61907.7</v>
      </c>
      <c r="K98" s="1066">
        <f>K99</f>
        <v>5691.6</v>
      </c>
      <c r="L98" s="1676"/>
      <c r="M98" s="1066">
        <f>M99</f>
        <v>2875.2</v>
      </c>
      <c r="N98" s="1676"/>
      <c r="O98" s="1066"/>
      <c r="P98" s="1676"/>
    </row>
    <row r="99" spans="1:16" ht="51.75" customHeight="1" x14ac:dyDescent="0.25">
      <c r="A99" s="1182" t="s">
        <v>296</v>
      </c>
      <c r="B99" s="1570"/>
      <c r="C99" s="1570"/>
      <c r="D99" s="1183"/>
      <c r="E99" s="670">
        <v>70110</v>
      </c>
      <c r="F99" s="670"/>
      <c r="G99" s="1066" t="s">
        <v>15</v>
      </c>
      <c r="H99" s="1676"/>
      <c r="I99" s="673">
        <f>SUM(I100:I119)</f>
        <v>5163.5999999999995</v>
      </c>
      <c r="J99" s="673">
        <f>SUM(J100:J119)</f>
        <v>9052.2000000000007</v>
      </c>
      <c r="K99" s="1541">
        <f>SUM(K100:L119)</f>
        <v>5691.6</v>
      </c>
      <c r="L99" s="1541"/>
      <c r="M99" s="1530">
        <f>SUM(M100:N119)</f>
        <v>2875.2</v>
      </c>
      <c r="N99" s="1531"/>
      <c r="O99" s="1541"/>
      <c r="P99" s="1541"/>
    </row>
    <row r="100" spans="1:16" ht="25.15" customHeight="1" x14ac:dyDescent="0.25">
      <c r="A100" s="1086" t="s">
        <v>84</v>
      </c>
      <c r="B100" s="1087"/>
      <c r="C100" s="1087"/>
      <c r="D100" s="1088"/>
      <c r="E100" s="666"/>
      <c r="F100" s="666">
        <v>222210</v>
      </c>
      <c r="G100" s="1066" t="s">
        <v>15</v>
      </c>
      <c r="H100" s="1676"/>
      <c r="I100" s="674">
        <v>6.5</v>
      </c>
      <c r="J100" s="672">
        <v>50</v>
      </c>
      <c r="K100" s="1532">
        <v>20</v>
      </c>
      <c r="L100" s="1533"/>
      <c r="M100" s="1532">
        <v>10</v>
      </c>
      <c r="N100" s="1533"/>
      <c r="O100" s="1532"/>
      <c r="P100" s="1533"/>
    </row>
    <row r="101" spans="1:16" ht="28.9" customHeight="1" x14ac:dyDescent="0.25">
      <c r="A101" s="1086" t="s">
        <v>85</v>
      </c>
      <c r="B101" s="1087"/>
      <c r="C101" s="1087"/>
      <c r="D101" s="1088"/>
      <c r="E101" s="666"/>
      <c r="F101" s="666">
        <v>222220</v>
      </c>
      <c r="G101" s="1066" t="s">
        <v>15</v>
      </c>
      <c r="H101" s="1676"/>
      <c r="I101" s="674">
        <v>27.5</v>
      </c>
      <c r="J101" s="672">
        <v>70</v>
      </c>
      <c r="K101" s="1532">
        <v>40</v>
      </c>
      <c r="L101" s="1533"/>
      <c r="M101" s="1532">
        <v>20</v>
      </c>
      <c r="N101" s="1533"/>
      <c r="O101" s="1532"/>
      <c r="P101" s="1533"/>
    </row>
    <row r="102" spans="1:16" ht="22.9" customHeight="1" x14ac:dyDescent="0.25">
      <c r="A102" s="1086" t="s">
        <v>86</v>
      </c>
      <c r="B102" s="1087"/>
      <c r="C102" s="1087"/>
      <c r="D102" s="1088"/>
      <c r="E102" s="666"/>
      <c r="F102" s="666">
        <v>222300</v>
      </c>
      <c r="G102" s="1066" t="s">
        <v>15</v>
      </c>
      <c r="H102" s="1676"/>
      <c r="I102" s="674">
        <v>107.3</v>
      </c>
      <c r="J102" s="672">
        <v>200</v>
      </c>
      <c r="K102" s="1532">
        <v>50</v>
      </c>
      <c r="L102" s="1533"/>
      <c r="M102" s="1532">
        <v>20</v>
      </c>
      <c r="N102" s="1533"/>
      <c r="O102" s="1532"/>
      <c r="P102" s="1533"/>
    </row>
    <row r="103" spans="1:16" ht="20.45" customHeight="1" x14ac:dyDescent="0.25">
      <c r="A103" s="1086" t="s">
        <v>87</v>
      </c>
      <c r="B103" s="1087"/>
      <c r="C103" s="1087"/>
      <c r="D103" s="1088"/>
      <c r="E103" s="666"/>
      <c r="F103" s="666">
        <v>222400</v>
      </c>
      <c r="G103" s="1066" t="s">
        <v>15</v>
      </c>
      <c r="H103" s="1676"/>
      <c r="I103" s="674">
        <v>24.3</v>
      </c>
      <c r="J103" s="672">
        <v>100</v>
      </c>
      <c r="K103" s="1532">
        <v>70</v>
      </c>
      <c r="L103" s="1533"/>
      <c r="M103" s="1532">
        <v>30</v>
      </c>
      <c r="N103" s="1533"/>
      <c r="O103" s="1532"/>
      <c r="P103" s="1533"/>
    </row>
    <row r="104" spans="1:16" ht="20.45" customHeight="1" x14ac:dyDescent="0.25">
      <c r="A104" s="1086" t="s">
        <v>88</v>
      </c>
      <c r="B104" s="1087"/>
      <c r="C104" s="1087"/>
      <c r="D104" s="1088"/>
      <c r="E104" s="666"/>
      <c r="F104" s="666">
        <v>222500</v>
      </c>
      <c r="G104" s="1066" t="s">
        <v>15</v>
      </c>
      <c r="H104" s="1676"/>
      <c r="I104" s="674"/>
      <c r="J104" s="672">
        <v>50</v>
      </c>
      <c r="K104" s="1532"/>
      <c r="L104" s="1533"/>
      <c r="M104" s="1532"/>
      <c r="N104" s="1533"/>
      <c r="O104" s="1532"/>
      <c r="P104" s="1533"/>
    </row>
    <row r="105" spans="1:16" ht="20.45" customHeight="1" x14ac:dyDescent="0.25">
      <c r="A105" s="1086" t="s">
        <v>217</v>
      </c>
      <c r="B105" s="1087"/>
      <c r="C105" s="1087"/>
      <c r="D105" s="1088"/>
      <c r="E105" s="666"/>
      <c r="F105" s="666">
        <v>222720</v>
      </c>
      <c r="G105" s="1066" t="s">
        <v>15</v>
      </c>
      <c r="H105" s="1676"/>
      <c r="I105" s="674">
        <v>37.9</v>
      </c>
      <c r="J105" s="672">
        <v>650</v>
      </c>
      <c r="K105" s="1532">
        <v>200</v>
      </c>
      <c r="L105" s="1533"/>
      <c r="M105" s="1532">
        <v>50</v>
      </c>
      <c r="N105" s="1533"/>
      <c r="O105" s="1532"/>
      <c r="P105" s="1533"/>
    </row>
    <row r="106" spans="1:16" ht="20.45" customHeight="1" x14ac:dyDescent="0.25">
      <c r="A106" s="1567" t="s">
        <v>92</v>
      </c>
      <c r="B106" s="1568"/>
      <c r="C106" s="1568"/>
      <c r="D106" s="1569"/>
      <c r="E106" s="666"/>
      <c r="F106" s="666">
        <v>222940</v>
      </c>
      <c r="G106" s="1066" t="s">
        <v>15</v>
      </c>
      <c r="H106" s="1676"/>
      <c r="I106" s="674"/>
      <c r="J106" s="672">
        <v>10</v>
      </c>
      <c r="K106" s="1532"/>
      <c r="L106" s="1533"/>
      <c r="M106" s="1532"/>
      <c r="N106" s="1533"/>
      <c r="O106" s="1532"/>
      <c r="P106" s="1533"/>
    </row>
    <row r="107" spans="1:16" ht="29.45" customHeight="1" x14ac:dyDescent="0.25">
      <c r="A107" s="1567" t="s">
        <v>93</v>
      </c>
      <c r="B107" s="1568"/>
      <c r="C107" s="1568"/>
      <c r="D107" s="1569"/>
      <c r="E107" s="666"/>
      <c r="F107" s="666">
        <v>222980</v>
      </c>
      <c r="G107" s="1066" t="s">
        <v>15</v>
      </c>
      <c r="H107" s="1676"/>
      <c r="I107" s="674">
        <v>0.4</v>
      </c>
      <c r="J107" s="672">
        <v>10</v>
      </c>
      <c r="K107" s="1532">
        <v>10</v>
      </c>
      <c r="L107" s="1533"/>
      <c r="M107" s="1532">
        <v>5</v>
      </c>
      <c r="N107" s="1533"/>
      <c r="O107" s="1532"/>
      <c r="P107" s="1533"/>
    </row>
    <row r="108" spans="1:16" ht="29.45" customHeight="1" x14ac:dyDescent="0.25">
      <c r="A108" s="1567" t="s">
        <v>146</v>
      </c>
      <c r="B108" s="1568"/>
      <c r="C108" s="1568"/>
      <c r="D108" s="1569"/>
      <c r="E108" s="666"/>
      <c r="F108" s="666">
        <v>222990</v>
      </c>
      <c r="G108" s="1066" t="s">
        <v>15</v>
      </c>
      <c r="H108" s="1676"/>
      <c r="I108" s="674">
        <v>1753.8</v>
      </c>
      <c r="J108" s="672">
        <v>2692.2</v>
      </c>
      <c r="K108" s="1532">
        <v>1031.5999999999999</v>
      </c>
      <c r="L108" s="1533"/>
      <c r="M108" s="1532">
        <v>820.2</v>
      </c>
      <c r="N108" s="1533"/>
      <c r="O108" s="1532"/>
      <c r="P108" s="1533"/>
    </row>
    <row r="109" spans="1:16" ht="19.899999999999999" customHeight="1" x14ac:dyDescent="0.25">
      <c r="A109" s="1567" t="s">
        <v>300</v>
      </c>
      <c r="B109" s="1568"/>
      <c r="C109" s="1568"/>
      <c r="D109" s="1569"/>
      <c r="E109" s="666"/>
      <c r="F109" s="666">
        <v>281400</v>
      </c>
      <c r="G109" s="1066" t="s">
        <v>15</v>
      </c>
      <c r="H109" s="1676"/>
      <c r="I109" s="674"/>
      <c r="J109" s="672">
        <v>50</v>
      </c>
      <c r="K109" s="1532">
        <v>20</v>
      </c>
      <c r="L109" s="1533"/>
      <c r="M109" s="1532">
        <v>10</v>
      </c>
      <c r="N109" s="1533"/>
      <c r="O109" s="1532"/>
      <c r="P109" s="1533"/>
    </row>
    <row r="110" spans="1:16" ht="30" customHeight="1" x14ac:dyDescent="0.25">
      <c r="A110" s="1567" t="s">
        <v>301</v>
      </c>
      <c r="B110" s="1568"/>
      <c r="C110" s="1568"/>
      <c r="D110" s="1569"/>
      <c r="E110" s="666"/>
      <c r="F110" s="666">
        <v>281600</v>
      </c>
      <c r="G110" s="1066" t="s">
        <v>15</v>
      </c>
      <c r="H110" s="1676"/>
      <c r="I110" s="674">
        <v>3128.5</v>
      </c>
      <c r="J110" s="672">
        <v>4500</v>
      </c>
      <c r="K110" s="1532">
        <v>4000</v>
      </c>
      <c r="L110" s="1533"/>
      <c r="M110" s="1532">
        <v>1800</v>
      </c>
      <c r="N110" s="1533"/>
      <c r="O110" s="1532"/>
      <c r="P110" s="1533"/>
    </row>
    <row r="111" spans="1:16" ht="30.6" customHeight="1" x14ac:dyDescent="0.25">
      <c r="A111" s="1567" t="s">
        <v>302</v>
      </c>
      <c r="B111" s="1568"/>
      <c r="C111" s="1568"/>
      <c r="D111" s="1569"/>
      <c r="E111" s="666"/>
      <c r="F111" s="666">
        <v>314110</v>
      </c>
      <c r="G111" s="1066" t="s">
        <v>15</v>
      </c>
      <c r="H111" s="1676"/>
      <c r="I111" s="674">
        <v>15.5</v>
      </c>
      <c r="J111" s="672">
        <v>100</v>
      </c>
      <c r="K111" s="1532">
        <v>50</v>
      </c>
      <c r="L111" s="1533"/>
      <c r="M111" s="1532">
        <v>20</v>
      </c>
      <c r="N111" s="1533"/>
      <c r="O111" s="1532"/>
      <c r="P111" s="1533"/>
    </row>
    <row r="112" spans="1:16" ht="35.25" customHeight="1" x14ac:dyDescent="0.25">
      <c r="A112" s="1567" t="s">
        <v>303</v>
      </c>
      <c r="B112" s="1568"/>
      <c r="C112" s="1568"/>
      <c r="D112" s="1569"/>
      <c r="E112" s="666"/>
      <c r="F112" s="666">
        <v>316110</v>
      </c>
      <c r="G112" s="1066" t="s">
        <v>15</v>
      </c>
      <c r="H112" s="1676"/>
      <c r="I112" s="674">
        <v>7.9</v>
      </c>
      <c r="J112" s="672">
        <v>100</v>
      </c>
      <c r="K112" s="1532">
        <v>30</v>
      </c>
      <c r="L112" s="1533"/>
      <c r="M112" s="1532">
        <v>10</v>
      </c>
      <c r="N112" s="1533"/>
      <c r="O112" s="1532"/>
      <c r="P112" s="1533"/>
    </row>
    <row r="113" spans="1:16" ht="33.75" customHeight="1" x14ac:dyDescent="0.25">
      <c r="A113" s="1567" t="s">
        <v>102</v>
      </c>
      <c r="B113" s="1568"/>
      <c r="C113" s="1568"/>
      <c r="D113" s="1569"/>
      <c r="E113" s="666"/>
      <c r="F113" s="666">
        <v>331110</v>
      </c>
      <c r="G113" s="1066" t="s">
        <v>15</v>
      </c>
      <c r="H113" s="1676"/>
      <c r="I113" s="674">
        <v>32.1</v>
      </c>
      <c r="J113" s="672">
        <v>100</v>
      </c>
      <c r="K113" s="1532">
        <v>50</v>
      </c>
      <c r="L113" s="1533"/>
      <c r="M113" s="1532">
        <v>30</v>
      </c>
      <c r="N113" s="1533"/>
      <c r="O113" s="1532"/>
      <c r="P113" s="1533"/>
    </row>
    <row r="114" spans="1:16" ht="27.6" customHeight="1" x14ac:dyDescent="0.25">
      <c r="A114" s="1567" t="s">
        <v>209</v>
      </c>
      <c r="B114" s="1568"/>
      <c r="C114" s="1568"/>
      <c r="D114" s="1569"/>
      <c r="E114" s="666"/>
      <c r="F114" s="666">
        <v>332110</v>
      </c>
      <c r="G114" s="1066" t="s">
        <v>15</v>
      </c>
      <c r="H114" s="1676"/>
      <c r="I114" s="674"/>
      <c r="J114" s="672">
        <v>50</v>
      </c>
      <c r="K114" s="1532">
        <v>30</v>
      </c>
      <c r="L114" s="1533"/>
      <c r="M114" s="1532">
        <v>10</v>
      </c>
      <c r="N114" s="1533"/>
      <c r="O114" s="1532"/>
      <c r="P114" s="1533"/>
    </row>
    <row r="115" spans="1:16" ht="20.45" customHeight="1" x14ac:dyDescent="0.25">
      <c r="A115" s="1567" t="s">
        <v>304</v>
      </c>
      <c r="B115" s="1568"/>
      <c r="C115" s="1568"/>
      <c r="D115" s="1569"/>
      <c r="E115" s="666"/>
      <c r="F115" s="666">
        <v>333110</v>
      </c>
      <c r="G115" s="1066" t="s">
        <v>15</v>
      </c>
      <c r="H115" s="1676"/>
      <c r="I115" s="674"/>
      <c r="J115" s="672">
        <v>50</v>
      </c>
      <c r="K115" s="1532"/>
      <c r="L115" s="1533"/>
      <c r="M115" s="1532"/>
      <c r="N115" s="1533"/>
      <c r="O115" s="1532"/>
      <c r="P115" s="1533"/>
    </row>
    <row r="116" spans="1:16" ht="20.45" customHeight="1" x14ac:dyDescent="0.25">
      <c r="A116" s="1567" t="s">
        <v>211</v>
      </c>
      <c r="B116" s="1568"/>
      <c r="C116" s="1568"/>
      <c r="D116" s="1569"/>
      <c r="E116" s="666"/>
      <c r="F116" s="666">
        <v>336110</v>
      </c>
      <c r="G116" s="1066" t="s">
        <v>15</v>
      </c>
      <c r="H116" s="1676"/>
      <c r="I116" s="674">
        <v>21.9</v>
      </c>
      <c r="J116" s="672">
        <v>200</v>
      </c>
      <c r="K116" s="1532">
        <v>70</v>
      </c>
      <c r="L116" s="1533"/>
      <c r="M116" s="1532">
        <v>30</v>
      </c>
      <c r="N116" s="1533"/>
      <c r="O116" s="1532"/>
      <c r="P116" s="1533"/>
    </row>
    <row r="117" spans="1:16" ht="20.45" customHeight="1" x14ac:dyDescent="0.25">
      <c r="A117" s="1567" t="s">
        <v>305</v>
      </c>
      <c r="B117" s="1568"/>
      <c r="C117" s="1568"/>
      <c r="D117" s="1569"/>
      <c r="E117" s="666"/>
      <c r="F117" s="666">
        <v>337110</v>
      </c>
      <c r="G117" s="1066" t="s">
        <v>15</v>
      </c>
      <c r="H117" s="1676"/>
      <c r="I117" s="674"/>
      <c r="J117" s="672">
        <v>50</v>
      </c>
      <c r="K117" s="1532"/>
      <c r="L117" s="1533"/>
      <c r="M117" s="1532"/>
      <c r="N117" s="1533"/>
      <c r="O117" s="1532"/>
      <c r="P117" s="1533"/>
    </row>
    <row r="118" spans="1:16" s="465" customFormat="1" ht="20.45" customHeight="1" x14ac:dyDescent="0.25">
      <c r="A118" s="1567" t="s">
        <v>104</v>
      </c>
      <c r="B118" s="1568"/>
      <c r="C118" s="1568"/>
      <c r="D118" s="1569"/>
      <c r="E118" s="666"/>
      <c r="F118" s="666">
        <v>339110</v>
      </c>
      <c r="G118" s="1066" t="s">
        <v>15</v>
      </c>
      <c r="H118" s="1676"/>
      <c r="I118" s="674"/>
      <c r="J118" s="672">
        <v>20</v>
      </c>
      <c r="K118" s="1532">
        <v>20</v>
      </c>
      <c r="L118" s="1533"/>
      <c r="M118" s="1532">
        <v>10</v>
      </c>
      <c r="N118" s="1533"/>
      <c r="O118" s="1532"/>
      <c r="P118" s="1533"/>
    </row>
    <row r="119" spans="1:16" s="465" customFormat="1" ht="20.45" customHeight="1" x14ac:dyDescent="0.25">
      <c r="A119" s="1086" t="s">
        <v>265</v>
      </c>
      <c r="B119" s="1087"/>
      <c r="C119" s="1087"/>
      <c r="D119" s="1088"/>
      <c r="E119" s="666"/>
      <c r="F119" s="666">
        <v>351110</v>
      </c>
      <c r="G119" s="1066" t="s">
        <v>15</v>
      </c>
      <c r="H119" s="1676"/>
      <c r="I119" s="674"/>
      <c r="J119" s="672"/>
      <c r="K119" s="1532"/>
      <c r="L119" s="1533"/>
      <c r="M119" s="1532"/>
      <c r="N119" s="1533"/>
      <c r="O119" s="1532"/>
      <c r="P119" s="1533"/>
    </row>
    <row r="120" spans="1:16" ht="43.9" customHeight="1" x14ac:dyDescent="0.25">
      <c r="A120" s="1708" t="s">
        <v>179</v>
      </c>
      <c r="B120" s="1709"/>
      <c r="C120" s="1709"/>
      <c r="D120" s="1710"/>
      <c r="E120" s="364">
        <v>70090</v>
      </c>
      <c r="F120" s="353"/>
      <c r="G120" s="1057" t="s">
        <v>15</v>
      </c>
      <c r="H120" s="1057"/>
      <c r="I120" s="368"/>
      <c r="J120" s="370">
        <v>52855.5</v>
      </c>
      <c r="K120" s="1714"/>
      <c r="L120" s="1715"/>
      <c r="M120" s="1532"/>
      <c r="N120" s="1533"/>
      <c r="O120" s="1532"/>
      <c r="P120" s="1533"/>
    </row>
    <row r="121" spans="1:16" ht="20.45" customHeight="1" x14ac:dyDescent="0.25">
      <c r="A121" s="1086" t="s">
        <v>429</v>
      </c>
      <c r="B121" s="1087"/>
      <c r="C121" s="1087"/>
      <c r="D121" s="1088"/>
      <c r="E121" s="353"/>
      <c r="F121" s="353">
        <v>319230</v>
      </c>
      <c r="G121" s="1057" t="s">
        <v>15</v>
      </c>
      <c r="H121" s="1057"/>
      <c r="I121" s="368"/>
      <c r="J121" s="365">
        <v>52855.5</v>
      </c>
      <c r="K121" s="1532"/>
      <c r="L121" s="1533"/>
      <c r="M121" s="1532"/>
      <c r="N121" s="1533"/>
      <c r="O121" s="1532"/>
      <c r="P121" s="1533"/>
    </row>
    <row r="122" spans="1:16" ht="20.45" customHeight="1" x14ac:dyDescent="0.25">
      <c r="A122" s="1086"/>
      <c r="B122" s="1087"/>
      <c r="C122" s="1087"/>
      <c r="D122" s="1088"/>
      <c r="E122" s="353"/>
      <c r="F122" s="353"/>
      <c r="G122" s="1057" t="s">
        <v>15</v>
      </c>
      <c r="H122" s="1057"/>
      <c r="I122" s="368"/>
      <c r="J122" s="365"/>
      <c r="K122" s="1532"/>
      <c r="L122" s="1533"/>
      <c r="M122" s="1532"/>
      <c r="N122" s="1533"/>
      <c r="O122" s="1532"/>
      <c r="P122" s="1533"/>
    </row>
    <row r="123" spans="1:16" ht="20.45" customHeight="1" x14ac:dyDescent="0.25">
      <c r="A123" s="1086"/>
      <c r="B123" s="1087"/>
      <c r="C123" s="1087"/>
      <c r="D123" s="1088"/>
      <c r="E123" s="180"/>
      <c r="F123" s="180"/>
      <c r="G123" s="1057" t="s">
        <v>15</v>
      </c>
      <c r="H123" s="1057"/>
      <c r="I123" s="228"/>
      <c r="J123" s="229"/>
      <c r="K123" s="1532"/>
      <c r="L123" s="1533"/>
      <c r="M123" s="1532"/>
      <c r="N123" s="1533"/>
      <c r="O123" s="1532"/>
      <c r="P123" s="1533"/>
    </row>
    <row r="124" spans="1:16" ht="20.45" customHeight="1" x14ac:dyDescent="0.25">
      <c r="A124" s="195"/>
      <c r="B124" s="241"/>
      <c r="C124" s="241"/>
      <c r="D124" s="241"/>
      <c r="E124" s="205"/>
      <c r="F124" s="205"/>
      <c r="G124" s="205"/>
      <c r="H124" s="205"/>
      <c r="I124" s="205"/>
      <c r="J124" s="242"/>
      <c r="K124" s="243"/>
      <c r="L124" s="243"/>
      <c r="M124" s="243"/>
      <c r="N124" s="244"/>
      <c r="O124" s="244"/>
      <c r="P124" s="204"/>
    </row>
    <row r="125" spans="1:16" ht="22.15" customHeight="1" x14ac:dyDescent="0.25">
      <c r="A125" s="173" t="s">
        <v>63</v>
      </c>
      <c r="N125" s="174"/>
      <c r="O125" s="174"/>
      <c r="P125" s="175"/>
    </row>
    <row r="126" spans="1:16" ht="19.899999999999999" customHeight="1" x14ac:dyDescent="0.25">
      <c r="A126" s="1057" t="s">
        <v>7</v>
      </c>
      <c r="B126" s="1057"/>
      <c r="C126" s="1057"/>
      <c r="D126" s="1057"/>
      <c r="E126" s="1057" t="s">
        <v>2</v>
      </c>
      <c r="F126" s="1057"/>
      <c r="G126" s="1057"/>
      <c r="H126" s="1057"/>
      <c r="I126" s="1058" t="s">
        <v>64</v>
      </c>
      <c r="J126" s="1058" t="s">
        <v>65</v>
      </c>
      <c r="K126" s="1058" t="s">
        <v>360</v>
      </c>
      <c r="L126" s="181">
        <v>2017</v>
      </c>
      <c r="M126" s="1058" t="s">
        <v>361</v>
      </c>
      <c r="N126" s="180">
        <v>2018</v>
      </c>
      <c r="O126" s="180">
        <v>2019</v>
      </c>
      <c r="P126" s="180">
        <v>2020</v>
      </c>
    </row>
    <row r="127" spans="1:16" ht="63" customHeight="1" x14ac:dyDescent="0.25">
      <c r="A127" s="1057"/>
      <c r="B127" s="1057"/>
      <c r="C127" s="1057"/>
      <c r="D127" s="1057"/>
      <c r="E127" s="180" t="s">
        <v>66</v>
      </c>
      <c r="F127" s="180" t="s">
        <v>61</v>
      </c>
      <c r="G127" s="185" t="s">
        <v>12</v>
      </c>
      <c r="H127" s="184" t="s">
        <v>62</v>
      </c>
      <c r="I127" s="1058"/>
      <c r="J127" s="1058"/>
      <c r="K127" s="1058"/>
      <c r="L127" s="17" t="s">
        <v>67</v>
      </c>
      <c r="M127" s="1058"/>
      <c r="N127" s="18" t="s">
        <v>12</v>
      </c>
      <c r="O127" s="185" t="s">
        <v>13</v>
      </c>
      <c r="P127" s="185" t="s">
        <v>13</v>
      </c>
    </row>
    <row r="128" spans="1:16" x14ac:dyDescent="0.25">
      <c r="A128" s="1026">
        <v>1</v>
      </c>
      <c r="B128" s="1038"/>
      <c r="C128" s="1038"/>
      <c r="D128" s="1027"/>
      <c r="E128" s="180">
        <v>2</v>
      </c>
      <c r="F128" s="180">
        <v>3</v>
      </c>
      <c r="G128" s="180">
        <v>4</v>
      </c>
      <c r="H128" s="180">
        <v>5</v>
      </c>
      <c r="I128" s="180">
        <v>6</v>
      </c>
      <c r="J128" s="180">
        <v>7</v>
      </c>
      <c r="K128" s="180">
        <v>8</v>
      </c>
      <c r="L128" s="180">
        <v>9</v>
      </c>
      <c r="M128" s="180" t="s">
        <v>68</v>
      </c>
      <c r="N128" s="180">
        <v>11</v>
      </c>
      <c r="O128" s="180">
        <v>12</v>
      </c>
      <c r="P128" s="180">
        <v>13</v>
      </c>
    </row>
    <row r="129" spans="1:16" ht="34.15" customHeight="1" x14ac:dyDescent="0.25">
      <c r="A129" s="1708" t="s">
        <v>179</v>
      </c>
      <c r="B129" s="1709"/>
      <c r="C129" s="1709"/>
      <c r="D129" s="1710"/>
      <c r="E129" s="8">
        <v>5805</v>
      </c>
      <c r="F129" s="8">
        <v>70090</v>
      </c>
      <c r="G129" s="8">
        <v>11268</v>
      </c>
      <c r="H129" s="13"/>
      <c r="I129" s="77">
        <v>69300</v>
      </c>
      <c r="J129" s="76">
        <v>2016</v>
      </c>
      <c r="K129" s="76"/>
      <c r="L129" s="76"/>
      <c r="M129" s="77">
        <v>69300</v>
      </c>
      <c r="N129" s="76">
        <v>52855.5</v>
      </c>
      <c r="O129" s="317"/>
      <c r="P129" s="8"/>
    </row>
    <row r="130" spans="1:16" ht="22.9" customHeight="1" x14ac:dyDescent="0.25">
      <c r="A130" s="1086" t="s">
        <v>429</v>
      </c>
      <c r="B130" s="1087"/>
      <c r="C130" s="1087"/>
      <c r="D130" s="1088"/>
      <c r="E130" s="8"/>
      <c r="F130" s="8"/>
      <c r="G130" s="8"/>
      <c r="H130" s="8">
        <v>319230</v>
      </c>
      <c r="I130" s="77">
        <v>69300</v>
      </c>
      <c r="J130" s="76">
        <v>2016</v>
      </c>
      <c r="K130" s="76"/>
      <c r="L130" s="76"/>
      <c r="M130" s="77">
        <v>69300</v>
      </c>
      <c r="N130" s="76">
        <v>52855.5</v>
      </c>
      <c r="O130" s="76"/>
      <c r="P130" s="8"/>
    </row>
    <row r="131" spans="1:16" ht="22.9" customHeight="1" x14ac:dyDescent="0.25">
      <c r="A131" s="1711"/>
      <c r="B131" s="1712"/>
      <c r="C131" s="1712"/>
      <c r="D131" s="1713"/>
      <c r="E131" s="8"/>
      <c r="F131" s="8"/>
      <c r="G131" s="8"/>
      <c r="H131" s="8"/>
      <c r="I131" s="62"/>
      <c r="J131" s="8"/>
      <c r="K131" s="8"/>
      <c r="L131" s="8"/>
      <c r="M131" s="62"/>
      <c r="N131" s="245"/>
      <c r="O131" s="245"/>
      <c r="P131" s="246"/>
    </row>
    <row r="132" spans="1:16" s="19" customFormat="1" ht="24.6" customHeight="1" x14ac:dyDescent="0.25">
      <c r="A132" s="1045" t="s">
        <v>431</v>
      </c>
      <c r="B132" s="1046"/>
      <c r="C132" s="1046"/>
      <c r="D132" s="1046"/>
      <c r="E132" s="1046"/>
      <c r="F132" s="1046"/>
      <c r="G132" s="1046"/>
      <c r="H132" s="1046"/>
      <c r="I132" s="1046"/>
      <c r="J132" s="1046"/>
      <c r="K132" s="1046"/>
      <c r="L132" s="1046"/>
      <c r="M132" s="1046"/>
      <c r="N132" s="1046"/>
      <c r="O132" s="1046"/>
      <c r="P132" s="1047"/>
    </row>
    <row r="133" spans="1:16" s="19" customFormat="1" ht="24.6" customHeight="1" x14ac:dyDescent="0.25">
      <c r="A133" s="1031" t="s">
        <v>430</v>
      </c>
      <c r="B133" s="1032"/>
      <c r="C133" s="1032"/>
      <c r="D133" s="1032"/>
      <c r="E133" s="1032"/>
      <c r="F133" s="1032"/>
      <c r="G133" s="1032"/>
      <c r="H133" s="1032"/>
      <c r="I133" s="1032"/>
      <c r="J133" s="1032"/>
      <c r="K133" s="1032"/>
      <c r="L133" s="1032"/>
      <c r="M133" s="1032"/>
      <c r="N133" s="1032"/>
      <c r="O133" s="1032"/>
      <c r="P133" s="1033"/>
    </row>
    <row r="134" spans="1:16" s="19" customFormat="1" ht="24.6" customHeight="1" x14ac:dyDescent="0.25">
      <c r="A134" s="187" t="s">
        <v>71</v>
      </c>
      <c r="B134" s="188"/>
      <c r="C134" s="188"/>
      <c r="D134" s="188"/>
      <c r="E134" s="188"/>
      <c r="F134" s="188"/>
      <c r="G134" s="188"/>
      <c r="H134" s="188"/>
      <c r="I134" s="188"/>
      <c r="J134" s="188"/>
      <c r="K134" s="188"/>
      <c r="L134" s="188"/>
      <c r="M134" s="188"/>
      <c r="N134" s="188"/>
      <c r="O134" s="188"/>
      <c r="P134" s="189"/>
    </row>
    <row r="135" spans="1:16" s="19" customFormat="1" ht="24.6" customHeight="1" x14ac:dyDescent="0.25">
      <c r="A135" s="190" t="s">
        <v>72</v>
      </c>
      <c r="B135" s="191"/>
      <c r="C135" s="191"/>
      <c r="D135" s="191"/>
      <c r="E135" s="191"/>
      <c r="F135" s="191"/>
      <c r="G135" s="191"/>
      <c r="H135" s="191"/>
      <c r="I135" s="191"/>
      <c r="J135" s="191"/>
      <c r="K135" s="191"/>
      <c r="L135" s="191"/>
      <c r="M135" s="191"/>
      <c r="N135" s="191"/>
      <c r="O135" s="191"/>
      <c r="P135" s="192"/>
    </row>
    <row r="136" spans="1:16" x14ac:dyDescent="0.25">
      <c r="B136" s="191"/>
      <c r="C136" s="191"/>
      <c r="D136" s="191"/>
      <c r="E136" s="191"/>
      <c r="F136" s="191"/>
      <c r="G136" s="191"/>
      <c r="H136" s="191"/>
      <c r="I136" s="191"/>
      <c r="J136" s="191"/>
      <c r="K136" s="191"/>
      <c r="L136" s="191"/>
      <c r="M136" s="191"/>
    </row>
    <row r="137" spans="1:16" ht="37.5" customHeight="1" x14ac:dyDescent="0.25">
      <c r="A137" s="1037" t="s">
        <v>73</v>
      </c>
      <c r="B137" s="1037"/>
      <c r="C137" s="1037"/>
      <c r="D137" s="1037"/>
      <c r="E137" s="1037"/>
      <c r="F137" s="1037"/>
      <c r="G137" s="1037"/>
      <c r="H137" s="1037"/>
      <c r="I137" s="1037"/>
      <c r="J137" s="1037"/>
      <c r="K137" s="1037"/>
      <c r="L137" s="1037"/>
      <c r="M137" s="1037"/>
      <c r="N137" s="1037"/>
      <c r="O137" s="1037"/>
      <c r="P137" s="1037"/>
    </row>
    <row r="138" spans="1:16" ht="38.25" hidden="1" customHeight="1" x14ac:dyDescent="0.25">
      <c r="A138" s="193"/>
      <c r="B138" s="193"/>
      <c r="C138" s="193"/>
      <c r="D138" s="193"/>
      <c r="E138" s="193"/>
      <c r="F138" s="193"/>
      <c r="G138" s="193"/>
      <c r="H138" s="193"/>
      <c r="I138" s="193"/>
      <c r="J138" s="193"/>
      <c r="K138" s="193"/>
      <c r="L138" s="193"/>
      <c r="M138" s="193"/>
      <c r="N138" s="193"/>
      <c r="O138" s="193"/>
      <c r="P138" s="193"/>
    </row>
    <row r="139" spans="1:16" ht="48.75" hidden="1" customHeight="1" x14ac:dyDescent="0.25">
      <c r="C139" s="193"/>
      <c r="D139" s="193"/>
      <c r="E139" s="193"/>
      <c r="F139" s="193"/>
      <c r="G139" s="193"/>
      <c r="H139" s="193"/>
      <c r="I139" s="193"/>
      <c r="J139" s="193"/>
      <c r="K139" s="193"/>
      <c r="L139" s="193"/>
      <c r="M139" s="193"/>
    </row>
  </sheetData>
  <mergeCells count="373">
    <mergeCell ref="A54:B54"/>
    <mergeCell ref="O109:P109"/>
    <mergeCell ref="A110:D110"/>
    <mergeCell ref="G110:H110"/>
    <mergeCell ref="A111:D111"/>
    <mergeCell ref="G111:H111"/>
    <mergeCell ref="K111:L111"/>
    <mergeCell ref="M111:N111"/>
    <mergeCell ref="O111:P111"/>
    <mergeCell ref="A109:D109"/>
    <mergeCell ref="G109:H109"/>
    <mergeCell ref="K109:L109"/>
    <mergeCell ref="M109:N109"/>
    <mergeCell ref="K110:L110"/>
    <mergeCell ref="M110:N110"/>
    <mergeCell ref="O110:P110"/>
    <mergeCell ref="A107:D107"/>
    <mergeCell ref="G107:H107"/>
    <mergeCell ref="K107:L107"/>
    <mergeCell ref="M107:N107"/>
    <mergeCell ref="O107:P107"/>
    <mergeCell ref="A108:D108"/>
    <mergeCell ref="G108:H108"/>
    <mergeCell ref="K108:L108"/>
    <mergeCell ref="A29:B29"/>
    <mergeCell ref="G29:H29"/>
    <mergeCell ref="K29:L29"/>
    <mergeCell ref="M29:N29"/>
    <mergeCell ref="O29:P29"/>
    <mergeCell ref="A55:B55"/>
    <mergeCell ref="I55:J55"/>
    <mergeCell ref="A63:B63"/>
    <mergeCell ref="A117:D117"/>
    <mergeCell ref="G117:H117"/>
    <mergeCell ref="K117:L117"/>
    <mergeCell ref="M117:N117"/>
    <mergeCell ref="O117:P117"/>
    <mergeCell ref="A116:D116"/>
    <mergeCell ref="G116:H116"/>
    <mergeCell ref="K116:L116"/>
    <mergeCell ref="M116:N116"/>
    <mergeCell ref="O116:P116"/>
    <mergeCell ref="A112:D112"/>
    <mergeCell ref="G112:H112"/>
    <mergeCell ref="K112:L112"/>
    <mergeCell ref="M112:N112"/>
    <mergeCell ref="O112:P112"/>
    <mergeCell ref="A113:D113"/>
    <mergeCell ref="A122:D122"/>
    <mergeCell ref="G122:H122"/>
    <mergeCell ref="K122:L122"/>
    <mergeCell ref="M122:N122"/>
    <mergeCell ref="O122:P122"/>
    <mergeCell ref="G31:H31"/>
    <mergeCell ref="K31:L31"/>
    <mergeCell ref="M31:N31"/>
    <mergeCell ref="O31:P31"/>
    <mergeCell ref="A114:D114"/>
    <mergeCell ref="G114:H114"/>
    <mergeCell ref="K114:L114"/>
    <mergeCell ref="M114:N114"/>
    <mergeCell ref="O114:P114"/>
    <mergeCell ref="A115:D115"/>
    <mergeCell ref="G115:H115"/>
    <mergeCell ref="K115:L115"/>
    <mergeCell ref="M115:N115"/>
    <mergeCell ref="O115:P115"/>
    <mergeCell ref="A120:D120"/>
    <mergeCell ref="G120:H120"/>
    <mergeCell ref="K120:L120"/>
    <mergeCell ref="M120:N120"/>
    <mergeCell ref="O120:P120"/>
    <mergeCell ref="A137:P137"/>
    <mergeCell ref="A123:D123"/>
    <mergeCell ref="G123:H123"/>
    <mergeCell ref="K123:L123"/>
    <mergeCell ref="M123:N123"/>
    <mergeCell ref="O123:P123"/>
    <mergeCell ref="A126:D127"/>
    <mergeCell ref="E126:H126"/>
    <mergeCell ref="I126:I127"/>
    <mergeCell ref="J126:J127"/>
    <mergeCell ref="K126:K127"/>
    <mergeCell ref="A129:D129"/>
    <mergeCell ref="A130:D130"/>
    <mergeCell ref="A131:D131"/>
    <mergeCell ref="M126:M127"/>
    <mergeCell ref="A128:D128"/>
    <mergeCell ref="A132:P132"/>
    <mergeCell ref="A133:P133"/>
    <mergeCell ref="A121:D121"/>
    <mergeCell ref="G121:H121"/>
    <mergeCell ref="K121:L121"/>
    <mergeCell ref="M121:N121"/>
    <mergeCell ref="O121:P121"/>
    <mergeCell ref="G113:H113"/>
    <mergeCell ref="K113:L113"/>
    <mergeCell ref="M113:N113"/>
    <mergeCell ref="O113:P113"/>
    <mergeCell ref="A119:D119"/>
    <mergeCell ref="G119:H119"/>
    <mergeCell ref="K119:L119"/>
    <mergeCell ref="M119:N119"/>
    <mergeCell ref="O119:P119"/>
    <mergeCell ref="A118:D118"/>
    <mergeCell ref="G118:H118"/>
    <mergeCell ref="K118:L118"/>
    <mergeCell ref="M118:N118"/>
    <mergeCell ref="O118:P118"/>
    <mergeCell ref="M108:N108"/>
    <mergeCell ref="O108:P108"/>
    <mergeCell ref="A105:D105"/>
    <mergeCell ref="G105:H105"/>
    <mergeCell ref="K105:L105"/>
    <mergeCell ref="M105:N105"/>
    <mergeCell ref="O105:P105"/>
    <mergeCell ref="A106:D106"/>
    <mergeCell ref="G106:H106"/>
    <mergeCell ref="K106:L106"/>
    <mergeCell ref="M106:N106"/>
    <mergeCell ref="O106:P106"/>
    <mergeCell ref="A103:D103"/>
    <mergeCell ref="G103:H103"/>
    <mergeCell ref="K103:L103"/>
    <mergeCell ref="M103:N103"/>
    <mergeCell ref="O103:P103"/>
    <mergeCell ref="A104:D104"/>
    <mergeCell ref="G104:H104"/>
    <mergeCell ref="K104:L104"/>
    <mergeCell ref="M104:N104"/>
    <mergeCell ref="O104:P104"/>
    <mergeCell ref="A101:D101"/>
    <mergeCell ref="G101:H101"/>
    <mergeCell ref="K101:L101"/>
    <mergeCell ref="M101:N101"/>
    <mergeCell ref="O101:P101"/>
    <mergeCell ref="A102:D102"/>
    <mergeCell ref="G102:H102"/>
    <mergeCell ref="K102:L102"/>
    <mergeCell ref="M102:N102"/>
    <mergeCell ref="O102:P102"/>
    <mergeCell ref="A99:D99"/>
    <mergeCell ref="G99:H99"/>
    <mergeCell ref="K99:L99"/>
    <mergeCell ref="M99:N99"/>
    <mergeCell ref="O99:P99"/>
    <mergeCell ref="A100:D100"/>
    <mergeCell ref="G100:H100"/>
    <mergeCell ref="K100:L100"/>
    <mergeCell ref="M100:N100"/>
    <mergeCell ref="O100:P100"/>
    <mergeCell ref="A98:D98"/>
    <mergeCell ref="G98:H98"/>
    <mergeCell ref="K98:L98"/>
    <mergeCell ref="M98:N98"/>
    <mergeCell ref="O98:P98"/>
    <mergeCell ref="A93:P93"/>
    <mergeCell ref="A94:P94"/>
    <mergeCell ref="A95:P95"/>
    <mergeCell ref="A96:D97"/>
    <mergeCell ref="E96:F96"/>
    <mergeCell ref="G96:H96"/>
    <mergeCell ref="K96:L96"/>
    <mergeCell ref="M96:N96"/>
    <mergeCell ref="O96:P96"/>
    <mergeCell ref="G97:H97"/>
    <mergeCell ref="K97:L97"/>
    <mergeCell ref="M97:N97"/>
    <mergeCell ref="O97:P97"/>
    <mergeCell ref="C91:I91"/>
    <mergeCell ref="C89:I89"/>
    <mergeCell ref="A89:A90"/>
    <mergeCell ref="C90:I90"/>
    <mergeCell ref="A84:P84"/>
    <mergeCell ref="A85:A86"/>
    <mergeCell ref="B85:B86"/>
    <mergeCell ref="C85:I86"/>
    <mergeCell ref="J85:J86"/>
    <mergeCell ref="A87:A88"/>
    <mergeCell ref="C87:I87"/>
    <mergeCell ref="C88:I88"/>
    <mergeCell ref="A80:P80"/>
    <mergeCell ref="A81:C81"/>
    <mergeCell ref="D81:P81"/>
    <mergeCell ref="A82:C82"/>
    <mergeCell ref="D82:P82"/>
    <mergeCell ref="A83:C83"/>
    <mergeCell ref="D83:P83"/>
    <mergeCell ref="A77:B77"/>
    <mergeCell ref="C77:N77"/>
    <mergeCell ref="O77:P77"/>
    <mergeCell ref="A78:B78"/>
    <mergeCell ref="C78:N78"/>
    <mergeCell ref="O78:P78"/>
    <mergeCell ref="A73:B73"/>
    <mergeCell ref="A74:P74"/>
    <mergeCell ref="A75:B75"/>
    <mergeCell ref="C75:N75"/>
    <mergeCell ref="O75:P75"/>
    <mergeCell ref="A76:B76"/>
    <mergeCell ref="C76:N76"/>
    <mergeCell ref="O76:P76"/>
    <mergeCell ref="A62:B62"/>
    <mergeCell ref="I62:J62"/>
    <mergeCell ref="A64:B64"/>
    <mergeCell ref="I64:J64"/>
    <mergeCell ref="A65:B65"/>
    <mergeCell ref="I65:J65"/>
    <mergeCell ref="A67:B67"/>
    <mergeCell ref="A68:B68"/>
    <mergeCell ref="A69:B69"/>
    <mergeCell ref="A70:B70"/>
    <mergeCell ref="A71:B71"/>
    <mergeCell ref="A72:B72"/>
    <mergeCell ref="A59:B59"/>
    <mergeCell ref="I59:J59"/>
    <mergeCell ref="A60:B60"/>
    <mergeCell ref="I60:J60"/>
    <mergeCell ref="A61:B61"/>
    <mergeCell ref="I61:J61"/>
    <mergeCell ref="A56:B56"/>
    <mergeCell ref="I56:J56"/>
    <mergeCell ref="A57:B57"/>
    <mergeCell ref="I57:J57"/>
    <mergeCell ref="A58:B58"/>
    <mergeCell ref="I58:J58"/>
    <mergeCell ref="A50:B50"/>
    <mergeCell ref="I50:J50"/>
    <mergeCell ref="A51:B51"/>
    <mergeCell ref="I51:J51"/>
    <mergeCell ref="A53:B53"/>
    <mergeCell ref="I53:J53"/>
    <mergeCell ref="A45:P45"/>
    <mergeCell ref="A46:B47"/>
    <mergeCell ref="C46:H46"/>
    <mergeCell ref="I46:J47"/>
    <mergeCell ref="A48:B48"/>
    <mergeCell ref="I48:J48"/>
    <mergeCell ref="A49:B49"/>
    <mergeCell ref="A52:B52"/>
    <mergeCell ref="A43:C43"/>
    <mergeCell ref="E43:F43"/>
    <mergeCell ref="G43:H43"/>
    <mergeCell ref="A44:C44"/>
    <mergeCell ref="E44:F44"/>
    <mergeCell ref="G44:H44"/>
    <mergeCell ref="A41:C41"/>
    <mergeCell ref="E41:F41"/>
    <mergeCell ref="G41:H41"/>
    <mergeCell ref="A42:C42"/>
    <mergeCell ref="E42:F42"/>
    <mergeCell ref="G42:H42"/>
    <mergeCell ref="A39:C39"/>
    <mergeCell ref="E39:F39"/>
    <mergeCell ref="G39:H39"/>
    <mergeCell ref="A40:C40"/>
    <mergeCell ref="E40:F40"/>
    <mergeCell ref="G40:H40"/>
    <mergeCell ref="A37:C37"/>
    <mergeCell ref="E37:F37"/>
    <mergeCell ref="G37:H37"/>
    <mergeCell ref="A38:C38"/>
    <mergeCell ref="E38:F38"/>
    <mergeCell ref="G38:H38"/>
    <mergeCell ref="A28:B28"/>
    <mergeCell ref="G28:H28"/>
    <mergeCell ref="K28:L28"/>
    <mergeCell ref="M28:N28"/>
    <mergeCell ref="O28:P28"/>
    <mergeCell ref="A35:C36"/>
    <mergeCell ref="D35:F35"/>
    <mergeCell ref="G35:J35"/>
    <mergeCell ref="K35:M35"/>
    <mergeCell ref="N35:P35"/>
    <mergeCell ref="E36:F36"/>
    <mergeCell ref="G36:H36"/>
    <mergeCell ref="A32:B32"/>
    <mergeCell ref="G32:H32"/>
    <mergeCell ref="K32:L32"/>
    <mergeCell ref="M32:N32"/>
    <mergeCell ref="O32:P32"/>
    <mergeCell ref="A34:P34"/>
    <mergeCell ref="A30:B30"/>
    <mergeCell ref="G30:H30"/>
    <mergeCell ref="K30:L30"/>
    <mergeCell ref="M30:N30"/>
    <mergeCell ref="O30:P30"/>
    <mergeCell ref="A31:B31"/>
    <mergeCell ref="A25:B25"/>
    <mergeCell ref="G25:H25"/>
    <mergeCell ref="K25:L25"/>
    <mergeCell ref="M25:N25"/>
    <mergeCell ref="O25:P25"/>
    <mergeCell ref="A27:B27"/>
    <mergeCell ref="G27:H27"/>
    <mergeCell ref="K27:L27"/>
    <mergeCell ref="M27:N27"/>
    <mergeCell ref="O27:P27"/>
    <mergeCell ref="A26:B26"/>
    <mergeCell ref="G26:H26"/>
    <mergeCell ref="K26:L26"/>
    <mergeCell ref="M26:N26"/>
    <mergeCell ref="O26:P26"/>
    <mergeCell ref="A23:B23"/>
    <mergeCell ref="G23:H23"/>
    <mergeCell ref="K23:L23"/>
    <mergeCell ref="M23:N23"/>
    <mergeCell ref="O23:P23"/>
    <mergeCell ref="A24:B24"/>
    <mergeCell ref="G24:H24"/>
    <mergeCell ref="K24:L24"/>
    <mergeCell ref="M24:N24"/>
    <mergeCell ref="O24:P24"/>
    <mergeCell ref="A19:D19"/>
    <mergeCell ref="G19:H19"/>
    <mergeCell ref="K19:L19"/>
    <mergeCell ref="M19:N19"/>
    <mergeCell ref="O19:P19"/>
    <mergeCell ref="A21:B22"/>
    <mergeCell ref="C21:F21"/>
    <mergeCell ref="G21:H21"/>
    <mergeCell ref="K21:L21"/>
    <mergeCell ref="M21:N21"/>
    <mergeCell ref="O21:P21"/>
    <mergeCell ref="G22:H22"/>
    <mergeCell ref="K22:L22"/>
    <mergeCell ref="M22:N22"/>
    <mergeCell ref="O22:P22"/>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N1:P1"/>
    <mergeCell ref="E2:J2"/>
    <mergeCell ref="D3:L3"/>
    <mergeCell ref="A6:C6"/>
    <mergeCell ref="D6:O6"/>
    <mergeCell ref="A7:C7"/>
    <mergeCell ref="D7:O7"/>
    <mergeCell ref="K13:L13"/>
    <mergeCell ref="M13:N13"/>
    <mergeCell ref="O13:P13"/>
  </mergeCells>
  <pageMargins left="0.25" right="0.25" top="0.75" bottom="0.75" header="0.3" footer="0.3"/>
  <pageSetup paperSize="9" scale="79" fitToHeight="0" orientation="landscape" horizontalDpi="1200" verticalDpi="1200" r:id="rId1"/>
  <rowBreaks count="7" manualBreakCount="7">
    <brk id="25" max="15" man="1"/>
    <brk id="39" max="15" man="1"/>
    <brk id="55" max="15" man="1"/>
    <brk id="67" max="15" man="1"/>
    <brk id="83" max="15" man="1"/>
    <brk id="103" max="15" man="1"/>
    <brk id="123"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6"/>
  <sheetViews>
    <sheetView showZeros="0" view="pageBreakPreview" topLeftCell="A167" zoomScale="89" zoomScaleNormal="90" zoomScaleSheetLayoutView="89" workbookViewId="0">
      <selection activeCell="A172" sqref="A172:D172"/>
    </sheetView>
  </sheetViews>
  <sheetFormatPr defaultColWidth="8.85546875" defaultRowHeight="15.75" x14ac:dyDescent="0.25"/>
  <cols>
    <col min="1" max="1" width="10" style="1" customWidth="1"/>
    <col min="2" max="2" width="17.42578125" style="1" customWidth="1"/>
    <col min="3" max="3" width="8.28515625" style="1" customWidth="1"/>
    <col min="4" max="4" width="9.28515625" style="1" customWidth="1"/>
    <col min="5" max="5" width="10.42578125" style="1" customWidth="1"/>
    <col min="6" max="6" width="8" style="1" customWidth="1"/>
    <col min="7" max="7" width="7.140625" style="1" customWidth="1"/>
    <col min="8" max="8" width="7.5703125" style="1" customWidth="1"/>
    <col min="9" max="9" width="12.7109375" style="1" customWidth="1"/>
    <col min="10" max="10" width="11.140625" style="1" customWidth="1"/>
    <col min="11" max="11" width="10.85546875" style="465" customWidth="1"/>
    <col min="12" max="12" width="12.7109375" style="1" customWidth="1"/>
    <col min="13" max="13" width="11" style="1" customWidth="1"/>
    <col min="14" max="14" width="12" style="1" customWidth="1"/>
    <col min="15" max="15" width="12.5703125" style="1" customWidth="1"/>
    <col min="16" max="16" width="11.5703125" style="1" customWidth="1"/>
    <col min="17" max="16384" width="8.85546875" style="1"/>
  </cols>
  <sheetData>
    <row r="1" spans="1:16" x14ac:dyDescent="0.25">
      <c r="N1" s="1151" t="s">
        <v>0</v>
      </c>
      <c r="O1" s="1151"/>
      <c r="P1" s="1151"/>
    </row>
    <row r="2" spans="1:16" ht="18.75" x14ac:dyDescent="0.25">
      <c r="E2" s="1152" t="s">
        <v>1</v>
      </c>
      <c r="F2" s="1152"/>
      <c r="G2" s="1152"/>
      <c r="H2" s="1152"/>
      <c r="I2" s="1152"/>
      <c r="J2" s="1152"/>
      <c r="K2" s="860"/>
    </row>
    <row r="3" spans="1:16" ht="18.75" x14ac:dyDescent="0.25">
      <c r="D3" s="1152" t="s">
        <v>372</v>
      </c>
      <c r="E3" s="1152"/>
      <c r="F3" s="1152"/>
      <c r="G3" s="1152"/>
      <c r="H3" s="1152"/>
      <c r="I3" s="1152"/>
      <c r="J3" s="1152"/>
      <c r="K3" s="1152"/>
      <c r="L3" s="1152"/>
    </row>
    <row r="4" spans="1:16" ht="18.75" x14ac:dyDescent="0.25">
      <c r="D4" s="289"/>
      <c r="E4" s="289"/>
      <c r="F4" s="289"/>
      <c r="G4" s="289"/>
      <c r="H4" s="289"/>
      <c r="I4" s="289"/>
      <c r="J4" s="289"/>
      <c r="K4" s="860"/>
      <c r="L4" s="289"/>
    </row>
    <row r="5" spans="1:16" x14ac:dyDescent="0.25">
      <c r="P5" s="288" t="s">
        <v>2</v>
      </c>
    </row>
    <row r="6" spans="1:16" ht="23.45" customHeight="1" x14ac:dyDescent="0.25">
      <c r="A6" s="1111" t="s">
        <v>3</v>
      </c>
      <c r="B6" s="1111"/>
      <c r="C6" s="1111"/>
      <c r="D6" s="1106" t="s">
        <v>150</v>
      </c>
      <c r="E6" s="1107"/>
      <c r="F6" s="1107"/>
      <c r="G6" s="1107"/>
      <c r="H6" s="1107"/>
      <c r="I6" s="1107"/>
      <c r="J6" s="1107"/>
      <c r="K6" s="1107"/>
      <c r="L6" s="1107"/>
      <c r="M6" s="1107"/>
      <c r="N6" s="1107"/>
      <c r="O6" s="1108"/>
      <c r="P6" s="277">
        <v>1</v>
      </c>
    </row>
    <row r="7" spans="1:16" ht="23.45" customHeight="1" x14ac:dyDescent="0.25">
      <c r="A7" s="1111" t="s">
        <v>4</v>
      </c>
      <c r="B7" s="1111"/>
      <c r="C7" s="1111"/>
      <c r="D7" s="1156" t="s">
        <v>419</v>
      </c>
      <c r="E7" s="1156"/>
      <c r="F7" s="1156"/>
      <c r="G7" s="1156"/>
      <c r="H7" s="1156"/>
      <c r="I7" s="1156"/>
      <c r="J7" s="1156"/>
      <c r="K7" s="1156"/>
      <c r="L7" s="1156"/>
      <c r="M7" s="1156"/>
      <c r="N7" s="1156"/>
      <c r="O7" s="1156"/>
      <c r="P7" s="37" t="s">
        <v>350</v>
      </c>
    </row>
    <row r="8" spans="1:16" ht="23.45" customHeight="1" x14ac:dyDescent="0.25">
      <c r="A8" s="1111" t="s">
        <v>5</v>
      </c>
      <c r="B8" s="1111"/>
      <c r="C8" s="1111"/>
      <c r="D8" s="1106"/>
      <c r="E8" s="1107"/>
      <c r="F8" s="1107"/>
      <c r="G8" s="1107"/>
      <c r="H8" s="1107"/>
      <c r="I8" s="1107"/>
      <c r="J8" s="1107"/>
      <c r="K8" s="1107"/>
      <c r="L8" s="1107"/>
      <c r="M8" s="1107"/>
      <c r="N8" s="1107"/>
      <c r="O8" s="1108"/>
      <c r="P8" s="277"/>
    </row>
    <row r="10" spans="1:16" x14ac:dyDescent="0.25">
      <c r="A10" s="1106" t="s">
        <v>6</v>
      </c>
      <c r="B10" s="1107"/>
      <c r="C10" s="1107"/>
      <c r="D10" s="1107"/>
      <c r="E10" s="1107"/>
      <c r="F10" s="1107"/>
      <c r="G10" s="1107"/>
      <c r="H10" s="1107"/>
      <c r="I10" s="1107"/>
      <c r="J10" s="1107"/>
      <c r="K10" s="1107"/>
      <c r="L10" s="1107"/>
      <c r="M10" s="1107"/>
      <c r="N10" s="1107"/>
      <c r="O10" s="1107"/>
      <c r="P10" s="1108"/>
    </row>
    <row r="11" spans="1:16" x14ac:dyDescent="0.25">
      <c r="A11" s="274"/>
      <c r="B11" s="274"/>
      <c r="C11" s="274"/>
      <c r="D11" s="274"/>
      <c r="E11" s="274"/>
      <c r="F11" s="274"/>
      <c r="G11" s="274"/>
      <c r="H11" s="274"/>
      <c r="I11" s="274"/>
      <c r="J11" s="274"/>
      <c r="K11" s="869"/>
      <c r="L11" s="274"/>
      <c r="M11" s="274"/>
      <c r="N11" s="274"/>
      <c r="O11" s="274"/>
      <c r="P11" s="274"/>
    </row>
    <row r="12" spans="1:16" ht="21.6" customHeight="1" x14ac:dyDescent="0.25">
      <c r="A12" s="1078" t="s">
        <v>7</v>
      </c>
      <c r="B12" s="1079"/>
      <c r="C12" s="1079"/>
      <c r="D12" s="1080"/>
      <c r="E12" s="1026" t="s">
        <v>2</v>
      </c>
      <c r="F12" s="1027"/>
      <c r="G12" s="1057">
        <v>2015</v>
      </c>
      <c r="H12" s="1057"/>
      <c r="I12" s="277">
        <v>2017</v>
      </c>
      <c r="J12" s="277">
        <v>2018</v>
      </c>
      <c r="K12" s="1026">
        <v>2019</v>
      </c>
      <c r="L12" s="1148"/>
      <c r="M12" s="1084">
        <v>2020</v>
      </c>
      <c r="N12" s="1084"/>
      <c r="O12" s="1084">
        <v>2021</v>
      </c>
      <c r="P12" s="1084"/>
    </row>
    <row r="13" spans="1:16" ht="31.5" x14ac:dyDescent="0.25">
      <c r="A13" s="1081"/>
      <c r="B13" s="1082"/>
      <c r="C13" s="1082"/>
      <c r="D13" s="1083"/>
      <c r="E13" s="277" t="s">
        <v>8</v>
      </c>
      <c r="F13" s="282" t="s">
        <v>9</v>
      </c>
      <c r="G13" s="1026" t="s">
        <v>10</v>
      </c>
      <c r="H13" s="1027"/>
      <c r="I13" s="277" t="s">
        <v>10</v>
      </c>
      <c r="J13" s="277" t="s">
        <v>11</v>
      </c>
      <c r="K13" s="1026" t="s">
        <v>12</v>
      </c>
      <c r="L13" s="1073"/>
      <c r="M13" s="1026" t="s">
        <v>13</v>
      </c>
      <c r="N13" s="1027"/>
      <c r="O13" s="1026" t="s">
        <v>13</v>
      </c>
      <c r="P13" s="1027"/>
    </row>
    <row r="14" spans="1:16" ht="23.45" customHeight="1" x14ac:dyDescent="0.25">
      <c r="A14" s="1051" t="s">
        <v>14</v>
      </c>
      <c r="B14" s="1051"/>
      <c r="C14" s="1051"/>
      <c r="D14" s="1051"/>
      <c r="E14" s="37" t="s">
        <v>109</v>
      </c>
      <c r="F14" s="277"/>
      <c r="G14" s="1064" t="s">
        <v>15</v>
      </c>
      <c r="H14" s="1065"/>
      <c r="I14" s="278">
        <f>I15+I16+I17+I18+I19+I20+I21</f>
        <v>1519025.5</v>
      </c>
      <c r="J14" s="862">
        <f>J15+J16+J17+J18+J19+J20+J21</f>
        <v>2875133.4000000004</v>
      </c>
      <c r="K14" s="1074">
        <f>K15+K16+K17+K18+K19+K20+K21</f>
        <v>3420210.1</v>
      </c>
      <c r="L14" s="1746"/>
      <c r="M14" s="1074">
        <f t="shared" ref="M14" si="0">M15+M16+M17+M18+M19+M20+M21</f>
        <v>3922379.1</v>
      </c>
      <c r="N14" s="1746"/>
      <c r="O14" s="1074">
        <f t="shared" ref="O14" si="1">O15+O16+O17+O18+O19+O20+O21</f>
        <v>1743957.5</v>
      </c>
      <c r="P14" s="1746"/>
    </row>
    <row r="15" spans="1:16" s="465" customFormat="1" ht="23.45" customHeight="1" x14ac:dyDescent="0.25">
      <c r="A15" s="1106" t="s">
        <v>79</v>
      </c>
      <c r="B15" s="1107"/>
      <c r="C15" s="1107"/>
      <c r="D15" s="1108"/>
      <c r="E15" s="37"/>
      <c r="F15" s="859">
        <v>21</v>
      </c>
      <c r="G15" s="1026" t="s">
        <v>15</v>
      </c>
      <c r="H15" s="1027"/>
      <c r="I15" s="862"/>
      <c r="J15" s="862"/>
      <c r="K15" s="1049">
        <v>34145</v>
      </c>
      <c r="L15" s="1741"/>
      <c r="M15" s="1049">
        <v>34145</v>
      </c>
      <c r="N15" s="1050"/>
      <c r="O15" s="1049">
        <v>34145</v>
      </c>
      <c r="P15" s="1050"/>
    </row>
    <row r="16" spans="1:16" ht="23.45" customHeight="1" x14ac:dyDescent="0.25">
      <c r="A16" s="1106" t="s">
        <v>125</v>
      </c>
      <c r="B16" s="1107"/>
      <c r="C16" s="1107"/>
      <c r="D16" s="1108"/>
      <c r="E16" s="277"/>
      <c r="F16" s="277">
        <v>22</v>
      </c>
      <c r="G16" s="1026" t="s">
        <v>15</v>
      </c>
      <c r="H16" s="1027"/>
      <c r="I16" s="277">
        <v>10666</v>
      </c>
      <c r="J16" s="277">
        <v>69534.5</v>
      </c>
      <c r="K16" s="1049">
        <v>64845.4</v>
      </c>
      <c r="L16" s="1741"/>
      <c r="M16" s="1049">
        <v>68245.399999999994</v>
      </c>
      <c r="N16" s="1050"/>
      <c r="O16" s="1049">
        <v>24725.4</v>
      </c>
      <c r="P16" s="1050"/>
    </row>
    <row r="17" spans="1:16" ht="23.45" customHeight="1" x14ac:dyDescent="0.25">
      <c r="A17" s="1106" t="s">
        <v>106</v>
      </c>
      <c r="B17" s="1107"/>
      <c r="C17" s="1107"/>
      <c r="D17" s="1108"/>
      <c r="E17" s="388"/>
      <c r="F17" s="388">
        <v>25</v>
      </c>
      <c r="G17" s="1026" t="s">
        <v>15</v>
      </c>
      <c r="H17" s="1027"/>
      <c r="I17" s="388">
        <v>1079724</v>
      </c>
      <c r="J17" s="388">
        <v>972449.3</v>
      </c>
      <c r="K17" s="1049">
        <v>1333502.1000000001</v>
      </c>
      <c r="L17" s="1741"/>
      <c r="M17" s="1573">
        <v>1218349.6000000001</v>
      </c>
      <c r="N17" s="1574"/>
      <c r="O17" s="1573">
        <v>1299295.2</v>
      </c>
      <c r="P17" s="1574"/>
    </row>
    <row r="18" spans="1:16" s="465" customFormat="1" ht="23.45" customHeight="1" x14ac:dyDescent="0.25">
      <c r="A18" s="1106" t="s">
        <v>204</v>
      </c>
      <c r="B18" s="1107"/>
      <c r="C18" s="1107"/>
      <c r="D18" s="1108"/>
      <c r="E18" s="859"/>
      <c r="F18" s="859">
        <v>27</v>
      </c>
      <c r="G18" s="1026" t="s">
        <v>15</v>
      </c>
      <c r="H18" s="1027"/>
      <c r="I18" s="859"/>
      <c r="J18" s="859"/>
      <c r="K18" s="1049">
        <v>300</v>
      </c>
      <c r="L18" s="1741"/>
      <c r="M18" s="1573">
        <v>300</v>
      </c>
      <c r="N18" s="1574"/>
      <c r="O18" s="1573">
        <v>300</v>
      </c>
      <c r="P18" s="1574"/>
    </row>
    <row r="19" spans="1:16" s="465" customFormat="1" ht="23.25" hidden="1" customHeight="1" x14ac:dyDescent="0.25">
      <c r="A19" s="1106" t="s">
        <v>167</v>
      </c>
      <c r="B19" s="1107"/>
      <c r="C19" s="1107"/>
      <c r="D19" s="1108"/>
      <c r="E19" s="859"/>
      <c r="F19" s="859">
        <v>28</v>
      </c>
      <c r="G19" s="1026" t="s">
        <v>15</v>
      </c>
      <c r="H19" s="1027"/>
      <c r="I19" s="859"/>
      <c r="J19" s="859"/>
      <c r="K19" s="1049">
        <v>230</v>
      </c>
      <c r="L19" s="1741"/>
      <c r="M19" s="1573">
        <v>230</v>
      </c>
      <c r="N19" s="1574"/>
      <c r="O19" s="1573">
        <v>230</v>
      </c>
      <c r="P19" s="1574"/>
    </row>
    <row r="20" spans="1:16" ht="23.45" customHeight="1" x14ac:dyDescent="0.25">
      <c r="A20" s="1111" t="s">
        <v>98</v>
      </c>
      <c r="B20" s="1111"/>
      <c r="C20" s="1111"/>
      <c r="D20" s="1111"/>
      <c r="E20" s="277"/>
      <c r="F20" s="277">
        <v>31</v>
      </c>
      <c r="G20" s="1057" t="s">
        <v>15</v>
      </c>
      <c r="H20" s="1057"/>
      <c r="I20" s="277">
        <v>428635.5</v>
      </c>
      <c r="J20" s="277">
        <v>1833149.6</v>
      </c>
      <c r="K20" s="1049">
        <v>1985787.6</v>
      </c>
      <c r="L20" s="1741"/>
      <c r="M20" s="1054">
        <v>2599709.1</v>
      </c>
      <c r="N20" s="1054"/>
      <c r="O20" s="1054">
        <v>383861.9</v>
      </c>
      <c r="P20" s="1054"/>
    </row>
    <row r="21" spans="1:16" ht="27" customHeight="1" x14ac:dyDescent="0.25">
      <c r="A21" s="1086" t="s">
        <v>656</v>
      </c>
      <c r="B21" s="1087"/>
      <c r="C21" s="1087"/>
      <c r="D21" s="1088"/>
      <c r="E21" s="277"/>
      <c r="F21" s="277">
        <v>33</v>
      </c>
      <c r="G21" s="1057" t="s">
        <v>15</v>
      </c>
      <c r="H21" s="1057"/>
      <c r="I21" s="277"/>
      <c r="J21" s="277"/>
      <c r="K21" s="1049">
        <v>1400</v>
      </c>
      <c r="L21" s="1741"/>
      <c r="M21" s="1054">
        <v>1400</v>
      </c>
      <c r="N21" s="1054"/>
      <c r="O21" s="1054">
        <v>1400</v>
      </c>
      <c r="P21" s="1054"/>
    </row>
    <row r="22" spans="1:16" ht="14.45" customHeight="1" x14ac:dyDescent="0.25">
      <c r="K22" s="1049"/>
      <c r="L22" s="1741"/>
    </row>
    <row r="23" spans="1:16" ht="22.5" customHeight="1" x14ac:dyDescent="0.25">
      <c r="A23" s="1078" t="s">
        <v>7</v>
      </c>
      <c r="B23" s="1080"/>
      <c r="C23" s="1084" t="s">
        <v>2</v>
      </c>
      <c r="D23" s="1084"/>
      <c r="E23" s="1084"/>
      <c r="F23" s="1084"/>
      <c r="G23" s="1057">
        <v>2016</v>
      </c>
      <c r="H23" s="1057"/>
      <c r="I23" s="277">
        <v>2017</v>
      </c>
      <c r="J23" s="277">
        <v>2018</v>
      </c>
      <c r="K23" s="1049">
        <v>2019</v>
      </c>
      <c r="L23" s="1741"/>
      <c r="M23" s="1084">
        <v>2020</v>
      </c>
      <c r="N23" s="1084"/>
      <c r="O23" s="1084">
        <v>2021</v>
      </c>
      <c r="P23" s="1084"/>
    </row>
    <row r="24" spans="1:16" ht="35.450000000000003" customHeight="1" x14ac:dyDescent="0.25">
      <c r="A24" s="1081"/>
      <c r="B24" s="1083"/>
      <c r="C24" s="277" t="s">
        <v>16</v>
      </c>
      <c r="D24" s="277" t="s">
        <v>17</v>
      </c>
      <c r="E24" s="277" t="s">
        <v>8</v>
      </c>
      <c r="F24" s="282" t="s">
        <v>9</v>
      </c>
      <c r="G24" s="1026" t="s">
        <v>10</v>
      </c>
      <c r="H24" s="1027"/>
      <c r="I24" s="277" t="s">
        <v>10</v>
      </c>
      <c r="J24" s="277" t="s">
        <v>11</v>
      </c>
      <c r="K24" s="1026" t="s">
        <v>12</v>
      </c>
      <c r="L24" s="1027"/>
      <c r="M24" s="1026" t="s">
        <v>13</v>
      </c>
      <c r="N24" s="1027"/>
      <c r="O24" s="1026" t="s">
        <v>13</v>
      </c>
      <c r="P24" s="1027"/>
    </row>
    <row r="25" spans="1:16" ht="34.5" customHeight="1" x14ac:dyDescent="0.25">
      <c r="A25" s="1039" t="s">
        <v>18</v>
      </c>
      <c r="B25" s="1041"/>
      <c r="C25" s="8"/>
      <c r="D25" s="8"/>
      <c r="E25" s="8"/>
      <c r="F25" s="8"/>
      <c r="G25" s="1063" t="s">
        <v>15</v>
      </c>
      <c r="H25" s="1063"/>
      <c r="I25" s="326">
        <v>1519025.5</v>
      </c>
      <c r="J25" s="323">
        <v>2875133.4</v>
      </c>
      <c r="K25" s="1744">
        <v>3420210.1</v>
      </c>
      <c r="L25" s="1745"/>
      <c r="M25" s="1744">
        <v>3922379.1</v>
      </c>
      <c r="N25" s="1745"/>
      <c r="O25" s="1744">
        <v>1743957.5</v>
      </c>
      <c r="P25" s="1745"/>
    </row>
    <row r="26" spans="1:16" ht="32.450000000000003" customHeight="1" x14ac:dyDescent="0.25">
      <c r="A26" s="1086" t="s">
        <v>151</v>
      </c>
      <c r="B26" s="1088"/>
      <c r="C26" s="9"/>
      <c r="D26" s="8"/>
      <c r="E26" s="8"/>
      <c r="F26" s="8"/>
      <c r="G26" s="1057" t="s">
        <v>15</v>
      </c>
      <c r="H26" s="1057"/>
      <c r="I26" s="325"/>
      <c r="J26" s="324"/>
      <c r="K26" s="1742">
        <v>25690</v>
      </c>
      <c r="L26" s="1742"/>
      <c r="M26" s="1742">
        <v>25690</v>
      </c>
      <c r="N26" s="1742"/>
      <c r="O26" s="1742">
        <v>25690</v>
      </c>
      <c r="P26" s="1742"/>
    </row>
    <row r="27" spans="1:16" ht="30.75" customHeight="1" x14ac:dyDescent="0.25">
      <c r="A27" s="1671" t="s">
        <v>423</v>
      </c>
      <c r="B27" s="1672"/>
      <c r="C27" s="8">
        <v>297</v>
      </c>
      <c r="D27" s="8"/>
      <c r="E27" s="8"/>
      <c r="F27" s="8">
        <v>14</v>
      </c>
      <c r="G27" s="1057" t="s">
        <v>15</v>
      </c>
      <c r="H27" s="1057"/>
      <c r="I27" s="325"/>
      <c r="J27" s="324"/>
      <c r="K27" s="1743">
        <v>25690</v>
      </c>
      <c r="L27" s="1743"/>
      <c r="M27" s="1743">
        <v>25690</v>
      </c>
      <c r="N27" s="1743"/>
      <c r="O27" s="1743">
        <v>25690</v>
      </c>
      <c r="P27" s="1743"/>
    </row>
    <row r="28" spans="1:16" ht="32.450000000000003" customHeight="1" x14ac:dyDescent="0.25">
      <c r="A28" s="1086" t="s">
        <v>152</v>
      </c>
      <c r="B28" s="1088"/>
      <c r="C28" s="281">
        <v>2</v>
      </c>
      <c r="D28" s="8">
        <v>2</v>
      </c>
      <c r="E28" s="131" t="s">
        <v>109</v>
      </c>
      <c r="F28" s="8"/>
      <c r="G28" s="1057" t="s">
        <v>15</v>
      </c>
      <c r="H28" s="1057"/>
      <c r="I28" s="325">
        <f>I29+I30+I31+I33+I32</f>
        <v>439301.5</v>
      </c>
      <c r="J28" s="875">
        <f>J29+J30+J31+J33+J32</f>
        <v>2297089.7999999998</v>
      </c>
      <c r="K28" s="1744">
        <f>K29+K30+K31+K32+K33</f>
        <v>2027826.5999999996</v>
      </c>
      <c r="L28" s="1745"/>
      <c r="M28" s="1744">
        <f>M29+M30+M31+M32+M33</f>
        <v>2645148.0999999996</v>
      </c>
      <c r="N28" s="1745"/>
      <c r="O28" s="1744">
        <f>O29+O30+O31+O32+O33</f>
        <v>385780.9</v>
      </c>
      <c r="P28" s="1745"/>
    </row>
    <row r="29" spans="1:16" ht="61.5" customHeight="1" x14ac:dyDescent="0.25">
      <c r="A29" s="1571" t="s">
        <v>127</v>
      </c>
      <c r="B29" s="1572"/>
      <c r="C29" s="281"/>
      <c r="D29" s="8"/>
      <c r="E29" s="131"/>
      <c r="F29" s="8">
        <v>13</v>
      </c>
      <c r="G29" s="1026" t="s">
        <v>15</v>
      </c>
      <c r="H29" s="1027"/>
      <c r="I29" s="875">
        <f>L54</f>
        <v>0</v>
      </c>
      <c r="J29" s="875">
        <f>M54</f>
        <v>132975.9</v>
      </c>
      <c r="K29" s="1573">
        <f>N54</f>
        <v>158077.70000000001</v>
      </c>
      <c r="L29" s="1778"/>
      <c r="M29" s="1739">
        <f>O54</f>
        <v>88507.4</v>
      </c>
      <c r="N29" s="1740"/>
      <c r="O29" s="1739">
        <f>P54</f>
        <v>15147</v>
      </c>
      <c r="P29" s="1740"/>
    </row>
    <row r="30" spans="1:16" ht="58.15" customHeight="1" x14ac:dyDescent="0.25">
      <c r="A30" s="1575" t="s">
        <v>128</v>
      </c>
      <c r="B30" s="1576"/>
      <c r="C30" s="163"/>
      <c r="D30" s="8"/>
      <c r="E30" s="8"/>
      <c r="F30" s="8">
        <v>59</v>
      </c>
      <c r="G30" s="1026" t="s">
        <v>15</v>
      </c>
      <c r="H30" s="1027"/>
      <c r="I30" s="325">
        <f>L55</f>
        <v>172302.40000000002</v>
      </c>
      <c r="J30" s="875">
        <f>M55</f>
        <v>2181204.9</v>
      </c>
      <c r="K30" s="1573">
        <f t="shared" ref="K30:K33" si="2">N55</f>
        <v>1874024.2999999998</v>
      </c>
      <c r="L30" s="1778"/>
      <c r="M30" s="1739">
        <f t="shared" ref="M30:M33" si="3">O55</f>
        <v>2660861.2999999998</v>
      </c>
      <c r="N30" s="1740"/>
      <c r="O30" s="1739">
        <f t="shared" ref="O30:O33" si="4">P55</f>
        <v>398699.9</v>
      </c>
      <c r="P30" s="1740"/>
    </row>
    <row r="31" spans="1:16" ht="16.899999999999999" customHeight="1" x14ac:dyDescent="0.25">
      <c r="A31" s="1149" t="s">
        <v>362</v>
      </c>
      <c r="B31" s="1150"/>
      <c r="C31" s="163"/>
      <c r="D31" s="8"/>
      <c r="E31" s="8"/>
      <c r="F31" s="8">
        <v>42</v>
      </c>
      <c r="G31" s="1026" t="s">
        <v>15</v>
      </c>
      <c r="H31" s="1027"/>
      <c r="I31" s="875">
        <f t="shared" ref="I31:J33" si="5">L56</f>
        <v>-9475.2000000000007</v>
      </c>
      <c r="J31" s="875">
        <f t="shared" si="5"/>
        <v>0</v>
      </c>
      <c r="K31" s="1049">
        <f t="shared" si="2"/>
        <v>0</v>
      </c>
      <c r="L31" s="1741"/>
      <c r="M31" s="1739">
        <f t="shared" si="3"/>
        <v>0</v>
      </c>
      <c r="N31" s="1740"/>
      <c r="O31" s="1739">
        <f t="shared" si="4"/>
        <v>0</v>
      </c>
      <c r="P31" s="1740"/>
    </row>
    <row r="32" spans="1:16" ht="19.899999999999999" customHeight="1" x14ac:dyDescent="0.25">
      <c r="A32" s="1547" t="s">
        <v>130</v>
      </c>
      <c r="B32" s="1548"/>
      <c r="C32" s="163"/>
      <c r="D32" s="8"/>
      <c r="E32" s="8"/>
      <c r="F32" s="8">
        <v>91</v>
      </c>
      <c r="G32" s="1026" t="s">
        <v>15</v>
      </c>
      <c r="H32" s="1027"/>
      <c r="I32" s="875">
        <f t="shared" si="5"/>
        <v>454275.39999999997</v>
      </c>
      <c r="J32" s="875">
        <f t="shared" si="5"/>
        <v>160710.09999999998</v>
      </c>
      <c r="K32" s="1049">
        <f t="shared" si="2"/>
        <v>160710.09999999998</v>
      </c>
      <c r="L32" s="1741"/>
      <c r="M32" s="1739">
        <f t="shared" si="3"/>
        <v>147894.5</v>
      </c>
      <c r="N32" s="1740"/>
      <c r="O32" s="1739">
        <f t="shared" si="4"/>
        <v>235024.09999999998</v>
      </c>
      <c r="P32" s="1740"/>
    </row>
    <row r="33" spans="1:16" ht="16.899999999999999" customHeight="1" x14ac:dyDescent="0.25">
      <c r="A33" s="1549" t="s">
        <v>131</v>
      </c>
      <c r="B33" s="1550"/>
      <c r="C33" s="163"/>
      <c r="D33" s="8"/>
      <c r="E33" s="8"/>
      <c r="F33" s="8">
        <v>93</v>
      </c>
      <c r="G33" s="1026" t="s">
        <v>15</v>
      </c>
      <c r="H33" s="1027"/>
      <c r="I33" s="875">
        <f t="shared" si="5"/>
        <v>-177801.09999999998</v>
      </c>
      <c r="J33" s="875">
        <f t="shared" si="5"/>
        <v>-177801.09999999998</v>
      </c>
      <c r="K33" s="1049">
        <f t="shared" si="2"/>
        <v>-164985.5</v>
      </c>
      <c r="L33" s="1741"/>
      <c r="M33" s="1739">
        <f t="shared" si="3"/>
        <v>-252115.09999999998</v>
      </c>
      <c r="N33" s="1740"/>
      <c r="O33" s="1739">
        <f t="shared" si="4"/>
        <v>-263090.09999999998</v>
      </c>
      <c r="P33" s="1740"/>
    </row>
    <row r="34" spans="1:16" ht="35.25" customHeight="1" x14ac:dyDescent="0.25">
      <c r="A34" s="1086" t="s">
        <v>21</v>
      </c>
      <c r="B34" s="1088"/>
      <c r="C34" s="281"/>
      <c r="D34" s="8"/>
      <c r="E34" s="8"/>
      <c r="F34" s="8"/>
      <c r="G34" s="1026" t="s">
        <v>15</v>
      </c>
      <c r="H34" s="1027"/>
      <c r="I34" s="162" t="s">
        <v>924</v>
      </c>
      <c r="J34" s="13">
        <v>972449.3</v>
      </c>
      <c r="K34" s="1116">
        <v>1349602.5</v>
      </c>
      <c r="L34" s="1117"/>
      <c r="M34" s="1116">
        <v>1234450</v>
      </c>
      <c r="N34" s="1117"/>
      <c r="O34" s="1116">
        <v>1315395.2</v>
      </c>
      <c r="P34" s="1117"/>
    </row>
    <row r="35" spans="1:16" ht="20.45" customHeight="1" x14ac:dyDescent="0.25">
      <c r="A35" s="1042"/>
      <c r="B35" s="1044"/>
      <c r="C35" s="8"/>
      <c r="D35" s="8"/>
      <c r="E35" s="8"/>
      <c r="F35" s="8"/>
      <c r="G35" s="1026" t="s">
        <v>15</v>
      </c>
      <c r="H35" s="1027"/>
      <c r="I35" s="277" t="s">
        <v>15</v>
      </c>
      <c r="J35" s="8"/>
      <c r="K35" s="1049"/>
      <c r="L35" s="1741"/>
      <c r="M35" s="1042"/>
      <c r="N35" s="1044"/>
      <c r="O35" s="1042"/>
      <c r="P35" s="1044"/>
    </row>
    <row r="36" spans="1:16" ht="14.45" customHeight="1" x14ac:dyDescent="0.25"/>
    <row r="37" spans="1:16" ht="21" customHeight="1" x14ac:dyDescent="0.25">
      <c r="A37" s="1142" t="s">
        <v>22</v>
      </c>
      <c r="B37" s="1143"/>
      <c r="C37" s="1143"/>
      <c r="D37" s="1143"/>
      <c r="E37" s="1143"/>
      <c r="F37" s="1143"/>
      <c r="G37" s="1143"/>
      <c r="H37" s="1143"/>
      <c r="I37" s="1143"/>
      <c r="J37" s="1143"/>
      <c r="K37" s="1143"/>
      <c r="L37" s="1143"/>
      <c r="M37" s="1143"/>
      <c r="N37" s="1143"/>
      <c r="O37" s="1143"/>
      <c r="P37" s="1144"/>
    </row>
    <row r="38" spans="1:16" ht="25.15" customHeight="1" x14ac:dyDescent="0.25">
      <c r="A38" s="1057" t="s">
        <v>7</v>
      </c>
      <c r="B38" s="1057"/>
      <c r="C38" s="1057"/>
      <c r="D38" s="1057" t="s">
        <v>2</v>
      </c>
      <c r="E38" s="1057"/>
      <c r="F38" s="1057"/>
      <c r="G38" s="1057" t="s">
        <v>447</v>
      </c>
      <c r="H38" s="1057"/>
      <c r="I38" s="1057"/>
      <c r="J38" s="1057"/>
      <c r="K38" s="1057" t="s">
        <v>352</v>
      </c>
      <c r="L38" s="1057"/>
      <c r="M38" s="1057"/>
      <c r="N38" s="1057" t="s">
        <v>539</v>
      </c>
      <c r="O38" s="1057"/>
      <c r="P38" s="1057"/>
    </row>
    <row r="39" spans="1:16" ht="64.150000000000006" customHeight="1" x14ac:dyDescent="0.25">
      <c r="A39" s="1057"/>
      <c r="B39" s="1057"/>
      <c r="C39" s="1057"/>
      <c r="D39" s="277" t="s">
        <v>8</v>
      </c>
      <c r="E39" s="1092" t="s">
        <v>23</v>
      </c>
      <c r="F39" s="1092"/>
      <c r="G39" s="1145" t="s">
        <v>24</v>
      </c>
      <c r="H39" s="1145"/>
      <c r="I39" s="287" t="s">
        <v>25</v>
      </c>
      <c r="J39" s="287" t="s">
        <v>26</v>
      </c>
      <c r="K39" s="867" t="s">
        <v>24</v>
      </c>
      <c r="L39" s="287" t="s">
        <v>25</v>
      </c>
      <c r="M39" s="287" t="s">
        <v>26</v>
      </c>
      <c r="N39" s="287" t="s">
        <v>24</v>
      </c>
      <c r="O39" s="287" t="s">
        <v>25</v>
      </c>
      <c r="P39" s="287" t="s">
        <v>26</v>
      </c>
    </row>
    <row r="40" spans="1:16" ht="20.45" customHeight="1" x14ac:dyDescent="0.25">
      <c r="A40" s="1111" t="s">
        <v>27</v>
      </c>
      <c r="B40" s="1111"/>
      <c r="C40" s="1111"/>
      <c r="D40" s="277"/>
      <c r="E40" s="1057"/>
      <c r="F40" s="1057"/>
      <c r="G40" s="1063">
        <v>3420210.1</v>
      </c>
      <c r="H40" s="1063"/>
      <c r="I40" s="276"/>
      <c r="J40" s="276"/>
      <c r="K40" s="861">
        <v>3922379.1</v>
      </c>
      <c r="L40" s="278"/>
      <c r="M40" s="276"/>
      <c r="N40" s="276">
        <v>3080134.1</v>
      </c>
      <c r="O40" s="276"/>
      <c r="P40" s="278"/>
    </row>
    <row r="41" spans="1:16" s="12" customFormat="1" ht="20.45" customHeight="1" x14ac:dyDescent="0.25">
      <c r="A41" s="1134" t="s">
        <v>129</v>
      </c>
      <c r="B41" s="1134"/>
      <c r="C41" s="1134"/>
      <c r="D41" s="285" t="s">
        <v>28</v>
      </c>
      <c r="E41" s="1135"/>
      <c r="F41" s="1135"/>
      <c r="G41" s="1135">
        <v>1434422.5</v>
      </c>
      <c r="H41" s="1135"/>
      <c r="I41" s="285"/>
      <c r="J41" s="286"/>
      <c r="K41" s="868">
        <v>1322670</v>
      </c>
      <c r="L41" s="285"/>
      <c r="M41" s="285"/>
      <c r="N41" s="285">
        <v>2696272.2</v>
      </c>
      <c r="O41" s="285"/>
      <c r="P41" s="285"/>
    </row>
    <row r="42" spans="1:16" s="12" customFormat="1" ht="20.45" customHeight="1" x14ac:dyDescent="0.25">
      <c r="A42" s="1136" t="s">
        <v>29</v>
      </c>
      <c r="B42" s="1137"/>
      <c r="C42" s="1138"/>
      <c r="D42" s="285" t="s">
        <v>30</v>
      </c>
      <c r="E42" s="1139"/>
      <c r="F42" s="1140"/>
      <c r="G42" s="1139">
        <v>1985787.6</v>
      </c>
      <c r="H42" s="1140"/>
      <c r="I42" s="285"/>
      <c r="J42" s="285"/>
      <c r="K42" s="865">
        <v>2599709.1</v>
      </c>
      <c r="L42" s="285"/>
      <c r="M42" s="285"/>
      <c r="N42" s="285">
        <v>383861.9</v>
      </c>
      <c r="O42" s="285"/>
      <c r="P42" s="285"/>
    </row>
    <row r="43" spans="1:16" s="12" customFormat="1" ht="20.45" customHeight="1" x14ac:dyDescent="0.25">
      <c r="A43" s="1139"/>
      <c r="B43" s="1141"/>
      <c r="C43" s="1140"/>
      <c r="D43" s="285"/>
      <c r="E43" s="1139"/>
      <c r="F43" s="1140"/>
      <c r="G43" s="1139"/>
      <c r="H43" s="1140"/>
      <c r="I43" s="285"/>
      <c r="J43" s="285"/>
      <c r="K43" s="865"/>
      <c r="L43" s="285"/>
      <c r="M43" s="285"/>
      <c r="N43" s="285"/>
      <c r="O43" s="285"/>
      <c r="P43" s="285"/>
    </row>
    <row r="44" spans="1:16" ht="20.45" customHeight="1" x14ac:dyDescent="0.25">
      <c r="A44" s="1111"/>
      <c r="B44" s="1111"/>
      <c r="C44" s="1111"/>
      <c r="D44" s="277"/>
      <c r="E44" s="1057"/>
      <c r="F44" s="1057"/>
      <c r="G44" s="1057"/>
      <c r="H44" s="1057"/>
      <c r="I44" s="277"/>
      <c r="J44" s="277"/>
      <c r="K44" s="859"/>
      <c r="L44" s="277"/>
      <c r="M44" s="277"/>
      <c r="N44" s="277"/>
      <c r="O44" s="277"/>
      <c r="P44" s="277"/>
    </row>
    <row r="45" spans="1:16" ht="20.45" customHeight="1" x14ac:dyDescent="0.25">
      <c r="A45" s="1111" t="s">
        <v>27</v>
      </c>
      <c r="B45" s="1111"/>
      <c r="C45" s="1111"/>
      <c r="D45" s="277"/>
      <c r="E45" s="1057"/>
      <c r="F45" s="1057"/>
      <c r="G45" s="1063">
        <v>3420210.1</v>
      </c>
      <c r="H45" s="1063"/>
      <c r="I45" s="276"/>
      <c r="J45" s="278"/>
      <c r="K45" s="862">
        <v>3922379.1</v>
      </c>
      <c r="L45" s="278"/>
      <c r="M45" s="276"/>
      <c r="N45" s="276">
        <v>3080134.1</v>
      </c>
      <c r="O45" s="276"/>
      <c r="P45" s="278"/>
    </row>
    <row r="46" spans="1:16" s="12" customFormat="1" ht="20.45" customHeight="1" x14ac:dyDescent="0.25">
      <c r="A46" s="1134" t="s">
        <v>31</v>
      </c>
      <c r="B46" s="1134"/>
      <c r="C46" s="1134"/>
      <c r="D46" s="57" t="s">
        <v>109</v>
      </c>
      <c r="E46" s="1135"/>
      <c r="F46" s="1135"/>
      <c r="G46" s="1135">
        <v>2070607.6</v>
      </c>
      <c r="H46" s="1135"/>
      <c r="I46" s="285"/>
      <c r="J46" s="285"/>
      <c r="K46" s="865">
        <v>2687929.1</v>
      </c>
      <c r="L46" s="285"/>
      <c r="M46" s="285"/>
      <c r="N46" s="285">
        <v>1764738.9</v>
      </c>
      <c r="O46" s="285"/>
      <c r="P46" s="285"/>
    </row>
    <row r="47" spans="1:16" s="12" customFormat="1" ht="20.45" customHeight="1" x14ac:dyDescent="0.25">
      <c r="A47" s="1134" t="s">
        <v>32</v>
      </c>
      <c r="B47" s="1134"/>
      <c r="C47" s="1134"/>
      <c r="D47" s="57" t="s">
        <v>109</v>
      </c>
      <c r="E47" s="1135"/>
      <c r="F47" s="1135"/>
      <c r="G47" s="1135">
        <v>1349602.5</v>
      </c>
      <c r="H47" s="1135"/>
      <c r="I47" s="285"/>
      <c r="J47" s="285"/>
      <c r="K47" s="865">
        <v>1234450</v>
      </c>
      <c r="L47" s="285"/>
      <c r="M47" s="285"/>
      <c r="N47" s="285">
        <v>1315395.2</v>
      </c>
      <c r="O47" s="285"/>
      <c r="P47" s="285"/>
    </row>
    <row r="48" spans="1:16" ht="20.45" customHeight="1" x14ac:dyDescent="0.25">
      <c r="A48" s="1111"/>
      <c r="B48" s="1111"/>
      <c r="C48" s="1111"/>
      <c r="D48" s="8"/>
      <c r="E48" s="1057"/>
      <c r="F48" s="1057"/>
      <c r="G48" s="1057"/>
      <c r="H48" s="1057"/>
      <c r="I48" s="277"/>
      <c r="J48" s="277"/>
      <c r="K48" s="859"/>
      <c r="L48" s="277"/>
      <c r="M48" s="277"/>
      <c r="N48" s="277"/>
      <c r="O48" s="277"/>
      <c r="P48" s="277"/>
    </row>
    <row r="49" spans="1:16" ht="19.149999999999999" customHeight="1" x14ac:dyDescent="0.25"/>
    <row r="50" spans="1:16" x14ac:dyDescent="0.25">
      <c r="A50" s="1051" t="s">
        <v>33</v>
      </c>
      <c r="B50" s="1051"/>
      <c r="C50" s="1051"/>
      <c r="D50" s="1051"/>
      <c r="E50" s="1051"/>
      <c r="F50" s="1051"/>
      <c r="G50" s="1051"/>
      <c r="H50" s="1051"/>
      <c r="I50" s="1051"/>
      <c r="J50" s="1051"/>
      <c r="K50" s="1051"/>
      <c r="L50" s="1051"/>
      <c r="M50" s="1051"/>
      <c r="N50" s="1051"/>
      <c r="O50" s="1051"/>
      <c r="P50" s="1051"/>
    </row>
    <row r="51" spans="1:16" x14ac:dyDescent="0.25">
      <c r="A51" s="1057" t="s">
        <v>7</v>
      </c>
      <c r="B51" s="1057"/>
      <c r="C51" s="1057" t="s">
        <v>2</v>
      </c>
      <c r="D51" s="1057"/>
      <c r="E51" s="1057"/>
      <c r="F51" s="1057"/>
      <c r="G51" s="1057"/>
      <c r="H51" s="1057"/>
      <c r="I51" s="1078" t="s">
        <v>34</v>
      </c>
      <c r="J51" s="1080"/>
      <c r="K51" s="856">
        <v>2016</v>
      </c>
      <c r="L51" s="277">
        <v>2017</v>
      </c>
      <c r="M51" s="277">
        <v>2018</v>
      </c>
      <c r="N51" s="277">
        <v>2019</v>
      </c>
      <c r="O51" s="277">
        <v>2020</v>
      </c>
      <c r="P51" s="277">
        <v>2021</v>
      </c>
    </row>
    <row r="52" spans="1:16" ht="51.6" customHeight="1" x14ac:dyDescent="0.25">
      <c r="A52" s="1057"/>
      <c r="B52" s="1057"/>
      <c r="C52" s="282" t="s">
        <v>35</v>
      </c>
      <c r="D52" s="282" t="s">
        <v>36</v>
      </c>
      <c r="E52" s="282" t="s">
        <v>37</v>
      </c>
      <c r="F52" s="282" t="s">
        <v>38</v>
      </c>
      <c r="G52" s="282" t="s">
        <v>39</v>
      </c>
      <c r="H52" s="282" t="s">
        <v>40</v>
      </c>
      <c r="I52" s="1081"/>
      <c r="J52" s="1083"/>
      <c r="K52" s="857"/>
      <c r="L52" s="287" t="s">
        <v>10</v>
      </c>
      <c r="M52" s="287" t="s">
        <v>11</v>
      </c>
      <c r="N52" s="287" t="s">
        <v>13</v>
      </c>
      <c r="O52" s="287" t="s">
        <v>13</v>
      </c>
      <c r="P52" s="287" t="s">
        <v>13</v>
      </c>
    </row>
    <row r="53" spans="1:16" x14ac:dyDescent="0.25">
      <c r="A53" s="1075" t="s">
        <v>27</v>
      </c>
      <c r="B53" s="1077"/>
      <c r="C53" s="13"/>
      <c r="D53" s="13"/>
      <c r="E53" s="13"/>
      <c r="F53" s="13"/>
      <c r="G53" s="13"/>
      <c r="H53" s="13"/>
      <c r="I53" s="1116"/>
      <c r="J53" s="1117"/>
      <c r="K53" s="863"/>
      <c r="L53" s="291">
        <f>L54+L55+L56+L57+L58</f>
        <v>439301.5</v>
      </c>
      <c r="M53" s="878">
        <f t="shared" ref="M53:P53" si="6">M54+M55+M56+M57+M58</f>
        <v>2297089.7999999998</v>
      </c>
      <c r="N53" s="878">
        <f t="shared" si="6"/>
        <v>2027826.5999999996</v>
      </c>
      <c r="O53" s="878">
        <f t="shared" si="6"/>
        <v>2645148.0999999996</v>
      </c>
      <c r="P53" s="878">
        <f t="shared" si="6"/>
        <v>385780.9</v>
      </c>
    </row>
    <row r="54" spans="1:16" ht="54.75" customHeight="1" x14ac:dyDescent="0.25">
      <c r="A54" s="1571" t="s">
        <v>127</v>
      </c>
      <c r="B54" s="1572"/>
      <c r="C54" s="13"/>
      <c r="D54" s="13"/>
      <c r="E54" s="8"/>
      <c r="F54" s="13"/>
      <c r="G54" s="13"/>
      <c r="H54" s="8">
        <v>132221</v>
      </c>
      <c r="I54" s="283"/>
      <c r="J54" s="284"/>
      <c r="K54" s="863"/>
      <c r="L54" s="290">
        <f>L67</f>
        <v>0</v>
      </c>
      <c r="M54" s="879">
        <f t="shared" ref="M54:P54" si="7">M67</f>
        <v>132975.9</v>
      </c>
      <c r="N54" s="879">
        <f t="shared" si="7"/>
        <v>158077.70000000001</v>
      </c>
      <c r="O54" s="879">
        <f t="shared" si="7"/>
        <v>88507.4</v>
      </c>
      <c r="P54" s="879">
        <f t="shared" si="7"/>
        <v>15147</v>
      </c>
    </row>
    <row r="55" spans="1:16" ht="55.5" customHeight="1" x14ac:dyDescent="0.25">
      <c r="A55" s="1575" t="s">
        <v>128</v>
      </c>
      <c r="B55" s="1576"/>
      <c r="C55" s="13"/>
      <c r="D55" s="13"/>
      <c r="E55" s="8"/>
      <c r="F55" s="13"/>
      <c r="G55" s="13"/>
      <c r="H55" s="8">
        <v>595410</v>
      </c>
      <c r="I55" s="283"/>
      <c r="J55" s="284"/>
      <c r="K55" s="863"/>
      <c r="L55" s="290">
        <f>L68+L69+L74+L76+L61</f>
        <v>172302.40000000002</v>
      </c>
      <c r="M55" s="879">
        <f t="shared" ref="M55:P55" si="8">M68+M69+M74+M76+M61</f>
        <v>2181204.9</v>
      </c>
      <c r="N55" s="879">
        <f t="shared" si="8"/>
        <v>1874024.2999999998</v>
      </c>
      <c r="O55" s="879">
        <f t="shared" si="8"/>
        <v>2660861.2999999998</v>
      </c>
      <c r="P55" s="879">
        <f t="shared" si="8"/>
        <v>398699.9</v>
      </c>
    </row>
    <row r="56" spans="1:16" ht="19.899999999999999" customHeight="1" x14ac:dyDescent="0.25">
      <c r="A56" s="1149" t="s">
        <v>362</v>
      </c>
      <c r="B56" s="1150"/>
      <c r="C56" s="13"/>
      <c r="D56" s="13"/>
      <c r="E56" s="8"/>
      <c r="F56" s="13"/>
      <c r="G56" s="13"/>
      <c r="H56" s="8">
        <v>421000</v>
      </c>
      <c r="I56" s="283"/>
      <c r="J56" s="284"/>
      <c r="K56" s="863"/>
      <c r="L56" s="290">
        <f>L62+L70</f>
        <v>-9475.2000000000007</v>
      </c>
      <c r="M56" s="879">
        <f t="shared" ref="M56:P56" si="9">M62+M70</f>
        <v>0</v>
      </c>
      <c r="N56" s="879">
        <f t="shared" si="9"/>
        <v>0</v>
      </c>
      <c r="O56" s="879">
        <f t="shared" si="9"/>
        <v>0</v>
      </c>
      <c r="P56" s="879">
        <f t="shared" si="9"/>
        <v>0</v>
      </c>
    </row>
    <row r="57" spans="1:16" ht="16.899999999999999" customHeight="1" x14ac:dyDescent="0.25">
      <c r="A57" s="1547" t="s">
        <v>130</v>
      </c>
      <c r="B57" s="1548"/>
      <c r="C57" s="13"/>
      <c r="D57" s="13"/>
      <c r="E57" s="8"/>
      <c r="F57" s="13"/>
      <c r="G57" s="13"/>
      <c r="H57" s="8">
        <v>910000</v>
      </c>
      <c r="I57" s="283"/>
      <c r="J57" s="284"/>
      <c r="K57" s="863"/>
      <c r="L57" s="290">
        <f>L63+L71</f>
        <v>454275.39999999997</v>
      </c>
      <c r="M57" s="290">
        <f>M63+M71</f>
        <v>160710.09999999998</v>
      </c>
      <c r="N57" s="290">
        <f>N63+N71</f>
        <v>160710.09999999998</v>
      </c>
      <c r="O57" s="290">
        <f>O63+O71</f>
        <v>147894.5</v>
      </c>
      <c r="P57" s="290">
        <f>P63+P71</f>
        <v>235024.09999999998</v>
      </c>
    </row>
    <row r="58" spans="1:16" ht="16.899999999999999" customHeight="1" x14ac:dyDescent="0.25">
      <c r="A58" s="1549" t="s">
        <v>131</v>
      </c>
      <c r="B58" s="1550"/>
      <c r="C58" s="13"/>
      <c r="D58" s="13"/>
      <c r="E58" s="8"/>
      <c r="F58" s="13"/>
      <c r="G58" s="13"/>
      <c r="H58" s="8">
        <v>930000</v>
      </c>
      <c r="I58" s="283"/>
      <c r="J58" s="284"/>
      <c r="K58" s="863"/>
      <c r="L58" s="290">
        <f>L64+L72</f>
        <v>-177801.09999999998</v>
      </c>
      <c r="M58" s="879">
        <f t="shared" ref="M58:P58" si="10">M64+M72</f>
        <v>-177801.09999999998</v>
      </c>
      <c r="N58" s="879">
        <f t="shared" si="10"/>
        <v>-164985.5</v>
      </c>
      <c r="O58" s="879">
        <f t="shared" si="10"/>
        <v>-252115.09999999998</v>
      </c>
      <c r="P58" s="879">
        <f t="shared" si="10"/>
        <v>-263090.09999999998</v>
      </c>
    </row>
    <row r="59" spans="1:16" x14ac:dyDescent="0.25">
      <c r="A59" s="1136" t="s">
        <v>132</v>
      </c>
      <c r="B59" s="1138"/>
      <c r="C59" s="13"/>
      <c r="D59" s="13"/>
      <c r="E59" s="13"/>
      <c r="F59" s="13"/>
      <c r="G59" s="13"/>
      <c r="H59" s="13"/>
      <c r="I59" s="283"/>
      <c r="J59" s="284"/>
      <c r="K59" s="863"/>
      <c r="L59" s="291"/>
      <c r="M59" s="319"/>
      <c r="N59" s="319"/>
      <c r="O59" s="319"/>
      <c r="P59" s="319"/>
    </row>
    <row r="60" spans="1:16" ht="29.45" customHeight="1" x14ac:dyDescent="0.25">
      <c r="A60" s="1501" t="s">
        <v>413</v>
      </c>
      <c r="B60" s="1502"/>
      <c r="C60" s="13">
        <v>298</v>
      </c>
      <c r="D60" s="13">
        <v>2</v>
      </c>
      <c r="E60" s="13"/>
      <c r="F60" s="161" t="s">
        <v>414</v>
      </c>
      <c r="G60" s="13">
        <v>70126</v>
      </c>
      <c r="H60" s="21"/>
      <c r="I60" s="1042"/>
      <c r="J60" s="1044"/>
      <c r="K60" s="855"/>
      <c r="L60" s="291">
        <f>L61+L62+L63+L64</f>
        <v>41007.600000000006</v>
      </c>
      <c r="M60" s="878">
        <f t="shared" ref="M60:P60" si="11">M61+M62+M63+M64</f>
        <v>109195.49999999999</v>
      </c>
      <c r="N60" s="878">
        <f t="shared" si="11"/>
        <v>283645.09999999998</v>
      </c>
      <c r="O60" s="878">
        <f t="shared" si="11"/>
        <v>307653.90000000002</v>
      </c>
      <c r="P60" s="878">
        <f t="shared" si="11"/>
        <v>47046.2</v>
      </c>
    </row>
    <row r="61" spans="1:16" ht="56.25" customHeight="1" x14ac:dyDescent="0.25">
      <c r="A61" s="1579" t="s">
        <v>128</v>
      </c>
      <c r="B61" s="1580"/>
      <c r="C61" s="8"/>
      <c r="D61" s="8"/>
      <c r="E61" s="8">
        <v>2054</v>
      </c>
      <c r="F61" s="8"/>
      <c r="G61" s="8"/>
      <c r="H61" s="21" t="s">
        <v>154</v>
      </c>
      <c r="I61" s="1042"/>
      <c r="J61" s="1044"/>
      <c r="K61" s="855"/>
      <c r="L61" s="290">
        <v>61267.3</v>
      </c>
      <c r="M61" s="16">
        <v>126286.5</v>
      </c>
      <c r="N61" s="317">
        <v>300736.09999999998</v>
      </c>
      <c r="O61" s="317">
        <v>324744.90000000002</v>
      </c>
      <c r="P61" s="321">
        <v>64137.2</v>
      </c>
    </row>
    <row r="62" spans="1:16" ht="20.45" customHeight="1" x14ac:dyDescent="0.25">
      <c r="A62" s="1579" t="s">
        <v>373</v>
      </c>
      <c r="B62" s="1580"/>
      <c r="C62" s="8"/>
      <c r="D62" s="8"/>
      <c r="E62" s="8"/>
      <c r="F62" s="8"/>
      <c r="G62" s="8"/>
      <c r="H62" s="8"/>
      <c r="I62" s="1042"/>
      <c r="J62" s="1044"/>
      <c r="K62" s="855"/>
      <c r="L62" s="290">
        <v>-3168.7</v>
      </c>
      <c r="M62" s="16"/>
      <c r="N62" s="317"/>
      <c r="O62" s="317"/>
      <c r="P62" s="321"/>
    </row>
    <row r="63" spans="1:16" ht="16.899999999999999" customHeight="1" x14ac:dyDescent="0.25">
      <c r="A63" s="1547" t="s">
        <v>130</v>
      </c>
      <c r="B63" s="1548"/>
      <c r="C63" s="8"/>
      <c r="D63" s="8"/>
      <c r="E63" s="8"/>
      <c r="F63" s="8"/>
      <c r="G63" s="8"/>
      <c r="H63" s="21" t="s">
        <v>157</v>
      </c>
      <c r="I63" s="1042"/>
      <c r="J63" s="1044"/>
      <c r="K63" s="855"/>
      <c r="L63" s="290">
        <v>27466.3</v>
      </c>
      <c r="M63" s="879">
        <v>27466.3</v>
      </c>
      <c r="N63" s="879">
        <v>27466.3</v>
      </c>
      <c r="O63" s="879">
        <v>27466.3</v>
      </c>
      <c r="P63" s="879">
        <v>27466.3</v>
      </c>
    </row>
    <row r="64" spans="1:16" ht="16.899999999999999" customHeight="1" x14ac:dyDescent="0.25">
      <c r="A64" s="1549" t="s">
        <v>131</v>
      </c>
      <c r="B64" s="1550"/>
      <c r="C64" s="8"/>
      <c r="D64" s="8"/>
      <c r="E64" s="8"/>
      <c r="F64" s="8"/>
      <c r="G64" s="8"/>
      <c r="H64" s="8">
        <v>930000</v>
      </c>
      <c r="I64" s="1042"/>
      <c r="J64" s="1044"/>
      <c r="K64" s="855"/>
      <c r="L64" s="290">
        <v>-44557.3</v>
      </c>
      <c r="M64" s="320">
        <v>-44557.3</v>
      </c>
      <c r="N64" s="320">
        <v>-44557.3</v>
      </c>
      <c r="O64" s="320">
        <v>-44557.3</v>
      </c>
      <c r="P64" s="320">
        <v>-44557.3</v>
      </c>
    </row>
    <row r="65" spans="1:16" ht="16.899999999999999" customHeight="1" x14ac:dyDescent="0.25">
      <c r="A65" s="279"/>
      <c r="B65" s="280"/>
      <c r="C65" s="8"/>
      <c r="D65" s="8"/>
      <c r="E65" s="8"/>
      <c r="F65" s="8"/>
      <c r="G65" s="8"/>
      <c r="H65" s="21"/>
      <c r="I65" s="1042"/>
      <c r="J65" s="1044"/>
      <c r="K65" s="855"/>
      <c r="L65" s="290"/>
      <c r="M65" s="16"/>
      <c r="N65" s="317"/>
      <c r="O65" s="317"/>
      <c r="P65" s="320"/>
    </row>
    <row r="66" spans="1:16" ht="46.5" customHeight="1" x14ac:dyDescent="0.25">
      <c r="A66" s="1501" t="s">
        <v>415</v>
      </c>
      <c r="B66" s="1502"/>
      <c r="C66" s="13">
        <v>298</v>
      </c>
      <c r="D66" s="13">
        <v>2</v>
      </c>
      <c r="E66" s="322"/>
      <c r="F66" s="161" t="s">
        <v>416</v>
      </c>
      <c r="G66" s="13">
        <v>70024</v>
      </c>
      <c r="H66" s="21"/>
      <c r="I66" s="1042"/>
      <c r="J66" s="1044"/>
      <c r="K66" s="855"/>
      <c r="L66" s="291">
        <f>L67+L68+L69+L70+L71+L72</f>
        <v>398293.89999999997</v>
      </c>
      <c r="M66" s="878">
        <f t="shared" ref="M66:P66" si="12">M67+M68+M69+M70+M71+M72</f>
        <v>2187894.2999999998</v>
      </c>
      <c r="N66" s="878">
        <f t="shared" si="12"/>
        <v>1544181.5</v>
      </c>
      <c r="O66" s="878">
        <f t="shared" si="12"/>
        <v>2137494.2000000002</v>
      </c>
      <c r="P66" s="878">
        <f t="shared" si="12"/>
        <v>138734.70000000001</v>
      </c>
    </row>
    <row r="67" spans="1:16" ht="59.25" customHeight="1" x14ac:dyDescent="0.25">
      <c r="A67" s="1571" t="s">
        <v>127</v>
      </c>
      <c r="B67" s="1572"/>
      <c r="C67" s="8"/>
      <c r="D67" s="8"/>
      <c r="E67" s="8">
        <v>2053</v>
      </c>
      <c r="F67" s="21"/>
      <c r="G67" s="8"/>
      <c r="H67" s="21" t="s">
        <v>169</v>
      </c>
      <c r="I67" s="1042"/>
      <c r="J67" s="1044"/>
      <c r="K67" s="855"/>
      <c r="L67" s="290"/>
      <c r="M67" s="16">
        <v>132975.9</v>
      </c>
      <c r="N67" s="317">
        <v>158077.70000000001</v>
      </c>
      <c r="O67" s="317">
        <v>88507.4</v>
      </c>
      <c r="P67" s="320">
        <v>15147</v>
      </c>
    </row>
    <row r="68" spans="1:16" ht="59.25" customHeight="1" x14ac:dyDescent="0.25">
      <c r="A68" s="1579" t="s">
        <v>128</v>
      </c>
      <c r="B68" s="1580"/>
      <c r="C68" s="8"/>
      <c r="D68" s="8"/>
      <c r="E68" s="8">
        <v>2051</v>
      </c>
      <c r="F68" s="8"/>
      <c r="G68" s="8"/>
      <c r="H68" s="21" t="s">
        <v>154</v>
      </c>
      <c r="I68" s="1042"/>
      <c r="J68" s="1044"/>
      <c r="K68" s="855"/>
      <c r="L68" s="379"/>
      <c r="M68" s="16"/>
      <c r="N68" s="317">
        <v>736611.5</v>
      </c>
      <c r="O68" s="317">
        <v>788945.9</v>
      </c>
      <c r="P68" s="320">
        <v>74358</v>
      </c>
    </row>
    <row r="69" spans="1:16" ht="51.6" customHeight="1" x14ac:dyDescent="0.25">
      <c r="A69" s="1579" t="s">
        <v>128</v>
      </c>
      <c r="B69" s="1580"/>
      <c r="C69" s="8"/>
      <c r="D69" s="8"/>
      <c r="E69" s="8">
        <v>2053</v>
      </c>
      <c r="F69" s="8"/>
      <c r="G69" s="8"/>
      <c r="H69" s="21" t="s">
        <v>154</v>
      </c>
      <c r="I69" s="1042"/>
      <c r="J69" s="1044"/>
      <c r="K69" s="855"/>
      <c r="L69" s="290">
        <v>111035.1</v>
      </c>
      <c r="M69" s="16">
        <v>2054918.4</v>
      </c>
      <c r="N69" s="317">
        <v>636676.69999999995</v>
      </c>
      <c r="O69" s="317">
        <v>1347170.5</v>
      </c>
      <c r="P69" s="320">
        <v>60204.7</v>
      </c>
    </row>
    <row r="70" spans="1:16" ht="23.25" customHeight="1" x14ac:dyDescent="0.25">
      <c r="A70" s="1579" t="s">
        <v>362</v>
      </c>
      <c r="B70" s="1580"/>
      <c r="C70" s="8"/>
      <c r="D70" s="8"/>
      <c r="E70" s="8"/>
      <c r="F70" s="8"/>
      <c r="G70" s="8"/>
      <c r="H70" s="21"/>
      <c r="I70" s="1042"/>
      <c r="J70" s="1044"/>
      <c r="K70" s="855"/>
      <c r="L70" s="290">
        <v>-6306.5</v>
      </c>
      <c r="M70" s="16"/>
      <c r="N70" s="317"/>
      <c r="O70" s="317"/>
      <c r="P70" s="320"/>
    </row>
    <row r="71" spans="1:16" ht="23.25" customHeight="1" x14ac:dyDescent="0.25">
      <c r="A71" s="1579" t="s">
        <v>130</v>
      </c>
      <c r="B71" s="1580"/>
      <c r="C71" s="8"/>
      <c r="D71" s="8"/>
      <c r="E71" s="8"/>
      <c r="F71" s="8"/>
      <c r="G71" s="8"/>
      <c r="H71" s="21" t="s">
        <v>157</v>
      </c>
      <c r="I71" s="1042"/>
      <c r="J71" s="1044"/>
      <c r="K71" s="855"/>
      <c r="L71" s="290">
        <v>426809.1</v>
      </c>
      <c r="M71" s="16">
        <v>133243.79999999999</v>
      </c>
      <c r="N71" s="16">
        <v>133243.79999999999</v>
      </c>
      <c r="O71" s="317">
        <v>120428.2</v>
      </c>
      <c r="P71" s="320">
        <v>207557.8</v>
      </c>
    </row>
    <row r="72" spans="1:16" ht="16.899999999999999" customHeight="1" x14ac:dyDescent="0.25">
      <c r="A72" s="1735" t="s">
        <v>131</v>
      </c>
      <c r="B72" s="1736"/>
      <c r="C72" s="8"/>
      <c r="D72" s="8"/>
      <c r="E72" s="8"/>
      <c r="F72" s="8"/>
      <c r="G72" s="8"/>
      <c r="H72" s="21" t="s">
        <v>170</v>
      </c>
      <c r="I72" s="1042"/>
      <c r="J72" s="1044"/>
      <c r="K72" s="855"/>
      <c r="L72" s="290">
        <v>-133243.79999999999</v>
      </c>
      <c r="M72" s="879">
        <v>-133243.79999999999</v>
      </c>
      <c r="N72" s="317">
        <v>-120428.2</v>
      </c>
      <c r="O72" s="317">
        <v>-207557.8</v>
      </c>
      <c r="P72" s="320">
        <v>-218532.8</v>
      </c>
    </row>
    <row r="73" spans="1:16" s="465" customFormat="1" ht="45" customHeight="1" x14ac:dyDescent="0.25">
      <c r="A73" s="1737" t="s">
        <v>922</v>
      </c>
      <c r="B73" s="1738"/>
      <c r="C73" s="13">
        <v>297</v>
      </c>
      <c r="D73" s="13">
        <v>2</v>
      </c>
      <c r="E73" s="13"/>
      <c r="F73" s="13"/>
      <c r="G73" s="13"/>
      <c r="H73" s="161"/>
      <c r="I73" s="1116"/>
      <c r="J73" s="1117"/>
      <c r="K73" s="873"/>
      <c r="L73" s="878"/>
      <c r="M73" s="63"/>
      <c r="N73" s="318">
        <v>100000</v>
      </c>
      <c r="O73" s="318">
        <v>100000</v>
      </c>
      <c r="P73" s="319">
        <v>100000</v>
      </c>
    </row>
    <row r="74" spans="1:16" s="465" customFormat="1" ht="52.5" customHeight="1" x14ac:dyDescent="0.25">
      <c r="A74" s="1579" t="s">
        <v>128</v>
      </c>
      <c r="B74" s="1580"/>
      <c r="C74" s="8"/>
      <c r="D74" s="8"/>
      <c r="E74" s="8"/>
      <c r="F74" s="8"/>
      <c r="G74" s="8"/>
      <c r="H74" s="21" t="s">
        <v>925</v>
      </c>
      <c r="I74" s="1042"/>
      <c r="J74" s="1044"/>
      <c r="K74" s="858"/>
      <c r="L74" s="879"/>
      <c r="M74" s="16"/>
      <c r="N74" s="317">
        <v>100000</v>
      </c>
      <c r="O74" s="317">
        <v>100000</v>
      </c>
      <c r="P74" s="320">
        <v>100000</v>
      </c>
    </row>
    <row r="75" spans="1:16" s="465" customFormat="1" ht="42" customHeight="1" x14ac:dyDescent="0.25">
      <c r="A75" s="1737" t="s">
        <v>923</v>
      </c>
      <c r="B75" s="1738"/>
      <c r="C75" s="13">
        <v>297</v>
      </c>
      <c r="D75" s="13">
        <v>2</v>
      </c>
      <c r="E75" s="13"/>
      <c r="F75" s="13"/>
      <c r="G75" s="13"/>
      <c r="H75" s="161"/>
      <c r="I75" s="1116"/>
      <c r="J75" s="1117"/>
      <c r="K75" s="873"/>
      <c r="L75" s="878"/>
      <c r="M75" s="63"/>
      <c r="N75" s="318">
        <v>100000</v>
      </c>
      <c r="O75" s="318">
        <v>100000</v>
      </c>
      <c r="P75" s="319">
        <v>100000</v>
      </c>
    </row>
    <row r="76" spans="1:16" s="465" customFormat="1" ht="51" customHeight="1" x14ac:dyDescent="0.25">
      <c r="A76" s="1579" t="s">
        <v>128</v>
      </c>
      <c r="B76" s="1580"/>
      <c r="C76" s="8"/>
      <c r="D76" s="8"/>
      <c r="E76" s="8"/>
      <c r="F76" s="8"/>
      <c r="G76" s="8"/>
      <c r="H76" s="21" t="s">
        <v>925</v>
      </c>
      <c r="I76" s="1042"/>
      <c r="J76" s="1044"/>
      <c r="K76" s="858"/>
      <c r="L76" s="879"/>
      <c r="M76" s="16"/>
      <c r="N76" s="317">
        <v>100000</v>
      </c>
      <c r="O76" s="317">
        <v>100000</v>
      </c>
      <c r="P76" s="320">
        <v>100000</v>
      </c>
    </row>
    <row r="77" spans="1:16" x14ac:dyDescent="0.25">
      <c r="A77" s="1042"/>
      <c r="B77" s="1043"/>
    </row>
    <row r="78" spans="1:16" ht="26.25" customHeight="1" x14ac:dyDescent="0.25">
      <c r="A78" s="1113" t="s">
        <v>41</v>
      </c>
      <c r="B78" s="1113"/>
      <c r="C78" s="1113"/>
      <c r="D78" s="1113"/>
      <c r="E78" s="1113"/>
      <c r="F78" s="1113"/>
      <c r="G78" s="1113"/>
      <c r="H78" s="1113"/>
      <c r="I78" s="1113"/>
      <c r="J78" s="1113"/>
      <c r="K78" s="1113"/>
      <c r="L78" s="1113"/>
      <c r="M78" s="1113"/>
      <c r="N78" s="1113"/>
      <c r="O78" s="1113"/>
      <c r="P78" s="1114"/>
    </row>
    <row r="79" spans="1:16" ht="21.6" customHeight="1" x14ac:dyDescent="0.25">
      <c r="A79" s="1106"/>
      <c r="B79" s="1108"/>
      <c r="C79" s="1106"/>
      <c r="D79" s="1107"/>
      <c r="E79" s="1107"/>
      <c r="F79" s="1107"/>
      <c r="G79" s="1107"/>
      <c r="H79" s="1107"/>
      <c r="I79" s="1107"/>
      <c r="J79" s="1107"/>
      <c r="K79" s="1107"/>
      <c r="L79" s="1107"/>
      <c r="M79" s="1107"/>
      <c r="N79" s="1108"/>
      <c r="O79" s="1084" t="s">
        <v>2</v>
      </c>
      <c r="P79" s="1084"/>
    </row>
    <row r="80" spans="1:16" ht="20.25" customHeight="1" x14ac:dyDescent="0.25">
      <c r="A80" s="1111" t="s">
        <v>42</v>
      </c>
      <c r="B80" s="1111"/>
      <c r="C80" s="1106" t="s">
        <v>417</v>
      </c>
      <c r="D80" s="1107"/>
      <c r="E80" s="1107"/>
      <c r="F80" s="1107"/>
      <c r="G80" s="1107"/>
      <c r="H80" s="1107"/>
      <c r="I80" s="1107"/>
      <c r="J80" s="1107"/>
      <c r="K80" s="1107"/>
      <c r="L80" s="1107"/>
      <c r="M80" s="1107"/>
      <c r="N80" s="1108"/>
      <c r="O80" s="1112" t="s">
        <v>416</v>
      </c>
      <c r="P80" s="1112"/>
    </row>
    <row r="81" spans="1:19" ht="21.6" customHeight="1" x14ac:dyDescent="0.25">
      <c r="A81" s="1111" t="s">
        <v>43</v>
      </c>
      <c r="B81" s="1111"/>
      <c r="C81" s="1106" t="s">
        <v>369</v>
      </c>
      <c r="D81" s="1107"/>
      <c r="E81" s="1107"/>
      <c r="F81" s="1107"/>
      <c r="G81" s="1107"/>
      <c r="H81" s="1107"/>
      <c r="I81" s="1107"/>
      <c r="J81" s="1107"/>
      <c r="K81" s="1107"/>
      <c r="L81" s="1107"/>
      <c r="M81" s="1107"/>
      <c r="N81" s="1108"/>
      <c r="O81" s="1084">
        <v>64</v>
      </c>
      <c r="P81" s="1084"/>
    </row>
    <row r="82" spans="1:19" ht="21.6" customHeight="1" x14ac:dyDescent="0.25">
      <c r="A82" s="1111" t="s">
        <v>45</v>
      </c>
      <c r="B82" s="1111"/>
      <c r="C82" s="1106" t="s">
        <v>418</v>
      </c>
      <c r="D82" s="1107"/>
      <c r="E82" s="1107"/>
      <c r="F82" s="1107"/>
      <c r="G82" s="1107"/>
      <c r="H82" s="1107"/>
      <c r="I82" s="1107"/>
      <c r="J82" s="1107"/>
      <c r="K82" s="1107"/>
      <c r="L82" s="1107"/>
      <c r="M82" s="1107"/>
      <c r="N82" s="1108"/>
      <c r="O82" s="1112" t="s">
        <v>138</v>
      </c>
      <c r="P82" s="1112"/>
    </row>
    <row r="84" spans="1:19" ht="37.5" customHeight="1" x14ac:dyDescent="0.25">
      <c r="A84" s="1115" t="s">
        <v>46</v>
      </c>
      <c r="B84" s="1115"/>
      <c r="C84" s="1115"/>
      <c r="D84" s="1115"/>
      <c r="E84" s="1115"/>
      <c r="F84" s="1115"/>
      <c r="G84" s="1115"/>
      <c r="H84" s="1115"/>
      <c r="I84" s="1115"/>
      <c r="J84" s="1115"/>
      <c r="K84" s="1115"/>
      <c r="L84" s="1115"/>
      <c r="M84" s="1115"/>
      <c r="N84" s="1115"/>
      <c r="O84" s="1115"/>
      <c r="P84" s="1115"/>
    </row>
    <row r="85" spans="1:19" ht="20.25" customHeight="1" x14ac:dyDescent="0.25">
      <c r="A85" s="1099" t="s">
        <v>47</v>
      </c>
      <c r="B85" s="1100"/>
      <c r="C85" s="1101"/>
      <c r="D85" s="1146" t="s">
        <v>861</v>
      </c>
      <c r="E85" s="1731"/>
      <c r="F85" s="1731"/>
      <c r="G85" s="1731"/>
      <c r="H85" s="1731"/>
      <c r="I85" s="1731"/>
      <c r="J85" s="1731"/>
      <c r="K85" s="1731"/>
      <c r="L85" s="1731"/>
      <c r="M85" s="1731"/>
      <c r="N85" s="1731"/>
      <c r="O85" s="1731"/>
      <c r="P85" s="1731"/>
      <c r="Q85" s="876"/>
      <c r="R85" s="876"/>
      <c r="S85" s="864"/>
    </row>
    <row r="86" spans="1:19" ht="52.5" customHeight="1" x14ac:dyDescent="0.25">
      <c r="A86" s="1102" t="s">
        <v>48</v>
      </c>
      <c r="B86" s="1103"/>
      <c r="C86" s="1104"/>
      <c r="D86" s="1109" t="s">
        <v>896</v>
      </c>
      <c r="E86" s="985"/>
      <c r="F86" s="985"/>
      <c r="G86" s="985"/>
      <c r="H86" s="985"/>
      <c r="I86" s="985"/>
      <c r="J86" s="985"/>
      <c r="K86" s="985"/>
      <c r="L86" s="985"/>
      <c r="M86" s="985"/>
      <c r="N86" s="985"/>
      <c r="O86" s="985"/>
      <c r="P86" s="986"/>
    </row>
    <row r="87" spans="1:19" ht="100.5" customHeight="1" x14ac:dyDescent="0.25">
      <c r="A87" s="1106" t="s">
        <v>49</v>
      </c>
      <c r="B87" s="1107"/>
      <c r="C87" s="1108"/>
      <c r="D87" s="1146" t="s">
        <v>872</v>
      </c>
      <c r="E87" s="1731"/>
      <c r="F87" s="1731"/>
      <c r="G87" s="1731"/>
      <c r="H87" s="1731"/>
      <c r="I87" s="1731"/>
      <c r="J87" s="1731"/>
      <c r="K87" s="1731"/>
      <c r="L87" s="1731"/>
      <c r="M87" s="1731"/>
      <c r="N87" s="1731"/>
      <c r="O87" s="1731"/>
      <c r="P87" s="1731"/>
      <c r="Q87" s="876"/>
      <c r="R87" s="876"/>
      <c r="S87" s="864"/>
    </row>
    <row r="88" spans="1:19" ht="26.25" customHeight="1" x14ac:dyDescent="0.25">
      <c r="A88" s="1051" t="s">
        <v>50</v>
      </c>
      <c r="B88" s="1051"/>
      <c r="C88" s="1051"/>
      <c r="D88" s="1051"/>
      <c r="E88" s="1051"/>
      <c r="F88" s="1051"/>
      <c r="G88" s="1051"/>
      <c r="H88" s="1051"/>
      <c r="I88" s="1051"/>
      <c r="J88" s="1051"/>
      <c r="K88" s="1051"/>
      <c r="L88" s="1051"/>
      <c r="M88" s="1051"/>
      <c r="N88" s="1051"/>
      <c r="O88" s="1051"/>
      <c r="P88" s="1051"/>
    </row>
    <row r="89" spans="1:19" ht="24" customHeight="1" x14ac:dyDescent="0.25">
      <c r="A89" s="1089" t="s">
        <v>51</v>
      </c>
      <c r="B89" s="1057" t="s">
        <v>2</v>
      </c>
      <c r="C89" s="1078" t="s">
        <v>7</v>
      </c>
      <c r="D89" s="1079"/>
      <c r="E89" s="1079"/>
      <c r="F89" s="1079"/>
      <c r="G89" s="1079"/>
      <c r="H89" s="1079"/>
      <c r="I89" s="1079"/>
      <c r="J89" s="1092" t="s">
        <v>52</v>
      </c>
      <c r="K89" s="889">
        <v>2016</v>
      </c>
      <c r="L89" s="14">
        <v>2017</v>
      </c>
      <c r="M89" s="270">
        <v>2018</v>
      </c>
      <c r="N89" s="270">
        <v>2019</v>
      </c>
      <c r="O89" s="270">
        <v>2020</v>
      </c>
      <c r="P89" s="270">
        <v>2021</v>
      </c>
    </row>
    <row r="90" spans="1:19" ht="55.15" customHeight="1" x14ac:dyDescent="0.25">
      <c r="A90" s="1090"/>
      <c r="B90" s="1091"/>
      <c r="C90" s="1464"/>
      <c r="D90" s="1465"/>
      <c r="E90" s="1465"/>
      <c r="F90" s="1465"/>
      <c r="G90" s="1465"/>
      <c r="H90" s="1465"/>
      <c r="I90" s="1465"/>
      <c r="J90" s="1092"/>
      <c r="K90" s="739" t="s">
        <v>10</v>
      </c>
      <c r="L90" s="15" t="s">
        <v>10</v>
      </c>
      <c r="M90" s="15" t="s">
        <v>11</v>
      </c>
      <c r="N90" s="271" t="s">
        <v>13</v>
      </c>
      <c r="O90" s="271" t="s">
        <v>13</v>
      </c>
      <c r="P90" s="271" t="s">
        <v>13</v>
      </c>
    </row>
    <row r="91" spans="1:19" ht="30.75" customHeight="1" x14ac:dyDescent="0.25">
      <c r="A91" s="1467" t="s">
        <v>53</v>
      </c>
      <c r="B91" s="720" t="s">
        <v>139</v>
      </c>
      <c r="C91" s="1730" t="s">
        <v>862</v>
      </c>
      <c r="D91" s="1730"/>
      <c r="E91" s="1730"/>
      <c r="F91" s="1730"/>
      <c r="G91" s="1730"/>
      <c r="H91" s="1730"/>
      <c r="I91" s="1730"/>
      <c r="J91" s="704" t="s">
        <v>111</v>
      </c>
      <c r="K91" s="871" t="s">
        <v>15</v>
      </c>
      <c r="L91" s="699">
        <v>18.3</v>
      </c>
      <c r="M91" s="699">
        <v>17.600000000000001</v>
      </c>
      <c r="N91" s="699">
        <v>18.100000000000001</v>
      </c>
      <c r="O91" s="699">
        <v>18.399999999999999</v>
      </c>
      <c r="P91" s="699">
        <v>19</v>
      </c>
    </row>
    <row r="92" spans="1:19" ht="28.5" customHeight="1" x14ac:dyDescent="0.25">
      <c r="A92" s="1023"/>
      <c r="B92" s="720" t="s">
        <v>172</v>
      </c>
      <c r="C92" s="1730" t="s">
        <v>863</v>
      </c>
      <c r="D92" s="1730"/>
      <c r="E92" s="1730"/>
      <c r="F92" s="1730"/>
      <c r="G92" s="1730"/>
      <c r="H92" s="1730"/>
      <c r="I92" s="1730"/>
      <c r="J92" s="704" t="s">
        <v>111</v>
      </c>
      <c r="K92" s="891" t="s">
        <v>15</v>
      </c>
      <c r="L92" s="699">
        <v>21.5</v>
      </c>
      <c r="M92" s="699">
        <v>20.5</v>
      </c>
      <c r="N92" s="699">
        <v>22</v>
      </c>
      <c r="O92" s="699">
        <v>22.5</v>
      </c>
      <c r="P92" s="699">
        <v>23</v>
      </c>
    </row>
    <row r="93" spans="1:19" ht="28.5" customHeight="1" x14ac:dyDescent="0.25">
      <c r="A93" s="1023"/>
      <c r="B93" s="720" t="s">
        <v>174</v>
      </c>
      <c r="C93" s="1730" t="s">
        <v>864</v>
      </c>
      <c r="D93" s="1730"/>
      <c r="E93" s="1730"/>
      <c r="F93" s="1730"/>
      <c r="G93" s="1730"/>
      <c r="H93" s="1730"/>
      <c r="I93" s="1730"/>
      <c r="J93" s="704" t="s">
        <v>111</v>
      </c>
      <c r="K93" s="891" t="s">
        <v>15</v>
      </c>
      <c r="L93" s="699">
        <v>60.2</v>
      </c>
      <c r="M93" s="699">
        <v>61.9</v>
      </c>
      <c r="N93" s="699">
        <v>59.9</v>
      </c>
      <c r="O93" s="699">
        <v>59.1</v>
      </c>
      <c r="P93" s="699">
        <v>58</v>
      </c>
    </row>
    <row r="94" spans="1:19" ht="30" customHeight="1" x14ac:dyDescent="0.25">
      <c r="A94" s="1023"/>
      <c r="B94" s="720" t="s">
        <v>342</v>
      </c>
      <c r="C94" s="1626" t="s">
        <v>865</v>
      </c>
      <c r="D94" s="1627"/>
      <c r="E94" s="1627"/>
      <c r="F94" s="1627"/>
      <c r="G94" s="1627"/>
      <c r="H94" s="1627"/>
      <c r="I94" s="1628"/>
      <c r="J94" s="699" t="s">
        <v>866</v>
      </c>
      <c r="K94" s="891" t="s">
        <v>15</v>
      </c>
      <c r="L94" s="701">
        <v>2512</v>
      </c>
      <c r="M94" s="701">
        <v>2500</v>
      </c>
      <c r="N94" s="701">
        <v>2250</v>
      </c>
      <c r="O94" s="701">
        <v>2100</v>
      </c>
      <c r="P94" s="701">
        <v>2000</v>
      </c>
    </row>
    <row r="95" spans="1:19" s="465" customFormat="1" ht="23.25" customHeight="1" x14ac:dyDescent="0.25">
      <c r="A95" s="1023"/>
      <c r="B95" s="651" t="s">
        <v>867</v>
      </c>
      <c r="C95" s="1626" t="s">
        <v>868</v>
      </c>
      <c r="D95" s="1627"/>
      <c r="E95" s="1627"/>
      <c r="F95" s="1627"/>
      <c r="G95" s="1627"/>
      <c r="H95" s="1627"/>
      <c r="I95" s="1628"/>
      <c r="J95" s="699" t="s">
        <v>866</v>
      </c>
      <c r="K95" s="891" t="s">
        <v>15</v>
      </c>
      <c r="L95" s="699">
        <v>273</v>
      </c>
      <c r="M95" s="699">
        <v>250</v>
      </c>
      <c r="N95" s="699">
        <v>235</v>
      </c>
      <c r="O95" s="699">
        <v>200</v>
      </c>
      <c r="P95" s="699">
        <v>150</v>
      </c>
    </row>
    <row r="96" spans="1:19" s="465" customFormat="1" ht="23.25" customHeight="1" x14ac:dyDescent="0.25">
      <c r="A96" s="1023"/>
      <c r="B96" s="651" t="s">
        <v>690</v>
      </c>
      <c r="C96" s="1732" t="s">
        <v>874</v>
      </c>
      <c r="D96" s="1733"/>
      <c r="E96" s="1733"/>
      <c r="F96" s="1733"/>
      <c r="G96" s="1733"/>
      <c r="H96" s="1733"/>
      <c r="I96" s="1734"/>
      <c r="J96" s="704" t="s">
        <v>111</v>
      </c>
      <c r="K96" s="891" t="s">
        <v>15</v>
      </c>
      <c r="L96" s="699" t="s">
        <v>15</v>
      </c>
      <c r="M96" s="699" t="s">
        <v>15</v>
      </c>
      <c r="N96" s="699">
        <v>100</v>
      </c>
      <c r="O96" s="699">
        <v>100</v>
      </c>
      <c r="P96" s="699">
        <v>100</v>
      </c>
    </row>
    <row r="97" spans="1:16" s="465" customFormat="1" ht="31.5" customHeight="1" x14ac:dyDescent="0.25">
      <c r="A97" s="1023"/>
      <c r="B97" s="651" t="s">
        <v>843</v>
      </c>
      <c r="C97" s="1626" t="s">
        <v>875</v>
      </c>
      <c r="D97" s="1627"/>
      <c r="E97" s="1627"/>
      <c r="F97" s="1627"/>
      <c r="G97" s="1627"/>
      <c r="H97" s="1627"/>
      <c r="I97" s="1628"/>
      <c r="J97" s="704" t="s">
        <v>111</v>
      </c>
      <c r="K97" s="891" t="s">
        <v>15</v>
      </c>
      <c r="L97" s="699" t="s">
        <v>15</v>
      </c>
      <c r="M97" s="699" t="s">
        <v>15</v>
      </c>
      <c r="N97" s="699">
        <v>100</v>
      </c>
      <c r="O97" s="699">
        <v>100</v>
      </c>
      <c r="P97" s="699">
        <v>100</v>
      </c>
    </row>
    <row r="98" spans="1:16" ht="33" customHeight="1" x14ac:dyDescent="0.25">
      <c r="A98" s="1468"/>
      <c r="B98" s="721" t="s">
        <v>876</v>
      </c>
      <c r="C98" s="1727" t="s">
        <v>873</v>
      </c>
      <c r="D98" s="1728"/>
      <c r="E98" s="1728"/>
      <c r="F98" s="1728"/>
      <c r="G98" s="1728"/>
      <c r="H98" s="1728"/>
      <c r="I98" s="1729"/>
      <c r="J98" s="699" t="s">
        <v>15</v>
      </c>
      <c r="K98" s="891" t="s">
        <v>15</v>
      </c>
      <c r="L98" s="699" t="s">
        <v>15</v>
      </c>
      <c r="M98" s="699" t="s">
        <v>15</v>
      </c>
      <c r="N98" s="699">
        <v>100</v>
      </c>
      <c r="O98" s="699">
        <v>100</v>
      </c>
      <c r="P98" s="699">
        <v>100</v>
      </c>
    </row>
    <row r="99" spans="1:16" ht="19.5" customHeight="1" x14ac:dyDescent="0.25">
      <c r="A99" s="1024" t="s">
        <v>54</v>
      </c>
      <c r="B99" s="475" t="s">
        <v>141</v>
      </c>
      <c r="C99" s="1404" t="s">
        <v>869</v>
      </c>
      <c r="D99" s="1405"/>
      <c r="E99" s="1405"/>
      <c r="F99" s="1405"/>
      <c r="G99" s="1405"/>
      <c r="H99" s="1405"/>
      <c r="I99" s="1406"/>
      <c r="J99" s="475" t="s">
        <v>140</v>
      </c>
      <c r="K99" s="891" t="s">
        <v>15</v>
      </c>
      <c r="L99" s="699">
        <v>9.99</v>
      </c>
      <c r="M99" s="699">
        <v>109.6</v>
      </c>
      <c r="N99" s="699">
        <v>80.5</v>
      </c>
      <c r="O99" s="699" t="s">
        <v>871</v>
      </c>
      <c r="P99" s="702">
        <v>115.8</v>
      </c>
    </row>
    <row r="100" spans="1:16" s="465" customFormat="1" ht="19.5" customHeight="1" x14ac:dyDescent="0.25">
      <c r="A100" s="1024"/>
      <c r="B100" s="475" t="s">
        <v>142</v>
      </c>
      <c r="C100" s="1404" t="s">
        <v>870</v>
      </c>
      <c r="D100" s="1405"/>
      <c r="E100" s="1405"/>
      <c r="F100" s="1405"/>
      <c r="G100" s="1405"/>
      <c r="H100" s="1405"/>
      <c r="I100" s="1406"/>
      <c r="J100" s="475" t="s">
        <v>140</v>
      </c>
      <c r="K100" s="891" t="s">
        <v>15</v>
      </c>
      <c r="L100" s="699">
        <v>123.27</v>
      </c>
      <c r="M100" s="699">
        <v>145.69999999999999</v>
      </c>
      <c r="N100" s="717">
        <v>151</v>
      </c>
      <c r="O100" s="702">
        <v>147</v>
      </c>
      <c r="P100" s="702">
        <v>165</v>
      </c>
    </row>
    <row r="101" spans="1:16" s="465" customFormat="1" ht="19.5" customHeight="1" x14ac:dyDescent="0.25">
      <c r="A101" s="1024"/>
      <c r="B101" s="475" t="s">
        <v>143</v>
      </c>
      <c r="C101" s="1626" t="s">
        <v>878</v>
      </c>
      <c r="D101" s="1627"/>
      <c r="E101" s="1627"/>
      <c r="F101" s="1627"/>
      <c r="G101" s="1627"/>
      <c r="H101" s="1627"/>
      <c r="I101" s="1628"/>
      <c r="J101" s="708" t="s">
        <v>476</v>
      </c>
      <c r="K101" s="891" t="s">
        <v>15</v>
      </c>
      <c r="L101" s="699" t="s">
        <v>15</v>
      </c>
      <c r="M101" s="699" t="s">
        <v>15</v>
      </c>
      <c r="N101" s="699">
        <v>150000</v>
      </c>
      <c r="O101" s="699">
        <v>150000</v>
      </c>
      <c r="P101" s="699">
        <v>150000</v>
      </c>
    </row>
    <row r="102" spans="1:16" s="465" customFormat="1" ht="19.5" customHeight="1" x14ac:dyDescent="0.25">
      <c r="A102" s="1024"/>
      <c r="B102" s="475" t="s">
        <v>165</v>
      </c>
      <c r="C102" s="1626" t="s">
        <v>879</v>
      </c>
      <c r="D102" s="1627"/>
      <c r="E102" s="1627"/>
      <c r="F102" s="1627"/>
      <c r="G102" s="1627"/>
      <c r="H102" s="1627"/>
      <c r="I102" s="1628"/>
      <c r="J102" s="708" t="s">
        <v>145</v>
      </c>
      <c r="K102" s="891" t="s">
        <v>15</v>
      </c>
      <c r="L102" s="699" t="s">
        <v>15</v>
      </c>
      <c r="M102" s="699" t="s">
        <v>15</v>
      </c>
      <c r="N102" s="699">
        <v>50000</v>
      </c>
      <c r="O102" s="699">
        <v>50000</v>
      </c>
      <c r="P102" s="699">
        <v>50000</v>
      </c>
    </row>
    <row r="103" spans="1:16" s="465" customFormat="1" ht="19.5" customHeight="1" x14ac:dyDescent="0.25">
      <c r="A103" s="1024"/>
      <c r="B103" s="475" t="s">
        <v>166</v>
      </c>
      <c r="C103" s="1726" t="s">
        <v>880</v>
      </c>
      <c r="D103" s="1726"/>
      <c r="E103" s="1726"/>
      <c r="F103" s="1726"/>
      <c r="G103" s="1726"/>
      <c r="H103" s="1726"/>
      <c r="I103" s="1726"/>
      <c r="J103" s="708" t="s">
        <v>145</v>
      </c>
      <c r="K103" s="891" t="s">
        <v>15</v>
      </c>
      <c r="L103" s="699" t="s">
        <v>15</v>
      </c>
      <c r="M103" s="699" t="s">
        <v>15</v>
      </c>
      <c r="N103" s="699">
        <v>700000</v>
      </c>
      <c r="O103" s="699">
        <v>700000</v>
      </c>
      <c r="P103" s="699">
        <v>700000</v>
      </c>
    </row>
    <row r="104" spans="1:16" ht="24" customHeight="1" x14ac:dyDescent="0.25">
      <c r="A104" s="1024"/>
      <c r="B104" s="475" t="s">
        <v>192</v>
      </c>
      <c r="C104" s="1626" t="s">
        <v>877</v>
      </c>
      <c r="D104" s="1627"/>
      <c r="E104" s="1627"/>
      <c r="F104" s="1627"/>
      <c r="G104" s="1627"/>
      <c r="H104" s="1627"/>
      <c r="I104" s="1628"/>
      <c r="J104" s="708" t="s">
        <v>476</v>
      </c>
      <c r="K104" s="891" t="s">
        <v>15</v>
      </c>
      <c r="L104" s="699" t="s">
        <v>15</v>
      </c>
      <c r="M104" s="699" t="s">
        <v>15</v>
      </c>
      <c r="N104" s="699">
        <v>200</v>
      </c>
      <c r="O104" s="699">
        <v>200</v>
      </c>
      <c r="P104" s="699">
        <v>200</v>
      </c>
    </row>
    <row r="105" spans="1:16" s="465" customFormat="1" ht="24" customHeight="1" x14ac:dyDescent="0.25">
      <c r="A105" s="1467" t="s">
        <v>59</v>
      </c>
      <c r="B105" s="651" t="s">
        <v>175</v>
      </c>
      <c r="C105" s="1725" t="s">
        <v>907</v>
      </c>
      <c r="D105" s="1725"/>
      <c r="E105" s="1725"/>
      <c r="F105" s="1725"/>
      <c r="G105" s="1725"/>
      <c r="H105" s="1725"/>
      <c r="I105" s="1725"/>
      <c r="J105" s="699" t="s">
        <v>145</v>
      </c>
      <c r="K105" s="891" t="s">
        <v>15</v>
      </c>
      <c r="L105" s="718">
        <v>0.33193400000000001</v>
      </c>
      <c r="M105" s="718">
        <v>0.33589999999999998</v>
      </c>
      <c r="N105" s="718">
        <v>0.34799999999999998</v>
      </c>
      <c r="O105" s="718">
        <v>0.34210000000000002</v>
      </c>
      <c r="P105" s="719">
        <v>0.34050000000000002</v>
      </c>
    </row>
    <row r="106" spans="1:16" s="465" customFormat="1" ht="33" customHeight="1" x14ac:dyDescent="0.25">
      <c r="A106" s="1023"/>
      <c r="B106" s="475" t="s">
        <v>338</v>
      </c>
      <c r="C106" s="1725" t="s">
        <v>881</v>
      </c>
      <c r="D106" s="1725"/>
      <c r="E106" s="1725"/>
      <c r="F106" s="1725"/>
      <c r="G106" s="1725"/>
      <c r="H106" s="1725"/>
      <c r="I106" s="1725"/>
      <c r="J106" s="708" t="s">
        <v>882</v>
      </c>
      <c r="K106" s="891" t="s">
        <v>15</v>
      </c>
      <c r="L106" s="699" t="s">
        <v>15</v>
      </c>
      <c r="M106" s="699" t="s">
        <v>15</v>
      </c>
      <c r="N106" s="699">
        <v>20</v>
      </c>
      <c r="O106" s="699">
        <v>15</v>
      </c>
      <c r="P106" s="699">
        <v>10</v>
      </c>
    </row>
    <row r="107" spans="1:16" ht="24" customHeight="1" x14ac:dyDescent="0.25">
      <c r="A107" s="1023"/>
      <c r="B107" s="651" t="s">
        <v>313</v>
      </c>
      <c r="C107" s="1725" t="s">
        <v>883</v>
      </c>
      <c r="D107" s="1725"/>
      <c r="E107" s="1725"/>
      <c r="F107" s="1725"/>
      <c r="G107" s="1725"/>
      <c r="H107" s="1725"/>
      <c r="I107" s="1725"/>
      <c r="J107" s="708" t="s">
        <v>884</v>
      </c>
      <c r="K107" s="874"/>
      <c r="L107" s="699" t="s">
        <v>15</v>
      </c>
      <c r="M107" s="699" t="s">
        <v>15</v>
      </c>
      <c r="N107" s="699">
        <v>20</v>
      </c>
      <c r="O107" s="699">
        <v>15</v>
      </c>
      <c r="P107" s="699">
        <v>10</v>
      </c>
    </row>
    <row r="108" spans="1:16" ht="19.899999999999999" customHeight="1" x14ac:dyDescent="0.25"/>
    <row r="109" spans="1:16" x14ac:dyDescent="0.25">
      <c r="A109" s="1075" t="s">
        <v>60</v>
      </c>
      <c r="B109" s="1076"/>
      <c r="C109" s="1076"/>
      <c r="D109" s="1076"/>
      <c r="E109" s="1076"/>
      <c r="F109" s="1076"/>
      <c r="G109" s="1076"/>
      <c r="H109" s="1076"/>
      <c r="I109" s="1076"/>
      <c r="J109" s="1076"/>
      <c r="K109" s="1076"/>
      <c r="L109" s="1076"/>
      <c r="M109" s="1076"/>
      <c r="N109" s="1076"/>
      <c r="O109" s="1076"/>
      <c r="P109" s="1077"/>
    </row>
    <row r="110" spans="1:16" x14ac:dyDescent="0.25">
      <c r="A110" s="1078" t="s">
        <v>7</v>
      </c>
      <c r="B110" s="1079"/>
      <c r="C110" s="1079"/>
      <c r="D110" s="1080"/>
      <c r="E110" s="1026" t="s">
        <v>2</v>
      </c>
      <c r="F110" s="1027"/>
      <c r="G110" s="1057">
        <v>2016</v>
      </c>
      <c r="H110" s="1057"/>
      <c r="I110" s="277">
        <v>2017</v>
      </c>
      <c r="J110" s="277">
        <v>2018</v>
      </c>
      <c r="K110" s="1042">
        <v>2019</v>
      </c>
      <c r="L110" s="1148"/>
      <c r="M110" s="1084">
        <v>2020</v>
      </c>
      <c r="N110" s="1084"/>
      <c r="O110" s="1042">
        <v>2021</v>
      </c>
      <c r="P110" s="1044"/>
    </row>
    <row r="111" spans="1:16" ht="31.5" x14ac:dyDescent="0.25">
      <c r="A111" s="1081"/>
      <c r="B111" s="1082"/>
      <c r="C111" s="1082"/>
      <c r="D111" s="1083"/>
      <c r="E111" s="277" t="s">
        <v>61</v>
      </c>
      <c r="F111" s="282" t="s">
        <v>62</v>
      </c>
      <c r="G111" s="1026" t="s">
        <v>10</v>
      </c>
      <c r="H111" s="1027"/>
      <c r="I111" s="277" t="s">
        <v>10</v>
      </c>
      <c r="J111" s="277" t="s">
        <v>11</v>
      </c>
      <c r="K111" s="1026" t="s">
        <v>13</v>
      </c>
      <c r="L111" s="1027"/>
      <c r="M111" s="1026" t="s">
        <v>13</v>
      </c>
      <c r="N111" s="1027"/>
      <c r="O111" s="1026" t="s">
        <v>13</v>
      </c>
      <c r="P111" s="1027"/>
    </row>
    <row r="112" spans="1:16" ht="19.149999999999999" customHeight="1" x14ac:dyDescent="0.25">
      <c r="A112" s="1075" t="s">
        <v>919</v>
      </c>
      <c r="B112" s="1076"/>
      <c r="C112" s="1076"/>
      <c r="D112" s="1077"/>
      <c r="E112" s="277"/>
      <c r="F112" s="282"/>
      <c r="G112" s="1026" t="s">
        <v>15</v>
      </c>
      <c r="H112" s="1027"/>
      <c r="I112" s="402">
        <f>I113+I115+I117+I120</f>
        <v>1519025.5</v>
      </c>
      <c r="J112" s="849">
        <f>J113+J115+J117+J120</f>
        <v>2875133.4</v>
      </c>
      <c r="K112" s="1609">
        <f>K113+K115+K117+K120+K127+K123+K125</f>
        <v>3420210.1</v>
      </c>
      <c r="L112" s="1148"/>
      <c r="M112" s="1609">
        <f t="shared" ref="M112" si="13">M113+M115+M117+M120+M127+M123+M125</f>
        <v>3922379.1</v>
      </c>
      <c r="N112" s="1148"/>
      <c r="O112" s="1609">
        <f t="shared" ref="O112" si="14">O113+O115+O117+O120+O127+O123+O125</f>
        <v>1743957.4999999998</v>
      </c>
      <c r="P112" s="1148"/>
    </row>
    <row r="113" spans="1:16" ht="19.149999999999999" customHeight="1" x14ac:dyDescent="0.25">
      <c r="A113" s="1722" t="s">
        <v>461</v>
      </c>
      <c r="B113" s="1723"/>
      <c r="C113" s="1723"/>
      <c r="D113" s="1724"/>
      <c r="E113" s="35" t="s">
        <v>421</v>
      </c>
      <c r="F113" s="282"/>
      <c r="G113" s="1026" t="s">
        <v>15</v>
      </c>
      <c r="H113" s="1027"/>
      <c r="I113" s="402">
        <v>1079724</v>
      </c>
      <c r="J113" s="402">
        <v>972449.3</v>
      </c>
      <c r="K113" s="1609">
        <v>1024089.1</v>
      </c>
      <c r="L113" s="1148"/>
      <c r="M113" s="1609">
        <v>1218349.6000000001</v>
      </c>
      <c r="N113" s="1610"/>
      <c r="O113" s="1609">
        <v>1299295.2</v>
      </c>
      <c r="P113" s="1610"/>
    </row>
    <row r="114" spans="1:16" ht="29.45" customHeight="1" x14ac:dyDescent="0.25">
      <c r="A114" s="1086" t="s">
        <v>420</v>
      </c>
      <c r="B114" s="1087"/>
      <c r="C114" s="1087"/>
      <c r="D114" s="1088"/>
      <c r="E114" s="35"/>
      <c r="F114" s="282">
        <v>251100</v>
      </c>
      <c r="G114" s="1026" t="s">
        <v>15</v>
      </c>
      <c r="H114" s="1027"/>
      <c r="I114" s="401">
        <v>1079724</v>
      </c>
      <c r="J114" s="401">
        <v>972449.3</v>
      </c>
      <c r="K114" s="1609">
        <v>1024089.1</v>
      </c>
      <c r="L114" s="1148"/>
      <c r="M114" s="1573">
        <v>1218349.6000000001</v>
      </c>
      <c r="N114" s="1574"/>
      <c r="O114" s="1573">
        <v>1299295.2</v>
      </c>
      <c r="P114" s="1574"/>
    </row>
    <row r="115" spans="1:16" s="465" customFormat="1" ht="45.75" customHeight="1" x14ac:dyDescent="0.25">
      <c r="A115" s="1773" t="s">
        <v>1000</v>
      </c>
      <c r="B115" s="1774"/>
      <c r="C115" s="1774"/>
      <c r="D115" s="1775"/>
      <c r="E115" s="35" t="s">
        <v>917</v>
      </c>
      <c r="F115" s="844"/>
      <c r="G115" s="1026" t="s">
        <v>15</v>
      </c>
      <c r="H115" s="1027"/>
      <c r="I115" s="850"/>
      <c r="J115" s="878"/>
      <c r="K115" s="1609">
        <v>309413</v>
      </c>
      <c r="L115" s="1148"/>
      <c r="M115" s="1573"/>
      <c r="N115" s="1574"/>
      <c r="O115" s="1573"/>
      <c r="P115" s="1574"/>
    </row>
    <row r="116" spans="1:16" s="465" customFormat="1" ht="29.45" customHeight="1" x14ac:dyDescent="0.25">
      <c r="A116" s="1086" t="s">
        <v>420</v>
      </c>
      <c r="B116" s="1087"/>
      <c r="C116" s="1087"/>
      <c r="D116" s="1088"/>
      <c r="E116" s="842"/>
      <c r="F116" s="844">
        <v>251100</v>
      </c>
      <c r="G116" s="1026" t="s">
        <v>15</v>
      </c>
      <c r="H116" s="1027"/>
      <c r="I116" s="850"/>
      <c r="J116" s="850"/>
      <c r="K116" s="1573">
        <v>309413</v>
      </c>
      <c r="L116" s="1776"/>
      <c r="M116" s="1573"/>
      <c r="N116" s="1574"/>
      <c r="O116" s="1573"/>
      <c r="P116" s="1574"/>
    </row>
    <row r="117" spans="1:16" ht="34.9" customHeight="1" x14ac:dyDescent="0.25">
      <c r="A117" s="1719" t="s">
        <v>415</v>
      </c>
      <c r="B117" s="1720"/>
      <c r="C117" s="1720"/>
      <c r="D117" s="1721"/>
      <c r="E117" s="278">
        <v>70024</v>
      </c>
      <c r="F117" s="277"/>
      <c r="G117" s="1026" t="s">
        <v>15</v>
      </c>
      <c r="H117" s="1027"/>
      <c r="I117" s="327">
        <f>I118+I119</f>
        <v>398293.9</v>
      </c>
      <c r="J117" s="877">
        <f>J118+J119</f>
        <v>1776397.5999999999</v>
      </c>
      <c r="K117" s="1609">
        <f>K118+K119</f>
        <v>1544181.5</v>
      </c>
      <c r="L117" s="1148"/>
      <c r="M117" s="1609">
        <f t="shared" ref="M117" si="15">M118+M119</f>
        <v>2137494.2000000002</v>
      </c>
      <c r="N117" s="1148"/>
      <c r="O117" s="1609">
        <f t="shared" ref="O117" si="16">O118+O119</f>
        <v>138734.70000000001</v>
      </c>
      <c r="P117" s="1148"/>
    </row>
    <row r="118" spans="1:16" ht="22.9" customHeight="1" x14ac:dyDescent="0.25">
      <c r="A118" s="1567" t="s">
        <v>442</v>
      </c>
      <c r="B118" s="1568"/>
      <c r="C118" s="1568"/>
      <c r="D118" s="1569"/>
      <c r="E118" s="277"/>
      <c r="F118" s="277">
        <v>222990</v>
      </c>
      <c r="G118" s="1026" t="s">
        <v>15</v>
      </c>
      <c r="H118" s="1027"/>
      <c r="I118" s="290">
        <v>3591.2</v>
      </c>
      <c r="J118" s="290">
        <v>47686.9</v>
      </c>
      <c r="K118" s="1573">
        <v>42140</v>
      </c>
      <c r="L118" s="1776"/>
      <c r="M118" s="1573">
        <v>44560</v>
      </c>
      <c r="N118" s="1574"/>
      <c r="O118" s="1573">
        <v>500</v>
      </c>
      <c r="P118" s="1574"/>
    </row>
    <row r="119" spans="1:16" ht="20.45" customHeight="1" x14ac:dyDescent="0.25">
      <c r="A119" s="1086" t="s">
        <v>443</v>
      </c>
      <c r="B119" s="1087"/>
      <c r="C119" s="1087"/>
      <c r="D119" s="1088"/>
      <c r="E119" s="376"/>
      <c r="F119" s="376">
        <v>319220</v>
      </c>
      <c r="G119" s="1026" t="s">
        <v>15</v>
      </c>
      <c r="H119" s="1027"/>
      <c r="I119" s="379">
        <v>394702.7</v>
      </c>
      <c r="J119" s="379">
        <v>1728710.7</v>
      </c>
      <c r="K119" s="1573">
        <v>1502041.5</v>
      </c>
      <c r="L119" s="1776"/>
      <c r="M119" s="1573">
        <v>2092934.2</v>
      </c>
      <c r="N119" s="1574"/>
      <c r="O119" s="1573">
        <v>138234.70000000001</v>
      </c>
      <c r="P119" s="1574"/>
    </row>
    <row r="120" spans="1:16" ht="25.9" customHeight="1" x14ac:dyDescent="0.25">
      <c r="A120" s="1708" t="s">
        <v>413</v>
      </c>
      <c r="B120" s="1709"/>
      <c r="C120" s="1709"/>
      <c r="D120" s="1710"/>
      <c r="E120" s="278">
        <v>70126</v>
      </c>
      <c r="F120" s="277"/>
      <c r="G120" s="1026" t="s">
        <v>15</v>
      </c>
      <c r="H120" s="1027"/>
      <c r="I120" s="327">
        <f>I121+I122</f>
        <v>41007.600000000006</v>
      </c>
      <c r="J120" s="877">
        <f>J121+J122</f>
        <v>126286.5</v>
      </c>
      <c r="K120" s="1609">
        <f>K121+K122</f>
        <v>300736.09999999998</v>
      </c>
      <c r="L120" s="1148"/>
      <c r="M120" s="1609">
        <f t="shared" ref="M120" si="17">M121+M122</f>
        <v>324744.90000000002</v>
      </c>
      <c r="N120" s="1148"/>
      <c r="O120" s="1609">
        <f t="shared" ref="O120" si="18">O121+O122</f>
        <v>64137.2</v>
      </c>
      <c r="P120" s="1148"/>
    </row>
    <row r="121" spans="1:16" ht="22.9" customHeight="1" x14ac:dyDescent="0.25">
      <c r="A121" s="1567" t="s">
        <v>442</v>
      </c>
      <c r="B121" s="1568"/>
      <c r="C121" s="1568"/>
      <c r="D121" s="1569"/>
      <c r="E121" s="843"/>
      <c r="F121" s="376">
        <v>222990</v>
      </c>
      <c r="G121" s="1026" t="s">
        <v>15</v>
      </c>
      <c r="H121" s="1027"/>
      <c r="I121" s="290">
        <v>7074.8</v>
      </c>
      <c r="J121" s="290">
        <v>21847.599999999999</v>
      </c>
      <c r="K121" s="1573">
        <v>16990</v>
      </c>
      <c r="L121" s="1776"/>
      <c r="M121" s="1573">
        <v>17970</v>
      </c>
      <c r="N121" s="1574"/>
      <c r="O121" s="1573">
        <v>18510</v>
      </c>
      <c r="P121" s="1574"/>
    </row>
    <row r="122" spans="1:16" ht="22.9" customHeight="1" x14ac:dyDescent="0.25">
      <c r="A122" s="1086" t="s">
        <v>443</v>
      </c>
      <c r="B122" s="1087"/>
      <c r="C122" s="1087"/>
      <c r="D122" s="1088"/>
      <c r="E122" s="843"/>
      <c r="F122" s="376">
        <v>319220</v>
      </c>
      <c r="G122" s="1026" t="s">
        <v>15</v>
      </c>
      <c r="H122" s="1027"/>
      <c r="I122" s="290">
        <v>33932.800000000003</v>
      </c>
      <c r="J122" s="290">
        <v>104438.9</v>
      </c>
      <c r="K122" s="1573">
        <v>283746.09999999998</v>
      </c>
      <c r="L122" s="1776"/>
      <c r="M122" s="1573">
        <v>306774.90000000002</v>
      </c>
      <c r="N122" s="1574"/>
      <c r="O122" s="1573">
        <v>45627.199999999997</v>
      </c>
      <c r="P122" s="1574"/>
    </row>
    <row r="123" spans="1:16" s="465" customFormat="1" ht="30.75" customHeight="1" x14ac:dyDescent="0.25">
      <c r="A123" s="1716" t="s">
        <v>922</v>
      </c>
      <c r="B123" s="1717"/>
      <c r="C123" s="1717"/>
      <c r="D123" s="1718"/>
      <c r="E123" s="862">
        <v>70238</v>
      </c>
      <c r="F123" s="859"/>
      <c r="G123" s="1064" t="s">
        <v>15</v>
      </c>
      <c r="H123" s="1065"/>
      <c r="I123" s="878"/>
      <c r="J123" s="878"/>
      <c r="K123" s="1609">
        <f>K124</f>
        <v>100000</v>
      </c>
      <c r="L123" s="1777"/>
      <c r="M123" s="1609">
        <f t="shared" ref="M123" si="19">M124</f>
        <v>100000</v>
      </c>
      <c r="N123" s="1777"/>
      <c r="O123" s="1609">
        <f t="shared" ref="O123" si="20">O124</f>
        <v>100000</v>
      </c>
      <c r="P123" s="1777"/>
    </row>
    <row r="124" spans="1:16" s="465" customFormat="1" ht="22.9" customHeight="1" x14ac:dyDescent="0.25">
      <c r="A124" s="1086" t="s">
        <v>443</v>
      </c>
      <c r="B124" s="1087"/>
      <c r="C124" s="1087"/>
      <c r="D124" s="1088"/>
      <c r="E124" s="862"/>
      <c r="F124" s="859">
        <v>319220</v>
      </c>
      <c r="G124" s="1026" t="s">
        <v>15</v>
      </c>
      <c r="H124" s="1027"/>
      <c r="I124" s="879"/>
      <c r="J124" s="879"/>
      <c r="K124" s="1573">
        <v>100000</v>
      </c>
      <c r="L124" s="1776"/>
      <c r="M124" s="1573">
        <v>100000</v>
      </c>
      <c r="N124" s="1574"/>
      <c r="O124" s="1573">
        <v>100000</v>
      </c>
      <c r="P124" s="1574"/>
    </row>
    <row r="125" spans="1:16" s="465" customFormat="1" ht="30.75" customHeight="1" x14ac:dyDescent="0.25">
      <c r="A125" s="1716" t="s">
        <v>923</v>
      </c>
      <c r="B125" s="1717"/>
      <c r="C125" s="1717"/>
      <c r="D125" s="1718"/>
      <c r="E125" s="862">
        <v>70239</v>
      </c>
      <c r="F125" s="859"/>
      <c r="G125" s="1064" t="s">
        <v>15</v>
      </c>
      <c r="H125" s="1065"/>
      <c r="I125" s="878"/>
      <c r="J125" s="878"/>
      <c r="K125" s="1609">
        <f>K126</f>
        <v>100000</v>
      </c>
      <c r="L125" s="1777"/>
      <c r="M125" s="1609">
        <f t="shared" ref="M125" si="21">M126</f>
        <v>100000</v>
      </c>
      <c r="N125" s="1777"/>
      <c r="O125" s="1609">
        <f t="shared" ref="O125" si="22">O126</f>
        <v>100000</v>
      </c>
      <c r="P125" s="1777"/>
    </row>
    <row r="126" spans="1:16" s="465" customFormat="1" ht="22.9" customHeight="1" x14ac:dyDescent="0.25">
      <c r="A126" s="1086" t="s">
        <v>443</v>
      </c>
      <c r="B126" s="1087"/>
      <c r="C126" s="1087"/>
      <c r="D126" s="1088"/>
      <c r="E126" s="862"/>
      <c r="F126" s="859">
        <v>319220</v>
      </c>
      <c r="G126" s="1026" t="s">
        <v>15</v>
      </c>
      <c r="H126" s="1027"/>
      <c r="I126" s="879"/>
      <c r="J126" s="879"/>
      <c r="K126" s="1573">
        <v>100000</v>
      </c>
      <c r="L126" s="1776"/>
      <c r="M126" s="1573">
        <v>100000</v>
      </c>
      <c r="N126" s="1574"/>
      <c r="O126" s="1573">
        <v>100000</v>
      </c>
      <c r="P126" s="1574"/>
    </row>
    <row r="127" spans="1:16" s="465" customFormat="1" ht="22.9" customHeight="1" x14ac:dyDescent="0.25">
      <c r="A127" s="1039" t="s">
        <v>417</v>
      </c>
      <c r="B127" s="1040"/>
      <c r="C127" s="1040"/>
      <c r="D127" s="1041"/>
      <c r="E127" s="35" t="s">
        <v>918</v>
      </c>
      <c r="F127" s="842"/>
      <c r="G127" s="1026" t="s">
        <v>15</v>
      </c>
      <c r="H127" s="1027"/>
      <c r="I127" s="850"/>
      <c r="J127" s="850"/>
      <c r="K127" s="1609">
        <f>K128+K136+K158+K160+K162</f>
        <v>41790.400000000001</v>
      </c>
      <c r="L127" s="1148"/>
      <c r="M127" s="1609">
        <v>41790.400000000001</v>
      </c>
      <c r="N127" s="1610"/>
      <c r="O127" s="1609">
        <v>41790.400000000001</v>
      </c>
      <c r="P127" s="1610"/>
    </row>
    <row r="128" spans="1:16" s="465" customFormat="1" ht="22.9" customHeight="1" x14ac:dyDescent="0.25">
      <c r="A128" s="1753" t="s">
        <v>79</v>
      </c>
      <c r="B128" s="1754"/>
      <c r="C128" s="1754"/>
      <c r="D128" s="1755"/>
      <c r="E128" s="847"/>
      <c r="F128" s="847">
        <v>210000</v>
      </c>
      <c r="G128" s="1026" t="s">
        <v>15</v>
      </c>
      <c r="H128" s="1027"/>
      <c r="I128" s="850" t="s">
        <v>15</v>
      </c>
      <c r="J128" s="850" t="s">
        <v>15</v>
      </c>
      <c r="K128" s="1573">
        <v>34145</v>
      </c>
      <c r="L128" s="1776"/>
      <c r="M128" s="1769">
        <f t="shared" ref="M128" si="23">M129+M133</f>
        <v>34145</v>
      </c>
      <c r="N128" s="1770"/>
      <c r="O128" s="1769">
        <f t="shared" ref="O128" si="24">O129+O133</f>
        <v>34145</v>
      </c>
      <c r="P128" s="1770"/>
    </row>
    <row r="129" spans="1:16" s="465" customFormat="1" ht="22.9" customHeight="1" x14ac:dyDescent="0.25">
      <c r="A129" s="1756" t="s">
        <v>376</v>
      </c>
      <c r="B129" s="1756"/>
      <c r="C129" s="1756"/>
      <c r="D129" s="1756"/>
      <c r="E129" s="847"/>
      <c r="F129" s="561">
        <v>211000</v>
      </c>
      <c r="G129" s="1026" t="s">
        <v>15</v>
      </c>
      <c r="H129" s="1027"/>
      <c r="I129" s="850" t="s">
        <v>15</v>
      </c>
      <c r="J129" s="850" t="s">
        <v>15</v>
      </c>
      <c r="K129" s="1573">
        <v>27161.7</v>
      </c>
      <c r="L129" s="1776"/>
      <c r="M129" s="1769">
        <f t="shared" ref="M129" si="25">M130+M131</f>
        <v>27161.7</v>
      </c>
      <c r="N129" s="1770"/>
      <c r="O129" s="1769">
        <f t="shared" ref="O129" si="26">O130+O131</f>
        <v>27161.7</v>
      </c>
      <c r="P129" s="1770"/>
    </row>
    <row r="130" spans="1:16" s="465" customFormat="1" ht="22.9" customHeight="1" x14ac:dyDescent="0.25">
      <c r="A130" s="1756" t="s">
        <v>348</v>
      </c>
      <c r="B130" s="1756"/>
      <c r="C130" s="1756"/>
      <c r="D130" s="1756"/>
      <c r="E130" s="847"/>
      <c r="F130" s="561">
        <v>211180</v>
      </c>
      <c r="G130" s="1026" t="s">
        <v>15</v>
      </c>
      <c r="H130" s="1027"/>
      <c r="I130" s="850" t="s">
        <v>15</v>
      </c>
      <c r="J130" s="850" t="s">
        <v>15</v>
      </c>
      <c r="K130" s="1573">
        <v>26171.7</v>
      </c>
      <c r="L130" s="1776"/>
      <c r="M130" s="1769">
        <v>26171.7</v>
      </c>
      <c r="N130" s="1770"/>
      <c r="O130" s="1769">
        <v>26171.7</v>
      </c>
      <c r="P130" s="1770"/>
    </row>
    <row r="131" spans="1:16" s="465" customFormat="1" ht="22.9" customHeight="1" x14ac:dyDescent="0.25">
      <c r="A131" s="1757" t="s">
        <v>557</v>
      </c>
      <c r="B131" s="1758"/>
      <c r="C131" s="1758"/>
      <c r="D131" s="1759"/>
      <c r="E131" s="562"/>
      <c r="F131" s="563">
        <v>211300</v>
      </c>
      <c r="G131" s="1026" t="s">
        <v>15</v>
      </c>
      <c r="H131" s="1027"/>
      <c r="I131" s="850" t="s">
        <v>15</v>
      </c>
      <c r="J131" s="850" t="s">
        <v>15</v>
      </c>
      <c r="K131" s="1573">
        <v>990</v>
      </c>
      <c r="L131" s="1776"/>
      <c r="M131" s="1771">
        <f t="shared" ref="M131" si="27">M132</f>
        <v>990</v>
      </c>
      <c r="N131" s="1772"/>
      <c r="O131" s="1771">
        <f t="shared" ref="O131" si="28">O132</f>
        <v>990</v>
      </c>
      <c r="P131" s="1772"/>
    </row>
    <row r="132" spans="1:16" s="465" customFormat="1" ht="22.9" customHeight="1" x14ac:dyDescent="0.25">
      <c r="A132" s="1760" t="s">
        <v>558</v>
      </c>
      <c r="B132" s="1761"/>
      <c r="C132" s="1761"/>
      <c r="D132" s="1762"/>
      <c r="E132" s="562"/>
      <c r="F132" s="563">
        <v>211310</v>
      </c>
      <c r="G132" s="1026" t="s">
        <v>15</v>
      </c>
      <c r="H132" s="1027"/>
      <c r="I132" s="850" t="s">
        <v>15</v>
      </c>
      <c r="J132" s="850" t="s">
        <v>15</v>
      </c>
      <c r="K132" s="1573">
        <v>990</v>
      </c>
      <c r="L132" s="1776"/>
      <c r="M132" s="1769">
        <v>990</v>
      </c>
      <c r="N132" s="1770"/>
      <c r="O132" s="1769">
        <v>990</v>
      </c>
      <c r="P132" s="1770"/>
    </row>
    <row r="133" spans="1:16" s="465" customFormat="1" ht="22.9" customHeight="1" x14ac:dyDescent="0.25">
      <c r="A133" s="1763" t="s">
        <v>80</v>
      </c>
      <c r="B133" s="1764"/>
      <c r="C133" s="1764"/>
      <c r="D133" s="1765"/>
      <c r="E133" s="847"/>
      <c r="F133" s="561">
        <v>212000</v>
      </c>
      <c r="G133" s="1026" t="s">
        <v>15</v>
      </c>
      <c r="H133" s="1027"/>
      <c r="I133" s="850" t="s">
        <v>15</v>
      </c>
      <c r="J133" s="850" t="s">
        <v>15</v>
      </c>
      <c r="K133" s="1573">
        <v>6983.3</v>
      </c>
      <c r="L133" s="1776"/>
      <c r="M133" s="1768">
        <f>SUM(M134:N135)</f>
        <v>6983.2999999999993</v>
      </c>
      <c r="N133" s="1768"/>
      <c r="O133" s="1768">
        <f t="shared" ref="O133" si="29">SUM(O134:P135)</f>
        <v>6983.2999999999993</v>
      </c>
      <c r="P133" s="1768"/>
    </row>
    <row r="134" spans="1:16" s="465" customFormat="1" ht="22.9" customHeight="1" x14ac:dyDescent="0.25">
      <c r="A134" s="1763" t="s">
        <v>198</v>
      </c>
      <c r="B134" s="1764"/>
      <c r="C134" s="1764"/>
      <c r="D134" s="1765"/>
      <c r="E134" s="847"/>
      <c r="F134" s="561">
        <v>212100</v>
      </c>
      <c r="G134" s="1026" t="s">
        <v>15</v>
      </c>
      <c r="H134" s="1027"/>
      <c r="I134" s="850" t="s">
        <v>15</v>
      </c>
      <c r="J134" s="850" t="s">
        <v>15</v>
      </c>
      <c r="K134" s="1573">
        <v>5834.2</v>
      </c>
      <c r="L134" s="1776"/>
      <c r="M134" s="1768">
        <v>5834.2</v>
      </c>
      <c r="N134" s="1768"/>
      <c r="O134" s="1768">
        <v>5834.2</v>
      </c>
      <c r="P134" s="1768"/>
    </row>
    <row r="135" spans="1:16" s="465" customFormat="1" ht="22.9" customHeight="1" x14ac:dyDescent="0.25">
      <c r="A135" s="1766" t="s">
        <v>199</v>
      </c>
      <c r="B135" s="1766"/>
      <c r="C135" s="1766"/>
      <c r="D135" s="1766"/>
      <c r="E135" s="847"/>
      <c r="F135" s="561">
        <v>212210</v>
      </c>
      <c r="G135" s="1026" t="s">
        <v>15</v>
      </c>
      <c r="H135" s="1027"/>
      <c r="I135" s="850" t="s">
        <v>15</v>
      </c>
      <c r="J135" s="850" t="s">
        <v>15</v>
      </c>
      <c r="K135" s="1573">
        <v>1149.0999999999999</v>
      </c>
      <c r="L135" s="1776"/>
      <c r="M135" s="1768">
        <v>1149.0999999999999</v>
      </c>
      <c r="N135" s="1768"/>
      <c r="O135" s="1768">
        <v>1149.0999999999999</v>
      </c>
      <c r="P135" s="1768"/>
    </row>
    <row r="136" spans="1:16" s="465" customFormat="1" ht="22.9" customHeight="1" x14ac:dyDescent="0.25">
      <c r="A136" s="1766" t="s">
        <v>83</v>
      </c>
      <c r="B136" s="1766"/>
      <c r="C136" s="1766"/>
      <c r="D136" s="1766"/>
      <c r="E136" s="847"/>
      <c r="F136" s="561">
        <v>220000</v>
      </c>
      <c r="G136" s="1026" t="s">
        <v>15</v>
      </c>
      <c r="H136" s="1027"/>
      <c r="I136" s="850" t="s">
        <v>15</v>
      </c>
      <c r="J136" s="850" t="s">
        <v>15</v>
      </c>
      <c r="K136" s="1573">
        <v>5715.4</v>
      </c>
      <c r="L136" s="1776"/>
      <c r="M136" s="1767">
        <f t="shared" ref="M136" si="30">M137</f>
        <v>5715.4</v>
      </c>
      <c r="N136" s="1767"/>
      <c r="O136" s="1767">
        <f t="shared" ref="O136" si="31">O137</f>
        <v>5715.4</v>
      </c>
      <c r="P136" s="1767"/>
    </row>
    <row r="137" spans="1:16" s="465" customFormat="1" ht="22.9" customHeight="1" x14ac:dyDescent="0.25">
      <c r="A137" s="1499" t="s">
        <v>559</v>
      </c>
      <c r="B137" s="1499"/>
      <c r="C137" s="1499"/>
      <c r="D137" s="1499"/>
      <c r="E137" s="847"/>
      <c r="F137" s="847">
        <v>222000</v>
      </c>
      <c r="G137" s="1026" t="s">
        <v>15</v>
      </c>
      <c r="H137" s="1027"/>
      <c r="I137" s="850" t="s">
        <v>15</v>
      </c>
      <c r="J137" s="850" t="s">
        <v>15</v>
      </c>
      <c r="K137" s="1573">
        <v>5715.4</v>
      </c>
      <c r="L137" s="1776"/>
      <c r="M137" s="1767">
        <f t="shared" ref="M137" si="32">M138+M143+M146+M147+M148+M149+M150+M151</f>
        <v>5715.4</v>
      </c>
      <c r="N137" s="1767"/>
      <c r="O137" s="1767">
        <f t="shared" ref="O137" si="33">O138+O143+O146+O147+O148+O149+O150+O151</f>
        <v>5715.4</v>
      </c>
      <c r="P137" s="1767"/>
    </row>
    <row r="138" spans="1:16" s="465" customFormat="1" ht="22.9" customHeight="1" x14ac:dyDescent="0.25">
      <c r="A138" s="1499" t="s">
        <v>560</v>
      </c>
      <c r="B138" s="1499"/>
      <c r="C138" s="1499"/>
      <c r="D138" s="1499"/>
      <c r="E138" s="847"/>
      <c r="F138" s="847">
        <v>222100</v>
      </c>
      <c r="G138" s="1026" t="s">
        <v>15</v>
      </c>
      <c r="H138" s="1027"/>
      <c r="I138" s="850" t="s">
        <v>15</v>
      </c>
      <c r="J138" s="850" t="s">
        <v>15</v>
      </c>
      <c r="K138" s="1573">
        <v>640.4</v>
      </c>
      <c r="L138" s="1776"/>
      <c r="M138" s="1767">
        <f t="shared" ref="M138" si="34">SUM(M139:N142)</f>
        <v>640.4</v>
      </c>
      <c r="N138" s="1767"/>
      <c r="O138" s="1767">
        <f t="shared" ref="O138" si="35">SUM(O139:P142)</f>
        <v>640.4</v>
      </c>
      <c r="P138" s="1767"/>
    </row>
    <row r="139" spans="1:16" s="465" customFormat="1" ht="22.9" customHeight="1" x14ac:dyDescent="0.25">
      <c r="A139" s="1499" t="s">
        <v>561</v>
      </c>
      <c r="B139" s="1499"/>
      <c r="C139" s="1499"/>
      <c r="D139" s="1499"/>
      <c r="E139" s="847"/>
      <c r="F139" s="564">
        <v>222110</v>
      </c>
      <c r="G139" s="1026" t="s">
        <v>15</v>
      </c>
      <c r="H139" s="1027"/>
      <c r="I139" s="850" t="s">
        <v>15</v>
      </c>
      <c r="J139" s="850" t="s">
        <v>15</v>
      </c>
      <c r="K139" s="1573">
        <v>200</v>
      </c>
      <c r="L139" s="1776"/>
      <c r="M139" s="1767">
        <v>200</v>
      </c>
      <c r="N139" s="1767"/>
      <c r="O139" s="1767">
        <v>200</v>
      </c>
      <c r="P139" s="1767"/>
    </row>
    <row r="140" spans="1:16" s="465" customFormat="1" ht="22.9" customHeight="1" x14ac:dyDescent="0.25">
      <c r="A140" s="1499" t="s">
        <v>562</v>
      </c>
      <c r="B140" s="1499"/>
      <c r="C140" s="1499"/>
      <c r="D140" s="1499"/>
      <c r="E140" s="847"/>
      <c r="F140" s="564">
        <v>222130</v>
      </c>
      <c r="G140" s="1026" t="s">
        <v>15</v>
      </c>
      <c r="H140" s="1027"/>
      <c r="I140" s="850" t="s">
        <v>15</v>
      </c>
      <c r="J140" s="850" t="s">
        <v>15</v>
      </c>
      <c r="K140" s="1573">
        <v>160</v>
      </c>
      <c r="L140" s="1776"/>
      <c r="M140" s="1767">
        <v>160</v>
      </c>
      <c r="N140" s="1767"/>
      <c r="O140" s="1767">
        <v>160</v>
      </c>
      <c r="P140" s="1767"/>
    </row>
    <row r="141" spans="1:16" s="465" customFormat="1" ht="22.9" customHeight="1" x14ac:dyDescent="0.25">
      <c r="A141" s="1499" t="s">
        <v>563</v>
      </c>
      <c r="B141" s="1499"/>
      <c r="C141" s="1499"/>
      <c r="D141" s="1499"/>
      <c r="E141" s="847"/>
      <c r="F141" s="564">
        <v>222140</v>
      </c>
      <c r="G141" s="1026" t="s">
        <v>15</v>
      </c>
      <c r="H141" s="1027"/>
      <c r="I141" s="850" t="s">
        <v>15</v>
      </c>
      <c r="J141" s="850" t="s">
        <v>15</v>
      </c>
      <c r="K141" s="1573">
        <v>30.4</v>
      </c>
      <c r="L141" s="1776"/>
      <c r="M141" s="1767">
        <v>30.4</v>
      </c>
      <c r="N141" s="1767"/>
      <c r="O141" s="1767">
        <v>30.4</v>
      </c>
      <c r="P141" s="1767"/>
    </row>
    <row r="142" spans="1:16" s="465" customFormat="1" ht="22.9" customHeight="1" x14ac:dyDescent="0.25">
      <c r="A142" s="1499" t="s">
        <v>564</v>
      </c>
      <c r="B142" s="1499"/>
      <c r="C142" s="1499"/>
      <c r="D142" s="1499"/>
      <c r="E142" s="847"/>
      <c r="F142" s="564" t="s">
        <v>565</v>
      </c>
      <c r="G142" s="1026" t="s">
        <v>15</v>
      </c>
      <c r="H142" s="1027"/>
      <c r="I142" s="850" t="s">
        <v>15</v>
      </c>
      <c r="J142" s="850" t="s">
        <v>15</v>
      </c>
      <c r="K142" s="1573">
        <v>250</v>
      </c>
      <c r="L142" s="1776"/>
      <c r="M142" s="1767">
        <v>250</v>
      </c>
      <c r="N142" s="1767"/>
      <c r="O142" s="1767">
        <v>250</v>
      </c>
      <c r="P142" s="1767"/>
    </row>
    <row r="143" spans="1:16" s="465" customFormat="1" ht="22.9" customHeight="1" x14ac:dyDescent="0.25">
      <c r="A143" s="1499" t="s">
        <v>566</v>
      </c>
      <c r="B143" s="1499"/>
      <c r="C143" s="1499"/>
      <c r="D143" s="1499"/>
      <c r="E143" s="847"/>
      <c r="F143" s="564">
        <v>222200</v>
      </c>
      <c r="G143" s="1026" t="s">
        <v>15</v>
      </c>
      <c r="H143" s="1027"/>
      <c r="I143" s="850" t="s">
        <v>15</v>
      </c>
      <c r="J143" s="850" t="s">
        <v>15</v>
      </c>
      <c r="K143" s="1573">
        <v>390</v>
      </c>
      <c r="L143" s="1776"/>
      <c r="M143" s="1767">
        <v>390</v>
      </c>
      <c r="N143" s="1767"/>
      <c r="O143" s="1767">
        <v>390</v>
      </c>
      <c r="P143" s="1767"/>
    </row>
    <row r="144" spans="1:16" s="465" customFormat="1" ht="22.9" customHeight="1" x14ac:dyDescent="0.25">
      <c r="A144" s="1499" t="s">
        <v>567</v>
      </c>
      <c r="B144" s="1499"/>
      <c r="C144" s="1499"/>
      <c r="D144" s="1499"/>
      <c r="E144" s="847"/>
      <c r="F144" s="564" t="s">
        <v>568</v>
      </c>
      <c r="G144" s="1026" t="s">
        <v>15</v>
      </c>
      <c r="H144" s="1027"/>
      <c r="I144" s="850" t="s">
        <v>15</v>
      </c>
      <c r="J144" s="850" t="s">
        <v>15</v>
      </c>
      <c r="K144" s="1573">
        <v>290</v>
      </c>
      <c r="L144" s="1776"/>
      <c r="M144" s="1767">
        <v>290</v>
      </c>
      <c r="N144" s="1767"/>
      <c r="O144" s="1767">
        <v>290</v>
      </c>
      <c r="P144" s="1767"/>
    </row>
    <row r="145" spans="1:16" s="465" customFormat="1" ht="22.9" customHeight="1" x14ac:dyDescent="0.25">
      <c r="A145" s="1499" t="s">
        <v>569</v>
      </c>
      <c r="B145" s="1499"/>
      <c r="C145" s="1499"/>
      <c r="D145" s="1499"/>
      <c r="E145" s="847"/>
      <c r="F145" s="564">
        <v>222220</v>
      </c>
      <c r="G145" s="1026" t="s">
        <v>15</v>
      </c>
      <c r="H145" s="1027"/>
      <c r="I145" s="850" t="s">
        <v>15</v>
      </c>
      <c r="J145" s="850" t="s">
        <v>15</v>
      </c>
      <c r="K145" s="1573">
        <v>100</v>
      </c>
      <c r="L145" s="1776"/>
      <c r="M145" s="1767">
        <v>100</v>
      </c>
      <c r="N145" s="1767"/>
      <c r="O145" s="1767">
        <v>100</v>
      </c>
      <c r="P145" s="1767"/>
    </row>
    <row r="146" spans="1:16" s="465" customFormat="1" ht="22.9" customHeight="1" x14ac:dyDescent="0.25">
      <c r="A146" s="1747" t="s">
        <v>570</v>
      </c>
      <c r="B146" s="1748"/>
      <c r="C146" s="1748"/>
      <c r="D146" s="1749"/>
      <c r="E146" s="847"/>
      <c r="F146" s="564" t="s">
        <v>571</v>
      </c>
      <c r="G146" s="1026" t="s">
        <v>15</v>
      </c>
      <c r="H146" s="1027"/>
      <c r="I146" s="850" t="s">
        <v>15</v>
      </c>
      <c r="J146" s="850" t="s">
        <v>15</v>
      </c>
      <c r="K146" s="1573">
        <v>2215</v>
      </c>
      <c r="L146" s="1776"/>
      <c r="M146" s="1767">
        <v>2215</v>
      </c>
      <c r="N146" s="1767"/>
      <c r="O146" s="1767">
        <v>2215</v>
      </c>
      <c r="P146" s="1767"/>
    </row>
    <row r="147" spans="1:16" s="465" customFormat="1" ht="22.9" customHeight="1" x14ac:dyDescent="0.25">
      <c r="A147" s="1750" t="s">
        <v>87</v>
      </c>
      <c r="B147" s="1751"/>
      <c r="C147" s="1751"/>
      <c r="D147" s="1752"/>
      <c r="E147" s="847"/>
      <c r="F147" s="564" t="s">
        <v>572</v>
      </c>
      <c r="G147" s="1026" t="s">
        <v>15</v>
      </c>
      <c r="H147" s="1027"/>
      <c r="I147" s="850" t="s">
        <v>15</v>
      </c>
      <c r="J147" s="850" t="s">
        <v>15</v>
      </c>
      <c r="K147" s="1573">
        <v>550</v>
      </c>
      <c r="L147" s="1776"/>
      <c r="M147" s="1767">
        <v>550</v>
      </c>
      <c r="N147" s="1767"/>
      <c r="O147" s="1767">
        <v>550</v>
      </c>
      <c r="P147" s="1767"/>
    </row>
    <row r="148" spans="1:16" s="465" customFormat="1" ht="22.9" customHeight="1" x14ac:dyDescent="0.25">
      <c r="A148" s="1499" t="s">
        <v>573</v>
      </c>
      <c r="B148" s="1499"/>
      <c r="C148" s="1499"/>
      <c r="D148" s="1499"/>
      <c r="E148" s="847"/>
      <c r="F148" s="564" t="s">
        <v>574</v>
      </c>
      <c r="G148" s="1026" t="s">
        <v>15</v>
      </c>
      <c r="H148" s="1027"/>
      <c r="I148" s="850" t="s">
        <v>15</v>
      </c>
      <c r="J148" s="850" t="s">
        <v>15</v>
      </c>
      <c r="K148" s="1573">
        <v>80</v>
      </c>
      <c r="L148" s="1776"/>
      <c r="M148" s="1767">
        <v>80</v>
      </c>
      <c r="N148" s="1767"/>
      <c r="O148" s="1767">
        <v>80</v>
      </c>
      <c r="P148" s="1767"/>
    </row>
    <row r="149" spans="1:16" s="465" customFormat="1" ht="22.9" customHeight="1" x14ac:dyDescent="0.25">
      <c r="A149" s="1499" t="s">
        <v>575</v>
      </c>
      <c r="B149" s="1499"/>
      <c r="C149" s="1499"/>
      <c r="D149" s="1499"/>
      <c r="E149" s="847"/>
      <c r="F149" s="564" t="s">
        <v>576</v>
      </c>
      <c r="G149" s="1026" t="s">
        <v>15</v>
      </c>
      <c r="H149" s="1027"/>
      <c r="I149" s="850" t="s">
        <v>15</v>
      </c>
      <c r="J149" s="850" t="s">
        <v>15</v>
      </c>
      <c r="K149" s="1573">
        <v>100</v>
      </c>
      <c r="L149" s="1776"/>
      <c r="M149" s="1767">
        <v>100</v>
      </c>
      <c r="N149" s="1767"/>
      <c r="O149" s="1767">
        <v>100</v>
      </c>
      <c r="P149" s="1767"/>
    </row>
    <row r="150" spans="1:16" s="465" customFormat="1" ht="22.9" customHeight="1" x14ac:dyDescent="0.25">
      <c r="A150" s="1499" t="s">
        <v>217</v>
      </c>
      <c r="B150" s="1499"/>
      <c r="C150" s="1499"/>
      <c r="D150" s="1499"/>
      <c r="E150" s="847"/>
      <c r="F150" s="564" t="s">
        <v>577</v>
      </c>
      <c r="G150" s="1026" t="s">
        <v>15</v>
      </c>
      <c r="H150" s="1027"/>
      <c r="I150" s="850" t="s">
        <v>15</v>
      </c>
      <c r="J150" s="850" t="s">
        <v>15</v>
      </c>
      <c r="K150" s="1573">
        <v>500</v>
      </c>
      <c r="L150" s="1776"/>
      <c r="M150" s="1767">
        <v>500</v>
      </c>
      <c r="N150" s="1767"/>
      <c r="O150" s="1767">
        <v>500</v>
      </c>
      <c r="P150" s="1767"/>
    </row>
    <row r="151" spans="1:16" s="465" customFormat="1" ht="22.9" customHeight="1" x14ac:dyDescent="0.25">
      <c r="A151" s="1499" t="s">
        <v>578</v>
      </c>
      <c r="B151" s="1499"/>
      <c r="C151" s="1499"/>
      <c r="D151" s="1499"/>
      <c r="E151" s="847"/>
      <c r="F151" s="564">
        <v>222900</v>
      </c>
      <c r="G151" s="1026" t="s">
        <v>15</v>
      </c>
      <c r="H151" s="1027"/>
      <c r="I151" s="850" t="s">
        <v>15</v>
      </c>
      <c r="J151" s="850" t="s">
        <v>15</v>
      </c>
      <c r="K151" s="1573">
        <v>1240</v>
      </c>
      <c r="L151" s="1776"/>
      <c r="M151" s="1767">
        <v>1240</v>
      </c>
      <c r="N151" s="1767"/>
      <c r="O151" s="1767">
        <v>1240</v>
      </c>
      <c r="P151" s="1767"/>
    </row>
    <row r="152" spans="1:16" s="465" customFormat="1" ht="22.9" customHeight="1" x14ac:dyDescent="0.25">
      <c r="A152" s="1499" t="s">
        <v>177</v>
      </c>
      <c r="B152" s="1499"/>
      <c r="C152" s="1499"/>
      <c r="D152" s="1499"/>
      <c r="E152" s="847"/>
      <c r="F152" s="564">
        <v>222910</v>
      </c>
      <c r="G152" s="1026" t="s">
        <v>15</v>
      </c>
      <c r="H152" s="1027"/>
      <c r="I152" s="850" t="s">
        <v>15</v>
      </c>
      <c r="J152" s="850" t="s">
        <v>15</v>
      </c>
      <c r="K152" s="1573">
        <v>400</v>
      </c>
      <c r="L152" s="1776"/>
      <c r="M152" s="1767">
        <v>400</v>
      </c>
      <c r="N152" s="1767"/>
      <c r="O152" s="1767">
        <v>400</v>
      </c>
      <c r="P152" s="1767"/>
    </row>
    <row r="153" spans="1:16" s="465" customFormat="1" ht="22.9" customHeight="1" x14ac:dyDescent="0.25">
      <c r="A153" s="1499" t="s">
        <v>203</v>
      </c>
      <c r="B153" s="1499"/>
      <c r="C153" s="1499"/>
      <c r="D153" s="1499"/>
      <c r="E153" s="847"/>
      <c r="F153" s="564" t="s">
        <v>579</v>
      </c>
      <c r="G153" s="1026" t="s">
        <v>15</v>
      </c>
      <c r="H153" s="1027"/>
      <c r="I153" s="850" t="s">
        <v>15</v>
      </c>
      <c r="J153" s="850" t="s">
        <v>15</v>
      </c>
      <c r="K153" s="1573">
        <v>400</v>
      </c>
      <c r="L153" s="1776"/>
      <c r="M153" s="1767">
        <v>400</v>
      </c>
      <c r="N153" s="1767"/>
      <c r="O153" s="1767">
        <v>400</v>
      </c>
      <c r="P153" s="1767"/>
    </row>
    <row r="154" spans="1:16" s="465" customFormat="1" ht="22.9" customHeight="1" x14ac:dyDescent="0.25">
      <c r="A154" s="1499" t="s">
        <v>92</v>
      </c>
      <c r="B154" s="1499"/>
      <c r="C154" s="1499"/>
      <c r="D154" s="1499"/>
      <c r="E154" s="847"/>
      <c r="F154" s="564" t="s">
        <v>580</v>
      </c>
      <c r="G154" s="1026" t="s">
        <v>15</v>
      </c>
      <c r="H154" s="1027"/>
      <c r="I154" s="850" t="s">
        <v>15</v>
      </c>
      <c r="J154" s="850" t="s">
        <v>15</v>
      </c>
      <c r="K154" s="1573">
        <v>300</v>
      </c>
      <c r="L154" s="1776"/>
      <c r="M154" s="1767">
        <v>300</v>
      </c>
      <c r="N154" s="1767"/>
      <c r="O154" s="1767">
        <v>300</v>
      </c>
      <c r="P154" s="1767"/>
    </row>
    <row r="155" spans="1:16" s="465" customFormat="1" ht="22.9" customHeight="1" x14ac:dyDescent="0.25">
      <c r="A155" s="1499" t="s">
        <v>263</v>
      </c>
      <c r="B155" s="1499"/>
      <c r="C155" s="1499"/>
      <c r="D155" s="1499"/>
      <c r="E155" s="847"/>
      <c r="F155" s="564" t="s">
        <v>581</v>
      </c>
      <c r="G155" s="1026" t="s">
        <v>15</v>
      </c>
      <c r="H155" s="1027"/>
      <c r="I155" s="850" t="s">
        <v>15</v>
      </c>
      <c r="J155" s="850" t="s">
        <v>15</v>
      </c>
      <c r="K155" s="1573">
        <v>40</v>
      </c>
      <c r="L155" s="1776"/>
      <c r="M155" s="1767">
        <v>40</v>
      </c>
      <c r="N155" s="1767"/>
      <c r="O155" s="1767">
        <v>40</v>
      </c>
      <c r="P155" s="1767"/>
    </row>
    <row r="156" spans="1:16" s="465" customFormat="1" ht="22.9" customHeight="1" x14ac:dyDescent="0.25">
      <c r="A156" s="1499" t="s">
        <v>93</v>
      </c>
      <c r="B156" s="1499"/>
      <c r="C156" s="1499"/>
      <c r="D156" s="1499"/>
      <c r="E156" s="847"/>
      <c r="F156" s="564">
        <v>222980</v>
      </c>
      <c r="G156" s="1026" t="s">
        <v>15</v>
      </c>
      <c r="H156" s="1027"/>
      <c r="I156" s="850" t="s">
        <v>15</v>
      </c>
      <c r="J156" s="850" t="s">
        <v>15</v>
      </c>
      <c r="K156" s="1573">
        <v>50</v>
      </c>
      <c r="L156" s="1776"/>
      <c r="M156" s="1767">
        <v>50</v>
      </c>
      <c r="N156" s="1767"/>
      <c r="O156" s="1767">
        <v>50</v>
      </c>
      <c r="P156" s="1767"/>
    </row>
    <row r="157" spans="1:16" s="465" customFormat="1" ht="22.9" customHeight="1" x14ac:dyDescent="0.25">
      <c r="A157" s="1499" t="s">
        <v>146</v>
      </c>
      <c r="B157" s="1499"/>
      <c r="C157" s="1499"/>
      <c r="D157" s="1499"/>
      <c r="E157" s="847"/>
      <c r="F157" s="564" t="s">
        <v>582</v>
      </c>
      <c r="G157" s="1026" t="s">
        <v>15</v>
      </c>
      <c r="H157" s="1027"/>
      <c r="I157" s="850" t="s">
        <v>15</v>
      </c>
      <c r="J157" s="850" t="s">
        <v>15</v>
      </c>
      <c r="K157" s="1573">
        <v>150</v>
      </c>
      <c r="L157" s="1776"/>
      <c r="M157" s="1767">
        <v>150</v>
      </c>
      <c r="N157" s="1767"/>
      <c r="O157" s="1767">
        <v>150</v>
      </c>
      <c r="P157" s="1767"/>
    </row>
    <row r="158" spans="1:16" s="465" customFormat="1" ht="22.9" customHeight="1" x14ac:dyDescent="0.25">
      <c r="A158" s="1753" t="s">
        <v>184</v>
      </c>
      <c r="B158" s="1754"/>
      <c r="C158" s="1754"/>
      <c r="D158" s="1755"/>
      <c r="E158" s="847"/>
      <c r="F158" s="847">
        <v>270000</v>
      </c>
      <c r="G158" s="1026" t="s">
        <v>15</v>
      </c>
      <c r="H158" s="1027"/>
      <c r="I158" s="850" t="s">
        <v>15</v>
      </c>
      <c r="J158" s="850" t="s">
        <v>15</v>
      </c>
      <c r="K158" s="1573">
        <v>300</v>
      </c>
      <c r="L158" s="1776"/>
      <c r="M158" s="1767">
        <f t="shared" ref="M158" si="36">M159</f>
        <v>300</v>
      </c>
      <c r="N158" s="1767"/>
      <c r="O158" s="1767">
        <f t="shared" ref="O158" si="37">O159</f>
        <v>300</v>
      </c>
      <c r="P158" s="1767"/>
    </row>
    <row r="159" spans="1:16" s="465" customFormat="1" ht="30.75" customHeight="1" x14ac:dyDescent="0.25">
      <c r="A159" s="1766" t="s">
        <v>206</v>
      </c>
      <c r="B159" s="1766"/>
      <c r="C159" s="1766"/>
      <c r="D159" s="1766"/>
      <c r="E159" s="847"/>
      <c r="F159" s="561">
        <v>273500</v>
      </c>
      <c r="G159" s="1026" t="s">
        <v>15</v>
      </c>
      <c r="H159" s="1027"/>
      <c r="I159" s="850" t="s">
        <v>15</v>
      </c>
      <c r="J159" s="850" t="s">
        <v>15</v>
      </c>
      <c r="K159" s="1573">
        <v>300</v>
      </c>
      <c r="L159" s="1776"/>
      <c r="M159" s="1767">
        <v>300</v>
      </c>
      <c r="N159" s="1767"/>
      <c r="O159" s="1767">
        <v>300</v>
      </c>
      <c r="P159" s="1767"/>
    </row>
    <row r="160" spans="1:16" s="465" customFormat="1" ht="22.9" customHeight="1" x14ac:dyDescent="0.25">
      <c r="A160" s="1753" t="s">
        <v>167</v>
      </c>
      <c r="B160" s="1754"/>
      <c r="C160" s="1754"/>
      <c r="D160" s="1755"/>
      <c r="E160" s="847"/>
      <c r="F160" s="564">
        <v>280000</v>
      </c>
      <c r="G160" s="1026" t="s">
        <v>15</v>
      </c>
      <c r="H160" s="1027"/>
      <c r="I160" s="850" t="s">
        <v>15</v>
      </c>
      <c r="J160" s="850" t="s">
        <v>15</v>
      </c>
      <c r="K160" s="1573">
        <v>230</v>
      </c>
      <c r="L160" s="1776"/>
      <c r="M160" s="1767">
        <f>M161</f>
        <v>230</v>
      </c>
      <c r="N160" s="1767"/>
      <c r="O160" s="1767">
        <f t="shared" ref="O160" si="38">O161</f>
        <v>230</v>
      </c>
      <c r="P160" s="1767"/>
    </row>
    <row r="161" spans="1:17" s="465" customFormat="1" ht="22.9" customHeight="1" x14ac:dyDescent="0.25">
      <c r="A161" s="1499" t="s">
        <v>583</v>
      </c>
      <c r="B161" s="1499"/>
      <c r="C161" s="1499"/>
      <c r="D161" s="1499"/>
      <c r="E161" s="847"/>
      <c r="F161" s="564">
        <v>281110</v>
      </c>
      <c r="G161" s="1026" t="s">
        <v>15</v>
      </c>
      <c r="H161" s="1027"/>
      <c r="I161" s="850" t="s">
        <v>15</v>
      </c>
      <c r="J161" s="850" t="s">
        <v>15</v>
      </c>
      <c r="K161" s="1573">
        <v>230</v>
      </c>
      <c r="L161" s="1776"/>
      <c r="M161" s="1767">
        <v>230</v>
      </c>
      <c r="N161" s="1767"/>
      <c r="O161" s="1767">
        <v>230</v>
      </c>
      <c r="P161" s="1767"/>
    </row>
    <row r="162" spans="1:17" s="465" customFormat="1" ht="22.9" customHeight="1" x14ac:dyDescent="0.25">
      <c r="A162" s="1499" t="s">
        <v>455</v>
      </c>
      <c r="B162" s="1499"/>
      <c r="C162" s="1499"/>
      <c r="D162" s="1499"/>
      <c r="E162" s="847"/>
      <c r="F162" s="847">
        <v>330000</v>
      </c>
      <c r="G162" s="1026" t="s">
        <v>15</v>
      </c>
      <c r="H162" s="1027"/>
      <c r="I162" s="850" t="s">
        <v>15</v>
      </c>
      <c r="J162" s="850" t="s">
        <v>15</v>
      </c>
      <c r="K162" s="1573">
        <v>1400</v>
      </c>
      <c r="L162" s="1776"/>
      <c r="M162" s="1767">
        <f>SUM(M163:N165)</f>
        <v>1400</v>
      </c>
      <c r="N162" s="1767"/>
      <c r="O162" s="1767">
        <f>SUM(O163:P165)</f>
        <v>1400</v>
      </c>
      <c r="P162" s="1767"/>
    </row>
    <row r="163" spans="1:17" s="465" customFormat="1" ht="27.75" customHeight="1" x14ac:dyDescent="0.25">
      <c r="A163" s="1766" t="s">
        <v>585</v>
      </c>
      <c r="B163" s="1766"/>
      <c r="C163" s="1766"/>
      <c r="D163" s="1766"/>
      <c r="E163" s="847"/>
      <c r="F163" s="564" t="s">
        <v>586</v>
      </c>
      <c r="G163" s="840"/>
      <c r="H163" s="841"/>
      <c r="I163" s="850" t="s">
        <v>15</v>
      </c>
      <c r="J163" s="850" t="s">
        <v>15</v>
      </c>
      <c r="K163" s="1573">
        <v>900</v>
      </c>
      <c r="L163" s="1776"/>
      <c r="M163" s="1767">
        <v>900</v>
      </c>
      <c r="N163" s="1767"/>
      <c r="O163" s="1767">
        <v>900</v>
      </c>
      <c r="P163" s="1767"/>
    </row>
    <row r="164" spans="1:17" s="465" customFormat="1" ht="22.9" customHeight="1" x14ac:dyDescent="0.25">
      <c r="A164" s="1499" t="s">
        <v>209</v>
      </c>
      <c r="B164" s="1499"/>
      <c r="C164" s="1499"/>
      <c r="D164" s="1499"/>
      <c r="E164" s="847"/>
      <c r="F164" s="564" t="s">
        <v>587</v>
      </c>
      <c r="G164" s="840"/>
      <c r="H164" s="841"/>
      <c r="I164" s="850" t="s">
        <v>15</v>
      </c>
      <c r="J164" s="850" t="s">
        <v>15</v>
      </c>
      <c r="K164" s="1573">
        <v>200</v>
      </c>
      <c r="L164" s="1776"/>
      <c r="M164" s="1767">
        <v>200</v>
      </c>
      <c r="N164" s="1767"/>
      <c r="O164" s="1767">
        <v>200</v>
      </c>
      <c r="P164" s="1767"/>
    </row>
    <row r="165" spans="1:17" s="465" customFormat="1" ht="30.75" customHeight="1" x14ac:dyDescent="0.25">
      <c r="A165" s="1763" t="s">
        <v>588</v>
      </c>
      <c r="B165" s="1764"/>
      <c r="C165" s="1764"/>
      <c r="D165" s="1765"/>
      <c r="E165" s="847"/>
      <c r="F165" s="852" t="s">
        <v>589</v>
      </c>
      <c r="G165" s="840"/>
      <c r="H165" s="841"/>
      <c r="I165" s="850" t="s">
        <v>15</v>
      </c>
      <c r="J165" s="850" t="s">
        <v>15</v>
      </c>
      <c r="K165" s="1573">
        <v>300</v>
      </c>
      <c r="L165" s="1776"/>
      <c r="M165" s="1767">
        <v>300</v>
      </c>
      <c r="N165" s="1767"/>
      <c r="O165" s="1767">
        <v>300</v>
      </c>
      <c r="P165" s="1767"/>
    </row>
    <row r="166" spans="1:17" ht="20.45" customHeight="1" x14ac:dyDescent="0.25"/>
    <row r="167" spans="1:17" ht="22.15" customHeight="1" x14ac:dyDescent="0.25">
      <c r="A167" s="1051" t="s">
        <v>63</v>
      </c>
      <c r="B167" s="1051"/>
      <c r="C167" s="1051"/>
      <c r="D167" s="1051"/>
      <c r="E167" s="1051"/>
      <c r="F167" s="1051"/>
      <c r="G167" s="1051"/>
      <c r="H167" s="1051"/>
      <c r="I167" s="1051"/>
      <c r="J167" s="1051"/>
      <c r="K167" s="1051"/>
      <c r="L167" s="1051"/>
      <c r="M167" s="1051"/>
      <c r="N167" s="1051"/>
      <c r="O167" s="1051"/>
      <c r="P167" s="1075"/>
      <c r="Q167" s="911"/>
    </row>
    <row r="168" spans="1:17" ht="19.899999999999999" customHeight="1" x14ac:dyDescent="0.25">
      <c r="A168" s="1057" t="s">
        <v>7</v>
      </c>
      <c r="B168" s="1057"/>
      <c r="C168" s="1057"/>
      <c r="D168" s="1057"/>
      <c r="E168" s="1057" t="s">
        <v>2</v>
      </c>
      <c r="F168" s="1057"/>
      <c r="G168" s="1057"/>
      <c r="H168" s="1057"/>
      <c r="I168" s="1058" t="s">
        <v>64</v>
      </c>
      <c r="J168" s="1058" t="s">
        <v>65</v>
      </c>
      <c r="K168" s="1058" t="s">
        <v>360</v>
      </c>
      <c r="L168" s="858">
        <v>2018</v>
      </c>
      <c r="M168" s="1058" t="s">
        <v>361</v>
      </c>
      <c r="N168" s="859">
        <v>2019</v>
      </c>
      <c r="O168" s="859">
        <v>2020</v>
      </c>
      <c r="P168" s="906">
        <v>2021</v>
      </c>
      <c r="Q168" s="908"/>
    </row>
    <row r="169" spans="1:17" ht="63" customHeight="1" x14ac:dyDescent="0.25">
      <c r="A169" s="1057"/>
      <c r="B169" s="1057"/>
      <c r="C169" s="1057"/>
      <c r="D169" s="1057"/>
      <c r="E169" s="859" t="s">
        <v>66</v>
      </c>
      <c r="F169" s="859" t="s">
        <v>61</v>
      </c>
      <c r="G169" s="867" t="s">
        <v>12</v>
      </c>
      <c r="H169" s="866" t="s">
        <v>62</v>
      </c>
      <c r="I169" s="1058"/>
      <c r="J169" s="1058"/>
      <c r="K169" s="1058"/>
      <c r="L169" s="17" t="s">
        <v>67</v>
      </c>
      <c r="M169" s="1058"/>
      <c r="N169" s="872" t="s">
        <v>12</v>
      </c>
      <c r="O169" s="867" t="s">
        <v>13</v>
      </c>
      <c r="P169" s="907" t="s">
        <v>13</v>
      </c>
      <c r="Q169" s="912"/>
    </row>
    <row r="170" spans="1:17" x14ac:dyDescent="0.25">
      <c r="A170" s="1026">
        <v>1</v>
      </c>
      <c r="B170" s="1038"/>
      <c r="C170" s="1038"/>
      <c r="D170" s="1027"/>
      <c r="E170" s="859">
        <v>2</v>
      </c>
      <c r="F170" s="859">
        <v>3</v>
      </c>
      <c r="G170" s="859">
        <v>4</v>
      </c>
      <c r="H170" s="859">
        <v>5</v>
      </c>
      <c r="I170" s="859">
        <v>6</v>
      </c>
      <c r="J170" s="859">
        <v>7</v>
      </c>
      <c r="K170" s="859">
        <v>8</v>
      </c>
      <c r="L170" s="859">
        <v>9</v>
      </c>
      <c r="M170" s="859" t="s">
        <v>68</v>
      </c>
      <c r="N170" s="859">
        <v>11</v>
      </c>
      <c r="O170" s="859">
        <v>12</v>
      </c>
      <c r="P170" s="906">
        <v>13</v>
      </c>
      <c r="Q170" s="908"/>
    </row>
    <row r="171" spans="1:17" ht="33.6" customHeight="1" x14ac:dyDescent="0.25">
      <c r="A171" s="1719" t="s">
        <v>415</v>
      </c>
      <c r="B171" s="1720"/>
      <c r="C171" s="1720"/>
      <c r="D171" s="1721"/>
      <c r="E171" s="13">
        <v>6402</v>
      </c>
      <c r="F171" s="592" t="s">
        <v>921</v>
      </c>
      <c r="G171" s="13">
        <v>11274</v>
      </c>
      <c r="H171" s="13"/>
      <c r="I171" s="64">
        <v>8620000</v>
      </c>
      <c r="J171" s="64">
        <v>2007</v>
      </c>
      <c r="K171" s="13">
        <v>5107903</v>
      </c>
      <c r="L171" s="13">
        <v>1728710.7</v>
      </c>
      <c r="M171" s="13">
        <v>3379192.3</v>
      </c>
      <c r="N171" s="13">
        <v>1502041.5</v>
      </c>
      <c r="O171" s="13">
        <v>2092934.2</v>
      </c>
      <c r="P171" s="13">
        <v>138234.70000000001</v>
      </c>
      <c r="Q171" s="913"/>
    </row>
    <row r="172" spans="1:17" ht="22.9" customHeight="1" x14ac:dyDescent="0.25">
      <c r="A172" s="1086" t="s">
        <v>443</v>
      </c>
      <c r="B172" s="1087"/>
      <c r="C172" s="1087"/>
      <c r="D172" s="1088"/>
      <c r="E172" s="8"/>
      <c r="F172" s="8"/>
      <c r="G172" s="8"/>
      <c r="H172" s="8">
        <v>319220</v>
      </c>
      <c r="I172" s="64"/>
      <c r="J172" s="272"/>
      <c r="K172" s="694">
        <v>5107903</v>
      </c>
      <c r="L172" s="694">
        <v>1728710.7</v>
      </c>
      <c r="M172" s="694">
        <v>3379192.3</v>
      </c>
      <c r="N172" s="694">
        <v>1502041.5</v>
      </c>
      <c r="O172" s="694">
        <v>2092934.1</v>
      </c>
      <c r="P172" s="694">
        <v>138234.70000000001</v>
      </c>
      <c r="Q172" s="913"/>
    </row>
    <row r="173" spans="1:17" ht="22.9" customHeight="1" x14ac:dyDescent="0.25">
      <c r="A173" s="922" t="s">
        <v>413</v>
      </c>
      <c r="B173" s="922"/>
      <c r="C173" s="922"/>
      <c r="D173" s="922"/>
      <c r="E173" s="32">
        <v>6402</v>
      </c>
      <c r="F173" s="853">
        <v>70126</v>
      </c>
      <c r="G173" s="885">
        <v>11262</v>
      </c>
      <c r="H173" s="25"/>
      <c r="I173" s="886">
        <v>1600000</v>
      </c>
      <c r="J173" s="13"/>
      <c r="K173" s="13">
        <v>1558314.8</v>
      </c>
      <c r="L173" s="13">
        <v>104438.9</v>
      </c>
      <c r="M173" s="13">
        <v>1453875.9</v>
      </c>
      <c r="N173" s="13">
        <v>283746.09999999998</v>
      </c>
      <c r="O173" s="13">
        <v>366774.9</v>
      </c>
      <c r="P173" s="13">
        <v>45627.199999999997</v>
      </c>
      <c r="Q173" s="913"/>
    </row>
    <row r="174" spans="1:17" ht="22.9" customHeight="1" x14ac:dyDescent="0.25">
      <c r="A174" s="1086" t="s">
        <v>443</v>
      </c>
      <c r="B174" s="1087"/>
      <c r="C174" s="1087"/>
      <c r="D174" s="1088"/>
      <c r="E174" s="13"/>
      <c r="F174" s="13"/>
      <c r="G174" s="13"/>
      <c r="H174" s="8">
        <v>319220</v>
      </c>
      <c r="I174" s="8"/>
      <c r="J174" s="8"/>
      <c r="K174" s="8">
        <v>1558314.8</v>
      </c>
      <c r="L174" s="8">
        <v>104438.9</v>
      </c>
      <c r="M174" s="8">
        <v>1453875.9</v>
      </c>
      <c r="N174" s="8">
        <v>283746.09999999998</v>
      </c>
      <c r="O174" s="8">
        <v>366774.9</v>
      </c>
      <c r="P174" s="8">
        <v>45627.199999999997</v>
      </c>
    </row>
    <row r="175" spans="1:17" s="465" customFormat="1" ht="30" customHeight="1" x14ac:dyDescent="0.25">
      <c r="A175" s="1716" t="s">
        <v>922</v>
      </c>
      <c r="B175" s="1717"/>
      <c r="C175" s="1717"/>
      <c r="D175" s="1718"/>
      <c r="E175" s="13">
        <v>6402</v>
      </c>
      <c r="F175" s="13">
        <v>70238</v>
      </c>
      <c r="G175" s="13"/>
      <c r="H175" s="8"/>
      <c r="I175" s="8"/>
      <c r="J175" s="13">
        <v>2019</v>
      </c>
      <c r="K175" s="13"/>
      <c r="L175" s="13"/>
      <c r="M175" s="13"/>
      <c r="N175" s="13">
        <v>100000</v>
      </c>
      <c r="O175" s="13">
        <v>100000</v>
      </c>
      <c r="P175" s="13">
        <v>100000</v>
      </c>
    </row>
    <row r="176" spans="1:17" s="465" customFormat="1" ht="22.9" customHeight="1" x14ac:dyDescent="0.25">
      <c r="A176" s="1086" t="s">
        <v>443</v>
      </c>
      <c r="B176" s="1087"/>
      <c r="C176" s="1087"/>
      <c r="D176" s="1088"/>
      <c r="E176" s="13"/>
      <c r="F176" s="13"/>
      <c r="G176" s="13"/>
      <c r="H176" s="8">
        <v>319220</v>
      </c>
      <c r="I176" s="8"/>
      <c r="J176" s="8"/>
      <c r="K176" s="8"/>
      <c r="L176" s="8"/>
      <c r="M176" s="8"/>
      <c r="N176" s="8">
        <v>100000</v>
      </c>
      <c r="O176" s="8">
        <v>100000</v>
      </c>
      <c r="P176" s="8">
        <v>100000</v>
      </c>
    </row>
    <row r="177" spans="1:16" s="465" customFormat="1" ht="29.25" customHeight="1" x14ac:dyDescent="0.25">
      <c r="A177" s="1716" t="s">
        <v>923</v>
      </c>
      <c r="B177" s="1717"/>
      <c r="C177" s="1717"/>
      <c r="D177" s="1718"/>
      <c r="E177" s="13">
        <v>6402</v>
      </c>
      <c r="F177" s="13">
        <v>70239</v>
      </c>
      <c r="G177" s="8"/>
      <c r="H177" s="8"/>
      <c r="I177" s="8"/>
      <c r="J177" s="13">
        <v>2019</v>
      </c>
      <c r="K177" s="8"/>
      <c r="L177" s="8"/>
      <c r="M177" s="8"/>
      <c r="N177" s="13">
        <v>100000</v>
      </c>
      <c r="O177" s="13">
        <v>100000</v>
      </c>
      <c r="P177" s="13">
        <v>100000</v>
      </c>
    </row>
    <row r="178" spans="1:16" ht="23.45" customHeight="1" x14ac:dyDescent="0.25">
      <c r="A178" s="1086" t="s">
        <v>443</v>
      </c>
      <c r="B178" s="1087"/>
      <c r="C178" s="1087"/>
      <c r="D178" s="1088"/>
      <c r="E178" s="13"/>
      <c r="F178" s="13"/>
      <c r="G178" s="13"/>
      <c r="H178" s="8">
        <v>319220</v>
      </c>
      <c r="I178" s="8"/>
      <c r="J178" s="8"/>
      <c r="K178" s="8"/>
      <c r="L178" s="8"/>
      <c r="M178" s="8"/>
      <c r="N178" s="8">
        <v>100000</v>
      </c>
      <c r="O178" s="8">
        <v>100000</v>
      </c>
      <c r="P178" s="8">
        <v>100000</v>
      </c>
    </row>
    <row r="179" spans="1:16" s="19" customFormat="1" ht="24.6" customHeight="1" x14ac:dyDescent="0.25">
      <c r="A179" s="1045" t="s">
        <v>69</v>
      </c>
      <c r="B179" s="1046"/>
      <c r="C179" s="1046"/>
      <c r="D179" s="1046"/>
      <c r="E179" s="1046"/>
      <c r="F179" s="1046"/>
      <c r="G179" s="1046"/>
      <c r="H179" s="1046"/>
      <c r="I179" s="1046"/>
      <c r="J179" s="1046"/>
      <c r="K179" s="1046"/>
      <c r="L179" s="1046"/>
      <c r="M179" s="1046"/>
      <c r="N179" s="1046"/>
      <c r="O179" s="1046"/>
      <c r="P179" s="1047"/>
    </row>
    <row r="180" spans="1:16" s="19" customFormat="1" ht="24.6" customHeight="1" x14ac:dyDescent="0.25">
      <c r="A180" s="1031" t="s">
        <v>70</v>
      </c>
      <c r="B180" s="1032"/>
      <c r="C180" s="1032"/>
      <c r="D180" s="1032"/>
      <c r="E180" s="1032"/>
      <c r="F180" s="1032"/>
      <c r="G180" s="1032"/>
      <c r="H180" s="1032"/>
      <c r="I180" s="1032"/>
      <c r="J180" s="1032"/>
      <c r="K180" s="1032"/>
      <c r="L180" s="1032"/>
      <c r="M180" s="1032"/>
      <c r="N180" s="1032"/>
      <c r="O180" s="1032"/>
      <c r="P180" s="1033"/>
    </row>
    <row r="181" spans="1:16" s="19" customFormat="1" ht="24.6" customHeight="1" x14ac:dyDescent="0.25">
      <c r="A181" s="1031" t="s">
        <v>71</v>
      </c>
      <c r="B181" s="1032"/>
      <c r="C181" s="1032"/>
      <c r="D181" s="1032"/>
      <c r="E181" s="1032"/>
      <c r="F181" s="1032"/>
      <c r="G181" s="1032"/>
      <c r="H181" s="1032"/>
      <c r="I181" s="1032"/>
      <c r="J181" s="1032"/>
      <c r="K181" s="1032"/>
      <c r="L181" s="1032"/>
      <c r="M181" s="1032"/>
      <c r="N181" s="1032"/>
      <c r="O181" s="1032"/>
      <c r="P181" s="1033"/>
    </row>
    <row r="182" spans="1:16" s="19" customFormat="1" ht="24.6" customHeight="1" x14ac:dyDescent="0.25">
      <c r="A182" s="1034" t="s">
        <v>72</v>
      </c>
      <c r="B182" s="1035"/>
      <c r="C182" s="1035"/>
      <c r="D182" s="1035"/>
      <c r="E182" s="1035"/>
      <c r="F182" s="1035"/>
      <c r="G182" s="1035"/>
      <c r="H182" s="1035"/>
      <c r="I182" s="1035"/>
      <c r="J182" s="1035"/>
      <c r="K182" s="1035"/>
      <c r="L182" s="1035"/>
      <c r="M182" s="1035"/>
      <c r="N182" s="1035"/>
      <c r="O182" s="1035"/>
      <c r="P182" s="1036"/>
    </row>
    <row r="184" spans="1:16" ht="37.5" customHeight="1" x14ac:dyDescent="0.25">
      <c r="A184" s="1037" t="s">
        <v>73</v>
      </c>
      <c r="B184" s="1037"/>
      <c r="C184" s="1037"/>
      <c r="D184" s="1037"/>
      <c r="E184" s="1037"/>
      <c r="F184" s="1037"/>
      <c r="G184" s="1037"/>
      <c r="H184" s="1037"/>
      <c r="I184" s="1037"/>
      <c r="J184" s="1037"/>
      <c r="K184" s="1037"/>
      <c r="L184" s="1037"/>
      <c r="M184" s="1037"/>
      <c r="N184" s="1037"/>
      <c r="O184" s="1037"/>
      <c r="P184" s="1037"/>
    </row>
    <row r="185" spans="1:16" ht="38.25" hidden="1" customHeight="1" x14ac:dyDescent="0.25">
      <c r="A185" s="275"/>
      <c r="C185" s="275"/>
      <c r="D185" s="275"/>
      <c r="E185" s="275"/>
      <c r="F185" s="275"/>
      <c r="G185" s="275"/>
      <c r="H185" s="275"/>
      <c r="I185" s="275"/>
      <c r="J185" s="275"/>
      <c r="K185" s="870"/>
      <c r="L185" s="275"/>
      <c r="M185" s="275"/>
      <c r="N185" s="275"/>
      <c r="O185" s="275"/>
      <c r="P185" s="275"/>
    </row>
    <row r="186" spans="1:16" ht="48.75" hidden="1" customHeight="1" x14ac:dyDescent="0.25"/>
  </sheetData>
  <mergeCells count="551">
    <mergeCell ref="K22:L22"/>
    <mergeCell ref="K23:L23"/>
    <mergeCell ref="K24:L24"/>
    <mergeCell ref="K25:L25"/>
    <mergeCell ref="K26:L26"/>
    <mergeCell ref="K27:L27"/>
    <mergeCell ref="K28:L28"/>
    <mergeCell ref="K29:L29"/>
    <mergeCell ref="K30:L30"/>
    <mergeCell ref="M15:N15"/>
    <mergeCell ref="O15:P15"/>
    <mergeCell ref="M18:N18"/>
    <mergeCell ref="M19:N19"/>
    <mergeCell ref="O18:P18"/>
    <mergeCell ref="O19:P19"/>
    <mergeCell ref="A126:D126"/>
    <mergeCell ref="A124:D124"/>
    <mergeCell ref="A123:D123"/>
    <mergeCell ref="G123:H123"/>
    <mergeCell ref="G124:H124"/>
    <mergeCell ref="G125:H125"/>
    <mergeCell ref="G126:H126"/>
    <mergeCell ref="K123:L123"/>
    <mergeCell ref="M123:N123"/>
    <mergeCell ref="O123:P123"/>
    <mergeCell ref="K124:L124"/>
    <mergeCell ref="M124:N124"/>
    <mergeCell ref="O124:P124"/>
    <mergeCell ref="K125:L125"/>
    <mergeCell ref="M125:N125"/>
    <mergeCell ref="O125:P125"/>
    <mergeCell ref="K126:L126"/>
    <mergeCell ref="M126:N126"/>
    <mergeCell ref="A15:D15"/>
    <mergeCell ref="A18:D18"/>
    <mergeCell ref="A19:D19"/>
    <mergeCell ref="G15:H15"/>
    <mergeCell ref="K13:L13"/>
    <mergeCell ref="K14:L14"/>
    <mergeCell ref="K15:L15"/>
    <mergeCell ref="K16:L16"/>
    <mergeCell ref="K17:L17"/>
    <mergeCell ref="K18:L18"/>
    <mergeCell ref="K19:L19"/>
    <mergeCell ref="G18:H18"/>
    <mergeCell ref="G19:H19"/>
    <mergeCell ref="A14:D14"/>
    <mergeCell ref="G14:H14"/>
    <mergeCell ref="K158:L158"/>
    <mergeCell ref="K159:L159"/>
    <mergeCell ref="K160:L160"/>
    <mergeCell ref="K161:L161"/>
    <mergeCell ref="K162:L162"/>
    <mergeCell ref="K163:L163"/>
    <mergeCell ref="K164:L164"/>
    <mergeCell ref="K165:L165"/>
    <mergeCell ref="M111:N111"/>
    <mergeCell ref="K149:L149"/>
    <mergeCell ref="K150:L150"/>
    <mergeCell ref="K151:L151"/>
    <mergeCell ref="K152:L152"/>
    <mergeCell ref="K153:L153"/>
    <mergeCell ref="K154:L154"/>
    <mergeCell ref="K155:L155"/>
    <mergeCell ref="K156:L156"/>
    <mergeCell ref="K157:L157"/>
    <mergeCell ref="K140:L140"/>
    <mergeCell ref="K141:L141"/>
    <mergeCell ref="K142:L142"/>
    <mergeCell ref="K143:L143"/>
    <mergeCell ref="K144:L144"/>
    <mergeCell ref="K145:L145"/>
    <mergeCell ref="K146:L146"/>
    <mergeCell ref="K147:L147"/>
    <mergeCell ref="K148:L148"/>
    <mergeCell ref="K131:L131"/>
    <mergeCell ref="K132:L132"/>
    <mergeCell ref="K133:L133"/>
    <mergeCell ref="K134:L134"/>
    <mergeCell ref="K135:L135"/>
    <mergeCell ref="K136:L136"/>
    <mergeCell ref="K137:L137"/>
    <mergeCell ref="K138:L138"/>
    <mergeCell ref="K139:L139"/>
    <mergeCell ref="A167:P167"/>
    <mergeCell ref="K168:K169"/>
    <mergeCell ref="M168:M169"/>
    <mergeCell ref="K110:L110"/>
    <mergeCell ref="K112:L112"/>
    <mergeCell ref="K113:L113"/>
    <mergeCell ref="K114:L114"/>
    <mergeCell ref="K115:L115"/>
    <mergeCell ref="K116:L116"/>
    <mergeCell ref="K117:L117"/>
    <mergeCell ref="K118:L118"/>
    <mergeCell ref="K119:L119"/>
    <mergeCell ref="K120:L120"/>
    <mergeCell ref="K121:L121"/>
    <mergeCell ref="K122:L122"/>
    <mergeCell ref="K127:L127"/>
    <mergeCell ref="K128:L128"/>
    <mergeCell ref="K129:L129"/>
    <mergeCell ref="K130:L130"/>
    <mergeCell ref="M164:N164"/>
    <mergeCell ref="O164:P164"/>
    <mergeCell ref="M165:N165"/>
    <mergeCell ref="O165:P165"/>
    <mergeCell ref="A116:D116"/>
    <mergeCell ref="M115:N115"/>
    <mergeCell ref="O115:P115"/>
    <mergeCell ref="M116:N116"/>
    <mergeCell ref="O116:P116"/>
    <mergeCell ref="G115:H115"/>
    <mergeCell ref="A115:D115"/>
    <mergeCell ref="A127:D127"/>
    <mergeCell ref="G127:H127"/>
    <mergeCell ref="M127:N127"/>
    <mergeCell ref="O127:P127"/>
    <mergeCell ref="A119:D119"/>
    <mergeCell ref="G119:H119"/>
    <mergeCell ref="M119:N119"/>
    <mergeCell ref="M118:N118"/>
    <mergeCell ref="O126:P126"/>
    <mergeCell ref="A125:D125"/>
    <mergeCell ref="G116:H116"/>
    <mergeCell ref="O128:P128"/>
    <mergeCell ref="M129:N129"/>
    <mergeCell ref="O129:P129"/>
    <mergeCell ref="M130:N130"/>
    <mergeCell ref="O130:P130"/>
    <mergeCell ref="M131:N131"/>
    <mergeCell ref="O131:P131"/>
    <mergeCell ref="M132:N132"/>
    <mergeCell ref="O132:P132"/>
    <mergeCell ref="M133:N133"/>
    <mergeCell ref="O133:P133"/>
    <mergeCell ref="M134:N134"/>
    <mergeCell ref="O134:P134"/>
    <mergeCell ref="M135:N135"/>
    <mergeCell ref="O135:P135"/>
    <mergeCell ref="M136:N136"/>
    <mergeCell ref="O136:P136"/>
    <mergeCell ref="M162:N162"/>
    <mergeCell ref="O162:P162"/>
    <mergeCell ref="M154:N154"/>
    <mergeCell ref="O154:P154"/>
    <mergeCell ref="M155:N155"/>
    <mergeCell ref="O155:P155"/>
    <mergeCell ref="M156:N156"/>
    <mergeCell ref="O156:P156"/>
    <mergeCell ref="M151:N151"/>
    <mergeCell ref="O151:P151"/>
    <mergeCell ref="M152:N152"/>
    <mergeCell ref="O152:P152"/>
    <mergeCell ref="M153:N153"/>
    <mergeCell ref="O153:P153"/>
    <mergeCell ref="M148:N148"/>
    <mergeCell ref="O148:P148"/>
    <mergeCell ref="O147:P147"/>
    <mergeCell ref="M163:N163"/>
    <mergeCell ref="O163:P163"/>
    <mergeCell ref="M160:N160"/>
    <mergeCell ref="O160:P160"/>
    <mergeCell ref="M161:N161"/>
    <mergeCell ref="O161:P161"/>
    <mergeCell ref="M157:N157"/>
    <mergeCell ref="O157:P157"/>
    <mergeCell ref="M158:N158"/>
    <mergeCell ref="O158:P158"/>
    <mergeCell ref="M159:N159"/>
    <mergeCell ref="O159:P159"/>
    <mergeCell ref="G162:H162"/>
    <mergeCell ref="A137:D137"/>
    <mergeCell ref="A138:D138"/>
    <mergeCell ref="M142:N142"/>
    <mergeCell ref="O142:P142"/>
    <mergeCell ref="M143:N143"/>
    <mergeCell ref="O143:P143"/>
    <mergeCell ref="M144:N144"/>
    <mergeCell ref="O144:P144"/>
    <mergeCell ref="M139:N139"/>
    <mergeCell ref="O139:P139"/>
    <mergeCell ref="M140:N140"/>
    <mergeCell ref="O140:P140"/>
    <mergeCell ref="M141:N141"/>
    <mergeCell ref="O141:P141"/>
    <mergeCell ref="M149:N149"/>
    <mergeCell ref="O149:P149"/>
    <mergeCell ref="M150:N150"/>
    <mergeCell ref="O150:P150"/>
    <mergeCell ref="M145:N145"/>
    <mergeCell ref="O145:P145"/>
    <mergeCell ref="M146:N146"/>
    <mergeCell ref="O146:P146"/>
    <mergeCell ref="M147:N147"/>
    <mergeCell ref="A133:D133"/>
    <mergeCell ref="A134:D134"/>
    <mergeCell ref="A135:D135"/>
    <mergeCell ref="A136:D136"/>
    <mergeCell ref="M137:N137"/>
    <mergeCell ref="O137:P137"/>
    <mergeCell ref="M138:N138"/>
    <mergeCell ref="O138:P138"/>
    <mergeCell ref="A165:D165"/>
    <mergeCell ref="A158:D158"/>
    <mergeCell ref="A159:D159"/>
    <mergeCell ref="A160:D160"/>
    <mergeCell ref="A161:D161"/>
    <mergeCell ref="A162:D162"/>
    <mergeCell ref="A163:D163"/>
    <mergeCell ref="A164:D164"/>
    <mergeCell ref="A149:D149"/>
    <mergeCell ref="A150:D150"/>
    <mergeCell ref="A151:D151"/>
    <mergeCell ref="A152:D152"/>
    <mergeCell ref="A153:D153"/>
    <mergeCell ref="A154:D154"/>
    <mergeCell ref="A155:D155"/>
    <mergeCell ref="A156:D156"/>
    <mergeCell ref="G153:H153"/>
    <mergeCell ref="G154:H154"/>
    <mergeCell ref="G155:H155"/>
    <mergeCell ref="G156:H156"/>
    <mergeCell ref="G157:H157"/>
    <mergeCell ref="G158:H158"/>
    <mergeCell ref="G159:H159"/>
    <mergeCell ref="G160:H160"/>
    <mergeCell ref="A139:D139"/>
    <mergeCell ref="A140:D140"/>
    <mergeCell ref="A141:D141"/>
    <mergeCell ref="A142:D142"/>
    <mergeCell ref="A143:D143"/>
    <mergeCell ref="A144:D144"/>
    <mergeCell ref="A145:D145"/>
    <mergeCell ref="A146:D146"/>
    <mergeCell ref="A147:D147"/>
    <mergeCell ref="A157:D157"/>
    <mergeCell ref="G145:H145"/>
    <mergeCell ref="G146:H146"/>
    <mergeCell ref="G147:H147"/>
    <mergeCell ref="G148:H148"/>
    <mergeCell ref="G149:H149"/>
    <mergeCell ref="G150:H150"/>
    <mergeCell ref="G151:H151"/>
    <mergeCell ref="G152:H152"/>
    <mergeCell ref="A148:D148"/>
    <mergeCell ref="N1:P1"/>
    <mergeCell ref="E2:J2"/>
    <mergeCell ref="D3:L3"/>
    <mergeCell ref="A6:C6"/>
    <mergeCell ref="D6:O6"/>
    <mergeCell ref="A7:C7"/>
    <mergeCell ref="D7:O7"/>
    <mergeCell ref="M13:N13"/>
    <mergeCell ref="O13:P13"/>
    <mergeCell ref="K12:L12"/>
    <mergeCell ref="M14:N14"/>
    <mergeCell ref="O14:P14"/>
    <mergeCell ref="A8:C8"/>
    <mergeCell ref="D8:O8"/>
    <mergeCell ref="A10:P10"/>
    <mergeCell ref="A12:D13"/>
    <mergeCell ref="E12:F12"/>
    <mergeCell ref="G12:H12"/>
    <mergeCell ref="M12:N12"/>
    <mergeCell ref="O12:P12"/>
    <mergeCell ref="G13:H13"/>
    <mergeCell ref="O20:P20"/>
    <mergeCell ref="A21:D21"/>
    <mergeCell ref="G21:H21"/>
    <mergeCell ref="M21:N21"/>
    <mergeCell ref="O21:P21"/>
    <mergeCell ref="A16:D16"/>
    <mergeCell ref="G16:H16"/>
    <mergeCell ref="M16:N16"/>
    <mergeCell ref="A20:D20"/>
    <mergeCell ref="G20:H20"/>
    <mergeCell ref="M20:N20"/>
    <mergeCell ref="O16:P16"/>
    <mergeCell ref="A17:D17"/>
    <mergeCell ref="G17:H17"/>
    <mergeCell ref="M17:N17"/>
    <mergeCell ref="O17:P17"/>
    <mergeCell ref="K20:L20"/>
    <mergeCell ref="K21:L21"/>
    <mergeCell ref="A23:B24"/>
    <mergeCell ref="C23:F23"/>
    <mergeCell ref="G23:H23"/>
    <mergeCell ref="M23:N23"/>
    <mergeCell ref="O23:P23"/>
    <mergeCell ref="G24:H24"/>
    <mergeCell ref="M24:N24"/>
    <mergeCell ref="O24:P24"/>
    <mergeCell ref="A25:B25"/>
    <mergeCell ref="G25:H25"/>
    <mergeCell ref="M25:N25"/>
    <mergeCell ref="O25:P25"/>
    <mergeCell ref="A26:B26"/>
    <mergeCell ref="G26:H26"/>
    <mergeCell ref="M26:N26"/>
    <mergeCell ref="O26:P26"/>
    <mergeCell ref="A27:B27"/>
    <mergeCell ref="G27:H27"/>
    <mergeCell ref="M27:N27"/>
    <mergeCell ref="O27:P27"/>
    <mergeCell ref="A28:B28"/>
    <mergeCell ref="G28:H28"/>
    <mergeCell ref="M28:N28"/>
    <mergeCell ref="O28:P28"/>
    <mergeCell ref="A29:B29"/>
    <mergeCell ref="M29:N29"/>
    <mergeCell ref="O29:P29"/>
    <mergeCell ref="A30:B30"/>
    <mergeCell ref="G30:H30"/>
    <mergeCell ref="M30:N30"/>
    <mergeCell ref="O30:P30"/>
    <mergeCell ref="G29:H29"/>
    <mergeCell ref="A31:B31"/>
    <mergeCell ref="G31:H31"/>
    <mergeCell ref="M31:N31"/>
    <mergeCell ref="O31:P31"/>
    <mergeCell ref="K31:L31"/>
    <mergeCell ref="A32:B32"/>
    <mergeCell ref="G32:H32"/>
    <mergeCell ref="M32:N32"/>
    <mergeCell ref="O32:P32"/>
    <mergeCell ref="A33:B33"/>
    <mergeCell ref="G33:H33"/>
    <mergeCell ref="M33:N33"/>
    <mergeCell ref="O33:P33"/>
    <mergeCell ref="A37:P37"/>
    <mergeCell ref="K32:L32"/>
    <mergeCell ref="K33:L33"/>
    <mergeCell ref="K34:L34"/>
    <mergeCell ref="K35:L35"/>
    <mergeCell ref="A38:C39"/>
    <mergeCell ref="D38:F38"/>
    <mergeCell ref="G38:J38"/>
    <mergeCell ref="N38:P38"/>
    <mergeCell ref="E39:F39"/>
    <mergeCell ref="G39:H39"/>
    <mergeCell ref="A34:B34"/>
    <mergeCell ref="G34:H34"/>
    <mergeCell ref="M34:N34"/>
    <mergeCell ref="O34:P34"/>
    <mergeCell ref="A35:B35"/>
    <mergeCell ref="G35:H35"/>
    <mergeCell ref="M35:N35"/>
    <mergeCell ref="O35:P35"/>
    <mergeCell ref="K38:M38"/>
    <mergeCell ref="A42:C42"/>
    <mergeCell ref="E42:F42"/>
    <mergeCell ref="G42:H42"/>
    <mergeCell ref="A43:C43"/>
    <mergeCell ref="E43:F43"/>
    <mergeCell ref="G43:H43"/>
    <mergeCell ref="A40:C40"/>
    <mergeCell ref="E40:F40"/>
    <mergeCell ref="G40:H40"/>
    <mergeCell ref="A41:C41"/>
    <mergeCell ref="E41:F41"/>
    <mergeCell ref="G41:H41"/>
    <mergeCell ref="A46:C46"/>
    <mergeCell ref="E46:F46"/>
    <mergeCell ref="G46:H46"/>
    <mergeCell ref="A47:C47"/>
    <mergeCell ref="E47:F47"/>
    <mergeCell ref="G47:H47"/>
    <mergeCell ref="A44:C44"/>
    <mergeCell ref="E44:F44"/>
    <mergeCell ref="G44:H44"/>
    <mergeCell ref="A45:C45"/>
    <mergeCell ref="E45:F45"/>
    <mergeCell ref="G45:H45"/>
    <mergeCell ref="A53:B53"/>
    <mergeCell ref="I53:J53"/>
    <mergeCell ref="A54:B54"/>
    <mergeCell ref="A55:B55"/>
    <mergeCell ref="A56:B56"/>
    <mergeCell ref="A48:C48"/>
    <mergeCell ref="E48:F48"/>
    <mergeCell ref="G48:H48"/>
    <mergeCell ref="A50:P50"/>
    <mergeCell ref="A51:B52"/>
    <mergeCell ref="C51:H51"/>
    <mergeCell ref="I51:J52"/>
    <mergeCell ref="A62:B62"/>
    <mergeCell ref="A63:B63"/>
    <mergeCell ref="I63:J63"/>
    <mergeCell ref="A64:B64"/>
    <mergeCell ref="I64:J64"/>
    <mergeCell ref="A66:B66"/>
    <mergeCell ref="A57:B57"/>
    <mergeCell ref="A58:B58"/>
    <mergeCell ref="A59:B59"/>
    <mergeCell ref="A60:B60"/>
    <mergeCell ref="I60:J60"/>
    <mergeCell ref="A61:B61"/>
    <mergeCell ref="I61:J61"/>
    <mergeCell ref="I65:J65"/>
    <mergeCell ref="I66:J66"/>
    <mergeCell ref="I62:J62"/>
    <mergeCell ref="A67:B67"/>
    <mergeCell ref="A69:B69"/>
    <mergeCell ref="A70:B70"/>
    <mergeCell ref="A77:B77"/>
    <mergeCell ref="A78:P78"/>
    <mergeCell ref="A79:B79"/>
    <mergeCell ref="C79:N79"/>
    <mergeCell ref="O79:P79"/>
    <mergeCell ref="A71:B71"/>
    <mergeCell ref="A72:B72"/>
    <mergeCell ref="I67:J67"/>
    <mergeCell ref="I68:J68"/>
    <mergeCell ref="I69:J69"/>
    <mergeCell ref="I70:J70"/>
    <mergeCell ref="I71:J71"/>
    <mergeCell ref="I72:J72"/>
    <mergeCell ref="I73:J73"/>
    <mergeCell ref="I74:J74"/>
    <mergeCell ref="I75:J75"/>
    <mergeCell ref="I76:J76"/>
    <mergeCell ref="A73:B73"/>
    <mergeCell ref="A74:B74"/>
    <mergeCell ref="A75:B75"/>
    <mergeCell ref="A76:B76"/>
    <mergeCell ref="A82:B82"/>
    <mergeCell ref="C82:N82"/>
    <mergeCell ref="O82:P82"/>
    <mergeCell ref="A84:P84"/>
    <mergeCell ref="A85:C85"/>
    <mergeCell ref="A80:B80"/>
    <mergeCell ref="C80:N80"/>
    <mergeCell ref="O80:P80"/>
    <mergeCell ref="A81:B81"/>
    <mergeCell ref="C81:N81"/>
    <mergeCell ref="O81:P81"/>
    <mergeCell ref="D85:P85"/>
    <mergeCell ref="C92:I92"/>
    <mergeCell ref="C93:I93"/>
    <mergeCell ref="C94:I94"/>
    <mergeCell ref="A91:A98"/>
    <mergeCell ref="C95:I95"/>
    <mergeCell ref="C96:I96"/>
    <mergeCell ref="C97:I97"/>
    <mergeCell ref="C101:I101"/>
    <mergeCell ref="C100:I100"/>
    <mergeCell ref="A86:C86"/>
    <mergeCell ref="D86:P86"/>
    <mergeCell ref="A87:C87"/>
    <mergeCell ref="A88:P88"/>
    <mergeCell ref="A89:A90"/>
    <mergeCell ref="B89:B90"/>
    <mergeCell ref="C89:I90"/>
    <mergeCell ref="J89:J90"/>
    <mergeCell ref="C91:I91"/>
    <mergeCell ref="D87:P87"/>
    <mergeCell ref="C107:I107"/>
    <mergeCell ref="O110:P110"/>
    <mergeCell ref="C102:I102"/>
    <mergeCell ref="C103:I103"/>
    <mergeCell ref="C105:I105"/>
    <mergeCell ref="C106:I106"/>
    <mergeCell ref="A105:A107"/>
    <mergeCell ref="O111:P111"/>
    <mergeCell ref="C98:I98"/>
    <mergeCell ref="A99:A104"/>
    <mergeCell ref="C99:I99"/>
    <mergeCell ref="C104:I104"/>
    <mergeCell ref="O114:P114"/>
    <mergeCell ref="O113:P113"/>
    <mergeCell ref="O112:P112"/>
    <mergeCell ref="A109:P109"/>
    <mergeCell ref="A110:D111"/>
    <mergeCell ref="E110:F110"/>
    <mergeCell ref="G110:H110"/>
    <mergeCell ref="M110:N110"/>
    <mergeCell ref="G111:H111"/>
    <mergeCell ref="K111:L111"/>
    <mergeCell ref="A112:D112"/>
    <mergeCell ref="G112:H112"/>
    <mergeCell ref="M112:N112"/>
    <mergeCell ref="A114:D114"/>
    <mergeCell ref="G113:H113"/>
    <mergeCell ref="G114:H114"/>
    <mergeCell ref="A113:D113"/>
    <mergeCell ref="M114:N114"/>
    <mergeCell ref="M113:N113"/>
    <mergeCell ref="A121:D121"/>
    <mergeCell ref="M121:N121"/>
    <mergeCell ref="A122:D122"/>
    <mergeCell ref="G122:H122"/>
    <mergeCell ref="G128:H128"/>
    <mergeCell ref="G129:H129"/>
    <mergeCell ref="G130:H130"/>
    <mergeCell ref="G131:H131"/>
    <mergeCell ref="G132:H132"/>
    <mergeCell ref="A128:D128"/>
    <mergeCell ref="A129:D129"/>
    <mergeCell ref="A130:D130"/>
    <mergeCell ref="A131:D131"/>
    <mergeCell ref="A132:D132"/>
    <mergeCell ref="M128:N128"/>
    <mergeCell ref="A68:B68"/>
    <mergeCell ref="A180:P180"/>
    <mergeCell ref="A181:P181"/>
    <mergeCell ref="G121:H121"/>
    <mergeCell ref="A117:D117"/>
    <mergeCell ref="G117:H117"/>
    <mergeCell ref="M117:N117"/>
    <mergeCell ref="O117:P117"/>
    <mergeCell ref="A118:D118"/>
    <mergeCell ref="G118:H118"/>
    <mergeCell ref="O121:P121"/>
    <mergeCell ref="O120:P120"/>
    <mergeCell ref="O119:P119"/>
    <mergeCell ref="O118:P118"/>
    <mergeCell ref="A170:D170"/>
    <mergeCell ref="A171:D171"/>
    <mergeCell ref="A172:D172"/>
    <mergeCell ref="A168:D169"/>
    <mergeCell ref="E168:H168"/>
    <mergeCell ref="I168:I169"/>
    <mergeCell ref="J168:J169"/>
    <mergeCell ref="M120:N120"/>
    <mergeCell ref="G120:H120"/>
    <mergeCell ref="A120:D120"/>
    <mergeCell ref="A175:D175"/>
    <mergeCell ref="A176:D176"/>
    <mergeCell ref="A177:D177"/>
    <mergeCell ref="A178:D178"/>
    <mergeCell ref="A182:P182"/>
    <mergeCell ref="A184:P184"/>
    <mergeCell ref="A174:D174"/>
    <mergeCell ref="A179:P179"/>
    <mergeCell ref="M122:N122"/>
    <mergeCell ref="O122:P122"/>
    <mergeCell ref="A173:D173"/>
    <mergeCell ref="G133:H133"/>
    <mergeCell ref="G134:H134"/>
    <mergeCell ref="G135:H135"/>
    <mergeCell ref="G136:H136"/>
    <mergeCell ref="G137:H137"/>
    <mergeCell ref="G138:H138"/>
    <mergeCell ref="G139:H139"/>
    <mergeCell ref="G140:H140"/>
    <mergeCell ref="G141:H141"/>
    <mergeCell ref="G142:H142"/>
    <mergeCell ref="G143:H143"/>
    <mergeCell ref="G161:H161"/>
    <mergeCell ref="G144:H144"/>
  </mergeCells>
  <printOptions horizontalCentered="1"/>
  <pageMargins left="0" right="0.23622047244094491" top="0" bottom="0.82677165354330717" header="0.31496062992125984" footer="0.31496062992125984"/>
  <pageSetup paperSize="9" scale="80" orientation="landscape" r:id="rId1"/>
  <rowBreaks count="7" manualBreakCount="7">
    <brk id="28" max="15" man="1"/>
    <brk id="53" max="15" man="1"/>
    <brk id="73" max="15" man="1"/>
    <brk id="92" max="15" man="1"/>
    <brk id="118" max="15" man="1"/>
    <brk id="146" max="15" man="1"/>
    <brk id="166"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0"/>
  <sheetViews>
    <sheetView view="pageBreakPreview" topLeftCell="A7" zoomScale="60" zoomScaleNormal="84" workbookViewId="0">
      <selection activeCell="A133" sqref="A133:D133"/>
    </sheetView>
  </sheetViews>
  <sheetFormatPr defaultRowHeight="15" x14ac:dyDescent="0.25"/>
  <cols>
    <col min="2" max="2" width="9.7109375" customWidth="1"/>
    <col min="3" max="3" width="9" bestFit="1" customWidth="1"/>
    <col min="4" max="4" width="14.7109375" customWidth="1"/>
    <col min="5" max="8" width="9" bestFit="1" customWidth="1"/>
    <col min="9" max="9" width="11.5703125" customWidth="1"/>
    <col min="10" max="10" width="11.28515625" customWidth="1"/>
    <col min="11" max="11" width="9.42578125" bestFit="1" customWidth="1"/>
    <col min="12" max="12" width="9" bestFit="1" customWidth="1"/>
    <col min="13" max="13" width="10.42578125" customWidth="1"/>
    <col min="14" max="14" width="10.5703125" customWidth="1"/>
    <col min="15" max="15" width="10.42578125" customWidth="1"/>
    <col min="16" max="16" width="11.28515625" customWidth="1"/>
  </cols>
  <sheetData>
    <row r="1" spans="1:16" ht="15.75" x14ac:dyDescent="0.25">
      <c r="A1" s="70"/>
      <c r="B1" s="70"/>
      <c r="C1" s="70"/>
      <c r="D1" s="70"/>
      <c r="E1" s="70"/>
      <c r="F1" s="70"/>
      <c r="G1" s="70"/>
      <c r="H1" s="70"/>
      <c r="I1" s="70"/>
      <c r="J1" s="70"/>
      <c r="K1" s="70"/>
      <c r="L1" s="70"/>
      <c r="M1" s="70"/>
      <c r="N1" s="1014" t="s">
        <v>0</v>
      </c>
      <c r="O1" s="1014"/>
      <c r="P1" s="1014"/>
    </row>
    <row r="2" spans="1:16" ht="15" customHeight="1" x14ac:dyDescent="0.25">
      <c r="A2" s="70"/>
      <c r="B2" s="70"/>
      <c r="C2" s="70"/>
      <c r="D2" s="70"/>
      <c r="E2" s="70"/>
      <c r="F2" s="70"/>
      <c r="G2" s="70"/>
      <c r="H2" s="70"/>
      <c r="I2" s="70"/>
      <c r="J2" s="70"/>
      <c r="K2" s="70"/>
      <c r="L2" s="70"/>
      <c r="M2" s="70"/>
      <c r="N2" s="258"/>
      <c r="O2" s="258"/>
      <c r="P2" s="258"/>
    </row>
    <row r="3" spans="1:16" ht="15.75" hidden="1" x14ac:dyDescent="0.25">
      <c r="A3" s="70"/>
      <c r="B3" s="70"/>
      <c r="C3" s="70"/>
      <c r="D3" s="70"/>
      <c r="E3" s="70"/>
      <c r="F3" s="70"/>
      <c r="G3" s="70"/>
      <c r="H3" s="70"/>
      <c r="I3" s="70"/>
      <c r="J3" s="70"/>
      <c r="K3" s="70"/>
      <c r="L3" s="70"/>
      <c r="M3" s="70"/>
      <c r="N3" s="258"/>
      <c r="O3" s="258"/>
      <c r="P3" s="258"/>
    </row>
    <row r="4" spans="1:16" ht="15.75" hidden="1" x14ac:dyDescent="0.25">
      <c r="A4" s="70"/>
      <c r="B4" s="70"/>
      <c r="C4" s="70"/>
      <c r="D4" s="70"/>
      <c r="E4" s="70"/>
      <c r="F4" s="70"/>
      <c r="G4" s="70"/>
      <c r="H4" s="70"/>
      <c r="I4" s="70"/>
      <c r="J4" s="70"/>
      <c r="K4" s="70"/>
      <c r="L4" s="70"/>
      <c r="M4" s="70"/>
      <c r="N4" s="258"/>
      <c r="O4" s="258"/>
      <c r="P4" s="258"/>
    </row>
    <row r="5" spans="1:16" ht="15.75" x14ac:dyDescent="0.25">
      <c r="A5" s="70"/>
      <c r="B5" s="70"/>
      <c r="C5" s="70"/>
      <c r="D5" s="70"/>
      <c r="E5" s="1787" t="s">
        <v>1</v>
      </c>
      <c r="F5" s="1787"/>
      <c r="G5" s="1787"/>
      <c r="H5" s="1787"/>
      <c r="I5" s="1787"/>
      <c r="J5" s="1787"/>
      <c r="K5" s="70"/>
      <c r="L5" s="70"/>
      <c r="M5" s="70"/>
      <c r="N5" s="70"/>
      <c r="O5" s="70"/>
      <c r="P5" s="70"/>
    </row>
    <row r="6" spans="1:16" ht="15.75" x14ac:dyDescent="0.25">
      <c r="A6" s="70"/>
      <c r="B6" s="70"/>
      <c r="C6" s="70"/>
      <c r="D6" s="1787" t="s">
        <v>538</v>
      </c>
      <c r="E6" s="1787"/>
      <c r="F6" s="1787"/>
      <c r="G6" s="1787"/>
      <c r="H6" s="1787"/>
      <c r="I6" s="1787"/>
      <c r="J6" s="1787"/>
      <c r="K6" s="1787"/>
      <c r="L6" s="1787"/>
      <c r="M6" s="70"/>
      <c r="N6" s="70"/>
      <c r="O6" s="70"/>
      <c r="P6" s="70"/>
    </row>
    <row r="7" spans="1:16" ht="6" customHeight="1" x14ac:dyDescent="0.25">
      <c r="A7" s="70"/>
      <c r="B7" s="70"/>
      <c r="C7" s="70"/>
      <c r="D7" s="292"/>
      <c r="E7" s="292"/>
      <c r="F7" s="292"/>
      <c r="G7" s="292"/>
      <c r="H7" s="292"/>
      <c r="I7" s="292"/>
      <c r="J7" s="292"/>
      <c r="K7" s="292"/>
      <c r="L7" s="292"/>
      <c r="M7" s="70"/>
      <c r="N7" s="70"/>
      <c r="O7" s="70"/>
      <c r="P7" s="70"/>
    </row>
    <row r="8" spans="1:16" ht="15.75" x14ac:dyDescent="0.25">
      <c r="A8" s="70"/>
      <c r="B8" s="70"/>
      <c r="C8" s="70"/>
      <c r="D8" s="70"/>
      <c r="E8" s="70"/>
      <c r="F8" s="70"/>
      <c r="G8" s="70"/>
      <c r="H8" s="70"/>
      <c r="I8" s="70"/>
      <c r="J8" s="70"/>
      <c r="K8" s="70"/>
      <c r="L8" s="70"/>
      <c r="M8" s="70"/>
      <c r="N8" s="70"/>
      <c r="O8" s="70"/>
      <c r="P8" s="258" t="s">
        <v>2</v>
      </c>
    </row>
    <row r="9" spans="1:16" ht="15.75" x14ac:dyDescent="0.25">
      <c r="A9" s="997" t="s">
        <v>3</v>
      </c>
      <c r="B9" s="997"/>
      <c r="C9" s="997"/>
      <c r="D9" s="997" t="s">
        <v>312</v>
      </c>
      <c r="E9" s="997"/>
      <c r="F9" s="997"/>
      <c r="G9" s="997"/>
      <c r="H9" s="997"/>
      <c r="I9" s="997"/>
      <c r="J9" s="997"/>
      <c r="K9" s="997"/>
      <c r="L9" s="997"/>
      <c r="M9" s="997"/>
      <c r="N9" s="997"/>
      <c r="O9" s="997"/>
      <c r="P9" s="259">
        <v>1</v>
      </c>
    </row>
    <row r="10" spans="1:16" ht="15.75" x14ac:dyDescent="0.25">
      <c r="A10" s="997" t="s">
        <v>4</v>
      </c>
      <c r="B10" s="997"/>
      <c r="C10" s="997"/>
      <c r="D10" s="998" t="s">
        <v>462</v>
      </c>
      <c r="E10" s="999"/>
      <c r="F10" s="999"/>
      <c r="G10" s="999"/>
      <c r="H10" s="999"/>
      <c r="I10" s="999"/>
      <c r="J10" s="999"/>
      <c r="K10" s="999"/>
      <c r="L10" s="999"/>
      <c r="M10" s="999"/>
      <c r="N10" s="999"/>
      <c r="O10" s="1000"/>
      <c r="P10" s="144" t="s">
        <v>350</v>
      </c>
    </row>
    <row r="11" spans="1:16" ht="15.75" x14ac:dyDescent="0.25">
      <c r="A11" s="997" t="s">
        <v>5</v>
      </c>
      <c r="B11" s="997"/>
      <c r="C11" s="997"/>
      <c r="D11" s="946"/>
      <c r="E11" s="946"/>
      <c r="F11" s="946"/>
      <c r="G11" s="946"/>
      <c r="H11" s="946"/>
      <c r="I11" s="946"/>
      <c r="J11" s="946"/>
      <c r="K11" s="946"/>
      <c r="L11" s="946"/>
      <c r="M11" s="946"/>
      <c r="N11" s="946"/>
      <c r="O11" s="946"/>
      <c r="P11" s="144"/>
    </row>
    <row r="12" spans="1:16" ht="15.75" x14ac:dyDescent="0.25">
      <c r="A12" s="268"/>
      <c r="B12" s="268"/>
      <c r="C12" s="268"/>
      <c r="D12" s="267"/>
      <c r="E12" s="267"/>
      <c r="F12" s="267"/>
      <c r="G12" s="267"/>
      <c r="H12" s="267"/>
      <c r="I12" s="267"/>
      <c r="J12" s="267"/>
      <c r="K12" s="267"/>
      <c r="L12" s="267"/>
      <c r="M12" s="267"/>
      <c r="N12" s="267"/>
      <c r="O12" s="267"/>
      <c r="P12" s="267"/>
    </row>
    <row r="13" spans="1:16" ht="15.75" x14ac:dyDescent="0.25">
      <c r="A13" s="70"/>
      <c r="B13" s="70"/>
      <c r="C13" s="70"/>
      <c r="D13" s="70"/>
      <c r="E13" s="70"/>
      <c r="F13" s="70"/>
      <c r="G13" s="70"/>
      <c r="H13" s="70"/>
      <c r="I13" s="70"/>
      <c r="J13" s="70"/>
      <c r="K13" s="70"/>
      <c r="L13" s="70"/>
      <c r="M13" s="70"/>
      <c r="N13" s="70"/>
      <c r="O13" s="70"/>
      <c r="P13" s="70"/>
    </row>
    <row r="14" spans="1:16" ht="15.75" x14ac:dyDescent="0.25">
      <c r="A14" s="998" t="s">
        <v>183</v>
      </c>
      <c r="B14" s="999"/>
      <c r="C14" s="999"/>
      <c r="D14" s="999"/>
      <c r="E14" s="999"/>
      <c r="F14" s="999"/>
      <c r="G14" s="999"/>
      <c r="H14" s="999"/>
      <c r="I14" s="999"/>
      <c r="J14" s="999"/>
      <c r="K14" s="999"/>
      <c r="L14" s="999"/>
      <c r="M14" s="999"/>
      <c r="N14" s="999"/>
      <c r="O14" s="999"/>
      <c r="P14" s="1000"/>
    </row>
    <row r="15" spans="1:16" ht="15.75" x14ac:dyDescent="0.25">
      <c r="A15" s="268"/>
      <c r="B15" s="268"/>
      <c r="C15" s="268"/>
      <c r="D15" s="268"/>
      <c r="E15" s="268"/>
      <c r="F15" s="268"/>
      <c r="G15" s="268"/>
      <c r="H15" s="268"/>
      <c r="I15" s="268"/>
      <c r="J15" s="268"/>
      <c r="K15" s="268"/>
      <c r="L15" s="268"/>
      <c r="M15" s="268"/>
      <c r="N15" s="268"/>
      <c r="O15" s="268"/>
      <c r="P15" s="268"/>
    </row>
    <row r="16" spans="1:16" ht="15.75" x14ac:dyDescent="0.25">
      <c r="A16" s="1788" t="s">
        <v>7</v>
      </c>
      <c r="B16" s="1789"/>
      <c r="C16" s="1789"/>
      <c r="D16" s="1790"/>
      <c r="E16" s="950" t="s">
        <v>2</v>
      </c>
      <c r="F16" s="951"/>
      <c r="G16" s="946">
        <v>2016</v>
      </c>
      <c r="H16" s="946"/>
      <c r="I16" s="263">
        <v>2017</v>
      </c>
      <c r="J16" s="263">
        <v>2018</v>
      </c>
      <c r="K16" s="1424">
        <v>2019</v>
      </c>
      <c r="L16" s="1424"/>
      <c r="M16" s="1424">
        <v>2020</v>
      </c>
      <c r="N16" s="1424"/>
      <c r="O16" s="1424">
        <v>2021</v>
      </c>
      <c r="P16" s="1424"/>
    </row>
    <row r="17" spans="1:16" ht="15.75" x14ac:dyDescent="0.25">
      <c r="A17" s="1791"/>
      <c r="B17" s="1792"/>
      <c r="C17" s="1792"/>
      <c r="D17" s="1793"/>
      <c r="E17" s="263" t="s">
        <v>8</v>
      </c>
      <c r="F17" s="97" t="s">
        <v>9</v>
      </c>
      <c r="G17" s="950" t="s">
        <v>10</v>
      </c>
      <c r="H17" s="951"/>
      <c r="I17" s="263" t="s">
        <v>10</v>
      </c>
      <c r="J17" s="263" t="s">
        <v>11</v>
      </c>
      <c r="K17" s="950" t="s">
        <v>12</v>
      </c>
      <c r="L17" s="951"/>
      <c r="M17" s="950" t="s">
        <v>13</v>
      </c>
      <c r="N17" s="951"/>
      <c r="O17" s="950" t="s">
        <v>13</v>
      </c>
      <c r="P17" s="951"/>
    </row>
    <row r="18" spans="1:16" ht="15.75" x14ac:dyDescent="0.25">
      <c r="A18" s="922" t="s">
        <v>14</v>
      </c>
      <c r="B18" s="922"/>
      <c r="C18" s="922"/>
      <c r="D18" s="922"/>
      <c r="E18" s="96" t="s">
        <v>109</v>
      </c>
      <c r="F18" s="293"/>
      <c r="G18" s="950" t="s">
        <v>15</v>
      </c>
      <c r="H18" s="951"/>
      <c r="I18" s="846">
        <f>I19+I20+I21+I22+I23+I24+I25</f>
        <v>5094.0700000000015</v>
      </c>
      <c r="J18" s="846">
        <f>J19+J20+J21+J22+J23+J24+J25</f>
        <v>9150.0299999999988</v>
      </c>
      <c r="K18" s="1055">
        <f t="shared" ref="K18:O18" si="0">K19+K20+K21+K22+K23+K24+K25</f>
        <v>20514.400000000001</v>
      </c>
      <c r="L18" s="1056"/>
      <c r="M18" s="1055">
        <f t="shared" si="0"/>
        <v>20684.5</v>
      </c>
      <c r="N18" s="1056"/>
      <c r="O18" s="1055">
        <f t="shared" si="0"/>
        <v>20854.5</v>
      </c>
      <c r="P18" s="1056"/>
    </row>
    <row r="19" spans="1:16" ht="15.75" x14ac:dyDescent="0.25">
      <c r="A19" s="998" t="s">
        <v>79</v>
      </c>
      <c r="B19" s="999"/>
      <c r="C19" s="999"/>
      <c r="D19" s="1000"/>
      <c r="E19" s="462"/>
      <c r="F19" s="328" t="s">
        <v>391</v>
      </c>
      <c r="G19" s="1768" t="s">
        <v>15</v>
      </c>
      <c r="H19" s="1768"/>
      <c r="I19" s="845">
        <v>1463.91</v>
      </c>
      <c r="J19" s="845">
        <v>1846.8</v>
      </c>
      <c r="K19" s="1029">
        <v>6009.24</v>
      </c>
      <c r="L19" s="1030"/>
      <c r="M19" s="1029">
        <v>6009.24</v>
      </c>
      <c r="N19" s="1030"/>
      <c r="O19" s="1029">
        <v>8249.0499999999993</v>
      </c>
      <c r="P19" s="1030"/>
    </row>
    <row r="20" spans="1:16" ht="15.75" x14ac:dyDescent="0.25">
      <c r="A20" s="1781" t="s">
        <v>125</v>
      </c>
      <c r="B20" s="1782"/>
      <c r="C20" s="1782"/>
      <c r="D20" s="1783"/>
      <c r="E20" s="462"/>
      <c r="F20" s="328" t="s">
        <v>392</v>
      </c>
      <c r="G20" s="1768" t="s">
        <v>15</v>
      </c>
      <c r="H20" s="1768"/>
      <c r="I20" s="845">
        <v>1320.4</v>
      </c>
      <c r="J20" s="845">
        <v>2587.9299999999998</v>
      </c>
      <c r="K20" s="1029">
        <v>5791.56</v>
      </c>
      <c r="L20" s="1030"/>
      <c r="M20" s="1029">
        <v>5960</v>
      </c>
      <c r="N20" s="1030"/>
      <c r="O20" s="1029">
        <v>5388.5</v>
      </c>
      <c r="P20" s="1030"/>
    </row>
    <row r="21" spans="1:16" ht="15.75" x14ac:dyDescent="0.25">
      <c r="A21" s="1781" t="s">
        <v>324</v>
      </c>
      <c r="B21" s="1782"/>
      <c r="C21" s="1782"/>
      <c r="D21" s="1783"/>
      <c r="E21" s="458"/>
      <c r="F21" s="461">
        <v>27</v>
      </c>
      <c r="G21" s="1592" t="s">
        <v>15</v>
      </c>
      <c r="H21" s="1593"/>
      <c r="I21" s="845">
        <v>3.04</v>
      </c>
      <c r="J21" s="845">
        <v>25</v>
      </c>
      <c r="K21" s="1029">
        <v>60</v>
      </c>
      <c r="L21" s="1030"/>
      <c r="M21" s="1029">
        <v>65</v>
      </c>
      <c r="N21" s="1030"/>
      <c r="O21" s="1029">
        <v>20</v>
      </c>
      <c r="P21" s="1030"/>
    </row>
    <row r="22" spans="1:16" ht="15.75" x14ac:dyDescent="0.25">
      <c r="A22" s="1781" t="s">
        <v>106</v>
      </c>
      <c r="B22" s="1782"/>
      <c r="C22" s="1782"/>
      <c r="D22" s="1783"/>
      <c r="E22" s="458"/>
      <c r="F22" s="461">
        <v>25</v>
      </c>
      <c r="G22" s="1592" t="s">
        <v>15</v>
      </c>
      <c r="H22" s="1593"/>
      <c r="I22" s="72">
        <v>1633.3</v>
      </c>
      <c r="J22" s="72">
        <v>3620</v>
      </c>
      <c r="K22" s="1646">
        <v>4238.6000000000004</v>
      </c>
      <c r="L22" s="1647"/>
      <c r="M22" s="1646">
        <v>4408.7</v>
      </c>
      <c r="N22" s="1647"/>
      <c r="O22" s="1646">
        <v>4578.7</v>
      </c>
      <c r="P22" s="1647"/>
    </row>
    <row r="23" spans="1:16" ht="15.75" x14ac:dyDescent="0.25">
      <c r="A23" s="1781" t="s">
        <v>167</v>
      </c>
      <c r="B23" s="1782"/>
      <c r="C23" s="1782"/>
      <c r="D23" s="1783"/>
      <c r="E23" s="458"/>
      <c r="F23" s="461">
        <v>28</v>
      </c>
      <c r="G23" s="1592" t="s">
        <v>15</v>
      </c>
      <c r="H23" s="1593"/>
      <c r="I23" s="845">
        <v>1.35</v>
      </c>
      <c r="J23" s="845">
        <f>J120</f>
        <v>15</v>
      </c>
      <c r="K23" s="1029">
        <v>15</v>
      </c>
      <c r="L23" s="1030"/>
      <c r="M23" s="1029">
        <v>20</v>
      </c>
      <c r="N23" s="1030"/>
      <c r="O23" s="1029">
        <v>15</v>
      </c>
      <c r="P23" s="1030"/>
    </row>
    <row r="24" spans="1:16" ht="15.75" x14ac:dyDescent="0.25">
      <c r="A24" s="1781" t="s">
        <v>98</v>
      </c>
      <c r="B24" s="1782"/>
      <c r="C24" s="1782"/>
      <c r="D24" s="1783"/>
      <c r="E24" s="458"/>
      <c r="F24" s="328" t="s">
        <v>393</v>
      </c>
      <c r="G24" s="1768" t="s">
        <v>15</v>
      </c>
      <c r="H24" s="1768"/>
      <c r="I24" s="845">
        <v>326.48</v>
      </c>
      <c r="J24" s="845">
        <v>665</v>
      </c>
      <c r="K24" s="1029">
        <v>3720</v>
      </c>
      <c r="L24" s="1030"/>
      <c r="M24" s="1029">
        <v>3521.56</v>
      </c>
      <c r="N24" s="1030"/>
      <c r="O24" s="1029">
        <v>1933.25</v>
      </c>
      <c r="P24" s="1030"/>
    </row>
    <row r="25" spans="1:16" ht="15.75" x14ac:dyDescent="0.25">
      <c r="A25" s="1781" t="s">
        <v>455</v>
      </c>
      <c r="B25" s="1782"/>
      <c r="C25" s="1782"/>
      <c r="D25" s="1783"/>
      <c r="E25" s="462"/>
      <c r="F25" s="328" t="s">
        <v>394</v>
      </c>
      <c r="G25" s="1768" t="s">
        <v>15</v>
      </c>
      <c r="H25" s="1768"/>
      <c r="I25" s="845">
        <v>345.59</v>
      </c>
      <c r="J25" s="845">
        <v>390.3</v>
      </c>
      <c r="K25" s="1029">
        <v>680</v>
      </c>
      <c r="L25" s="1030"/>
      <c r="M25" s="1029">
        <v>700</v>
      </c>
      <c r="N25" s="1030"/>
      <c r="O25" s="1029">
        <v>670</v>
      </c>
      <c r="P25" s="1030"/>
    </row>
    <row r="26" spans="1:16" ht="15.75" hidden="1" x14ac:dyDescent="0.25">
      <c r="A26" s="459"/>
      <c r="B26" s="459"/>
      <c r="C26" s="459"/>
      <c r="D26" s="459"/>
      <c r="E26" s="460"/>
      <c r="F26" s="460"/>
      <c r="G26" s="267"/>
      <c r="H26" s="267"/>
      <c r="I26" s="267"/>
      <c r="J26" s="267"/>
      <c r="K26" s="267"/>
      <c r="L26" s="267"/>
      <c r="M26" s="267"/>
      <c r="N26" s="267"/>
      <c r="O26" s="267"/>
      <c r="P26" s="267"/>
    </row>
    <row r="27" spans="1:16" ht="15.75" hidden="1" x14ac:dyDescent="0.25">
      <c r="A27" s="268"/>
      <c r="B27" s="268"/>
      <c r="C27" s="268"/>
      <c r="D27" s="268"/>
      <c r="E27" s="267"/>
      <c r="F27" s="267"/>
      <c r="G27" s="267"/>
      <c r="H27" s="267"/>
      <c r="I27" s="267"/>
      <c r="J27" s="267"/>
      <c r="K27" s="267"/>
      <c r="L27" s="267"/>
      <c r="M27" s="267"/>
      <c r="N27" s="267"/>
      <c r="O27" s="267"/>
      <c r="P27" s="267"/>
    </row>
    <row r="28" spans="1:16" ht="15.75" x14ac:dyDescent="0.25">
      <c r="A28" s="70"/>
      <c r="B28" s="70"/>
      <c r="C28" s="70"/>
      <c r="D28" s="70"/>
      <c r="E28" s="70"/>
      <c r="F28" s="70"/>
      <c r="G28" s="70"/>
      <c r="H28" s="70"/>
      <c r="I28" s="70"/>
      <c r="J28" s="70"/>
      <c r="K28" s="70"/>
      <c r="L28" s="70"/>
      <c r="M28" s="70"/>
      <c r="N28" s="70"/>
      <c r="O28" s="70"/>
      <c r="P28" s="70"/>
    </row>
    <row r="29" spans="1:16" ht="15.75" x14ac:dyDescent="0.25">
      <c r="A29" s="964" t="s">
        <v>7</v>
      </c>
      <c r="B29" s="966"/>
      <c r="C29" s="930" t="s">
        <v>2</v>
      </c>
      <c r="D29" s="931"/>
      <c r="E29" s="931"/>
      <c r="F29" s="932"/>
      <c r="G29" s="927">
        <v>2016</v>
      </c>
      <c r="H29" s="929"/>
      <c r="I29" s="259">
        <v>2017</v>
      </c>
      <c r="J29" s="259">
        <v>2018</v>
      </c>
      <c r="K29" s="930">
        <v>2019</v>
      </c>
      <c r="L29" s="932"/>
      <c r="M29" s="930">
        <v>2020</v>
      </c>
      <c r="N29" s="932"/>
      <c r="O29" s="930">
        <v>2021</v>
      </c>
      <c r="P29" s="932"/>
    </row>
    <row r="30" spans="1:16" ht="15.75" x14ac:dyDescent="0.25">
      <c r="A30" s="967"/>
      <c r="B30" s="969"/>
      <c r="C30" s="259" t="s">
        <v>16</v>
      </c>
      <c r="D30" s="259" t="s">
        <v>17</v>
      </c>
      <c r="E30" s="259" t="s">
        <v>8</v>
      </c>
      <c r="F30" s="264" t="s">
        <v>9</v>
      </c>
      <c r="G30" s="927" t="s">
        <v>10</v>
      </c>
      <c r="H30" s="929"/>
      <c r="I30" s="259" t="s">
        <v>10</v>
      </c>
      <c r="J30" s="259" t="s">
        <v>11</v>
      </c>
      <c r="K30" s="927" t="s">
        <v>12</v>
      </c>
      <c r="L30" s="929"/>
      <c r="M30" s="927" t="s">
        <v>13</v>
      </c>
      <c r="N30" s="929"/>
      <c r="O30" s="927" t="s">
        <v>13</v>
      </c>
      <c r="P30" s="929"/>
    </row>
    <row r="31" spans="1:16" ht="15.75" x14ac:dyDescent="0.25">
      <c r="A31" s="1012" t="s">
        <v>18</v>
      </c>
      <c r="B31" s="1013"/>
      <c r="C31" s="67"/>
      <c r="D31" s="67"/>
      <c r="E31" s="67"/>
      <c r="F31" s="67"/>
      <c r="G31" s="950" t="s">
        <v>15</v>
      </c>
      <c r="H31" s="951"/>
      <c r="I31" s="315">
        <v>10331.049999999999</v>
      </c>
      <c r="J31" s="851">
        <f>J32+J40</f>
        <v>9150</v>
      </c>
      <c r="K31" s="1794">
        <f t="shared" ref="K31:O31" si="1">K32+K40</f>
        <v>20514.400000000001</v>
      </c>
      <c r="L31" s="1795"/>
      <c r="M31" s="1794">
        <f t="shared" si="1"/>
        <v>20684.5</v>
      </c>
      <c r="N31" s="1795"/>
      <c r="O31" s="1794">
        <f t="shared" si="1"/>
        <v>20854.5</v>
      </c>
      <c r="P31" s="1795"/>
    </row>
    <row r="32" spans="1:16" ht="29.45" customHeight="1" x14ac:dyDescent="0.25">
      <c r="A32" s="1010" t="s">
        <v>19</v>
      </c>
      <c r="B32" s="1011"/>
      <c r="C32" s="91">
        <v>2</v>
      </c>
      <c r="D32" s="262">
        <v>1</v>
      </c>
      <c r="E32" s="303" t="s">
        <v>109</v>
      </c>
      <c r="F32" s="75"/>
      <c r="G32" s="927" t="s">
        <v>15</v>
      </c>
      <c r="H32" s="929"/>
      <c r="I32" s="848">
        <v>6711.05</v>
      </c>
      <c r="J32" s="848">
        <v>5530</v>
      </c>
      <c r="K32" s="1796">
        <v>9577.2000000000007</v>
      </c>
      <c r="L32" s="1797"/>
      <c r="M32" s="1796">
        <v>9949.2000000000007</v>
      </c>
      <c r="N32" s="1797"/>
      <c r="O32" s="1796">
        <v>12551.1</v>
      </c>
      <c r="P32" s="1797"/>
    </row>
    <row r="33" spans="1:16" ht="44.45" customHeight="1" x14ac:dyDescent="0.25">
      <c r="A33" s="1671" t="s">
        <v>423</v>
      </c>
      <c r="B33" s="1672"/>
      <c r="C33" s="67"/>
      <c r="D33" s="67"/>
      <c r="E33" s="262"/>
      <c r="F33" s="22">
        <v>14</v>
      </c>
      <c r="G33" s="939" t="s">
        <v>15</v>
      </c>
      <c r="H33" s="939"/>
      <c r="I33" s="848">
        <v>6711.05</v>
      </c>
      <c r="J33" s="848">
        <v>5530</v>
      </c>
      <c r="K33" s="1798">
        <v>9577.2000000000007</v>
      </c>
      <c r="L33" s="1798"/>
      <c r="M33" s="1798">
        <v>9949.2000000000007</v>
      </c>
      <c r="N33" s="1798"/>
      <c r="O33" s="1798">
        <v>12551.1</v>
      </c>
      <c r="P33" s="1798"/>
    </row>
    <row r="34" spans="1:16" ht="26.45" customHeight="1" x14ac:dyDescent="0.25">
      <c r="A34" s="1799" t="s">
        <v>422</v>
      </c>
      <c r="B34" s="1800"/>
      <c r="C34" s="67"/>
      <c r="D34" s="67"/>
      <c r="E34" s="67"/>
      <c r="F34" s="835">
        <v>14</v>
      </c>
      <c r="G34" s="939" t="s">
        <v>15</v>
      </c>
      <c r="H34" s="939"/>
      <c r="I34" s="848">
        <v>-3250.3</v>
      </c>
      <c r="J34" s="848"/>
      <c r="K34" s="1798"/>
      <c r="L34" s="1798"/>
      <c r="M34" s="1798"/>
      <c r="N34" s="1798"/>
      <c r="O34" s="1798"/>
      <c r="P34" s="1798"/>
    </row>
    <row r="35" spans="1:16" ht="15.75" x14ac:dyDescent="0.25">
      <c r="A35" s="947"/>
      <c r="B35" s="947"/>
      <c r="C35" s="67"/>
      <c r="D35" s="67"/>
      <c r="E35" s="67"/>
      <c r="F35" s="67"/>
      <c r="G35" s="939" t="s">
        <v>15</v>
      </c>
      <c r="H35" s="939"/>
      <c r="I35" s="336"/>
      <c r="J35" s="335"/>
      <c r="K35" s="1798"/>
      <c r="L35" s="1798"/>
      <c r="M35" s="1798"/>
      <c r="N35" s="1798"/>
      <c r="O35" s="1798"/>
      <c r="P35" s="1798"/>
    </row>
    <row r="36" spans="1:16" ht="27" customHeight="1" x14ac:dyDescent="0.25">
      <c r="A36" s="1010" t="s">
        <v>20</v>
      </c>
      <c r="B36" s="1011"/>
      <c r="C36" s="91">
        <v>2</v>
      </c>
      <c r="D36" s="67"/>
      <c r="E36" s="67"/>
      <c r="F36" s="67"/>
      <c r="G36" s="939" t="s">
        <v>15</v>
      </c>
      <c r="H36" s="939"/>
      <c r="I36" s="334"/>
      <c r="J36" s="335"/>
      <c r="K36" s="1798"/>
      <c r="L36" s="1798"/>
      <c r="M36" s="1798"/>
      <c r="N36" s="1798"/>
      <c r="O36" s="1798"/>
      <c r="P36" s="1798"/>
    </row>
    <row r="37" spans="1:16" ht="15.75" x14ac:dyDescent="0.25">
      <c r="A37" s="947"/>
      <c r="B37" s="947"/>
      <c r="C37" s="67"/>
      <c r="D37" s="67"/>
      <c r="E37" s="67"/>
      <c r="F37" s="67"/>
      <c r="G37" s="939" t="s">
        <v>15</v>
      </c>
      <c r="H37" s="939"/>
      <c r="I37" s="334"/>
      <c r="J37" s="335"/>
      <c r="K37" s="1798"/>
      <c r="L37" s="1798"/>
      <c r="M37" s="1798"/>
      <c r="N37" s="1798"/>
      <c r="O37" s="1798"/>
      <c r="P37" s="1798"/>
    </row>
    <row r="38" spans="1:16" ht="15.75" x14ac:dyDescent="0.25">
      <c r="A38" s="930"/>
      <c r="B38" s="932"/>
      <c r="C38" s="67"/>
      <c r="D38" s="67"/>
      <c r="E38" s="67"/>
      <c r="F38" s="67"/>
      <c r="G38" s="927" t="s">
        <v>15</v>
      </c>
      <c r="H38" s="929"/>
      <c r="I38" s="334"/>
      <c r="J38" s="335"/>
      <c r="K38" s="1796"/>
      <c r="L38" s="1797"/>
      <c r="M38" s="1796"/>
      <c r="N38" s="1797"/>
      <c r="O38" s="1796"/>
      <c r="P38" s="1797"/>
    </row>
    <row r="39" spans="1:16" ht="15.75" x14ac:dyDescent="0.25">
      <c r="A39" s="930"/>
      <c r="B39" s="932"/>
      <c r="C39" s="67"/>
      <c r="D39" s="67"/>
      <c r="E39" s="67"/>
      <c r="F39" s="67"/>
      <c r="G39" s="927" t="s">
        <v>15</v>
      </c>
      <c r="H39" s="929"/>
      <c r="I39" s="334"/>
      <c r="J39" s="335"/>
      <c r="K39" s="1796"/>
      <c r="L39" s="1797"/>
      <c r="M39" s="1796"/>
      <c r="N39" s="1797"/>
      <c r="O39" s="1796"/>
      <c r="P39" s="1797"/>
    </row>
    <row r="40" spans="1:16" ht="27.6" customHeight="1" x14ac:dyDescent="0.25">
      <c r="A40" s="1010" t="s">
        <v>21</v>
      </c>
      <c r="B40" s="1011"/>
      <c r="C40" s="91">
        <v>1</v>
      </c>
      <c r="D40" s="67"/>
      <c r="E40" s="67"/>
      <c r="F40" s="67"/>
      <c r="G40" s="927" t="s">
        <v>15</v>
      </c>
      <c r="H40" s="929"/>
      <c r="I40" s="334">
        <v>3620</v>
      </c>
      <c r="J40" s="335">
        <v>3620</v>
      </c>
      <c r="K40" s="1796">
        <v>10937.2</v>
      </c>
      <c r="L40" s="1797"/>
      <c r="M40" s="1796">
        <v>10735.3</v>
      </c>
      <c r="N40" s="1797"/>
      <c r="O40" s="1796">
        <v>8303.4</v>
      </c>
      <c r="P40" s="1797"/>
    </row>
    <row r="41" spans="1:16" ht="15.75" x14ac:dyDescent="0.25">
      <c r="A41" s="930"/>
      <c r="B41" s="932"/>
      <c r="C41" s="67"/>
      <c r="D41" s="67"/>
      <c r="E41" s="67"/>
      <c r="F41" s="67"/>
      <c r="G41" s="927"/>
      <c r="H41" s="929"/>
      <c r="I41" s="332"/>
      <c r="J41" s="331"/>
      <c r="K41" s="1447"/>
      <c r="L41" s="1801"/>
      <c r="M41" s="1447"/>
      <c r="N41" s="1801"/>
      <c r="O41" s="1447"/>
      <c r="P41" s="1801"/>
    </row>
    <row r="42" spans="1:16" ht="15.75" x14ac:dyDescent="0.25">
      <c r="A42" s="70"/>
      <c r="B42" s="70"/>
      <c r="C42" s="70"/>
      <c r="D42" s="70"/>
      <c r="E42" s="70"/>
      <c r="F42" s="70"/>
      <c r="G42" s="70"/>
      <c r="H42" s="70"/>
      <c r="I42" s="70"/>
      <c r="J42" s="70"/>
      <c r="K42" s="70"/>
      <c r="L42" s="70"/>
      <c r="M42" s="70"/>
      <c r="N42" s="70"/>
      <c r="O42" s="70"/>
      <c r="P42" s="70"/>
    </row>
    <row r="43" spans="1:16" ht="15.75" x14ac:dyDescent="0.25">
      <c r="A43" s="1007" t="s">
        <v>185</v>
      </c>
      <c r="B43" s="1008"/>
      <c r="C43" s="1008"/>
      <c r="D43" s="1008"/>
      <c r="E43" s="1008"/>
      <c r="F43" s="1008"/>
      <c r="G43" s="1008"/>
      <c r="H43" s="1008"/>
      <c r="I43" s="1008"/>
      <c r="J43" s="1008"/>
      <c r="K43" s="1008"/>
      <c r="L43" s="1008"/>
      <c r="M43" s="1008"/>
      <c r="N43" s="1008"/>
      <c r="O43" s="1008"/>
      <c r="P43" s="1009"/>
    </row>
    <row r="44" spans="1:16" ht="15.75" x14ac:dyDescent="0.25">
      <c r="A44" s="939" t="s">
        <v>7</v>
      </c>
      <c r="B44" s="939"/>
      <c r="C44" s="939"/>
      <c r="D44" s="939" t="s">
        <v>2</v>
      </c>
      <c r="E44" s="939"/>
      <c r="F44" s="939"/>
      <c r="G44" s="939" t="s">
        <v>447</v>
      </c>
      <c r="H44" s="939"/>
      <c r="I44" s="939"/>
      <c r="J44" s="939"/>
      <c r="K44" s="939" t="s">
        <v>352</v>
      </c>
      <c r="L44" s="939"/>
      <c r="M44" s="939"/>
      <c r="N44" s="939" t="s">
        <v>539</v>
      </c>
      <c r="O44" s="939"/>
      <c r="P44" s="939"/>
    </row>
    <row r="45" spans="1:16" ht="57.75" x14ac:dyDescent="0.25">
      <c r="A45" s="939"/>
      <c r="B45" s="939"/>
      <c r="C45" s="939"/>
      <c r="D45" s="259" t="s">
        <v>8</v>
      </c>
      <c r="E45" s="1005" t="s">
        <v>23</v>
      </c>
      <c r="F45" s="1005"/>
      <c r="G45" s="1006" t="s">
        <v>24</v>
      </c>
      <c r="H45" s="1006"/>
      <c r="I45" s="265" t="s">
        <v>25</v>
      </c>
      <c r="J45" s="265" t="s">
        <v>26</v>
      </c>
      <c r="K45" s="265" t="s">
        <v>24</v>
      </c>
      <c r="L45" s="265" t="s">
        <v>25</v>
      </c>
      <c r="M45" s="265" t="s">
        <v>26</v>
      </c>
      <c r="N45" s="265" t="s">
        <v>24</v>
      </c>
      <c r="O45" s="265" t="s">
        <v>25</v>
      </c>
      <c r="P45" s="265" t="s">
        <v>26</v>
      </c>
    </row>
    <row r="46" spans="1:16" ht="15.75" x14ac:dyDescent="0.25">
      <c r="A46" s="997" t="s">
        <v>27</v>
      </c>
      <c r="B46" s="997"/>
      <c r="C46" s="997"/>
      <c r="D46" s="67"/>
      <c r="E46" s="939"/>
      <c r="F46" s="939"/>
      <c r="G46" s="1025">
        <v>20514.400000000001</v>
      </c>
      <c r="H46" s="1025"/>
      <c r="I46" s="312"/>
      <c r="J46" s="312"/>
      <c r="K46" s="312">
        <v>20684.5</v>
      </c>
      <c r="L46" s="312"/>
      <c r="M46" s="312"/>
      <c r="N46" s="312">
        <v>20854.5</v>
      </c>
      <c r="O46" s="259"/>
      <c r="P46" s="259"/>
    </row>
    <row r="47" spans="1:16" ht="15.75" x14ac:dyDescent="0.25">
      <c r="A47" s="1004" t="s">
        <v>129</v>
      </c>
      <c r="B47" s="1004"/>
      <c r="C47" s="1004"/>
      <c r="D47" s="266" t="s">
        <v>28</v>
      </c>
      <c r="E47" s="953"/>
      <c r="F47" s="953"/>
      <c r="G47" s="1803">
        <v>20514.400000000001</v>
      </c>
      <c r="H47" s="1804"/>
      <c r="I47" s="333"/>
      <c r="J47" s="333"/>
      <c r="K47" s="333">
        <v>20684.5</v>
      </c>
      <c r="L47" s="333"/>
      <c r="M47" s="333"/>
      <c r="N47" s="333">
        <v>20854.5</v>
      </c>
      <c r="O47" s="301"/>
      <c r="P47" s="302"/>
    </row>
    <row r="48" spans="1:16" ht="15.75" x14ac:dyDescent="0.25">
      <c r="A48" s="1004" t="s">
        <v>29</v>
      </c>
      <c r="B48" s="1004"/>
      <c r="C48" s="1004"/>
      <c r="D48" s="266" t="s">
        <v>30</v>
      </c>
      <c r="E48" s="953"/>
      <c r="F48" s="953"/>
      <c r="G48" s="1802"/>
      <c r="H48" s="1802"/>
      <c r="I48" s="95"/>
      <c r="J48" s="95"/>
      <c r="K48" s="95"/>
      <c r="L48" s="95"/>
      <c r="M48" s="95"/>
      <c r="N48" s="95"/>
      <c r="O48" s="266"/>
      <c r="P48" s="266"/>
    </row>
    <row r="49" spans="1:16" ht="15.75" x14ac:dyDescent="0.25">
      <c r="A49" s="997"/>
      <c r="B49" s="997"/>
      <c r="C49" s="997"/>
      <c r="D49" s="67"/>
      <c r="E49" s="939"/>
      <c r="F49" s="939"/>
      <c r="G49" s="1025"/>
      <c r="H49" s="1025"/>
      <c r="I49" s="312"/>
      <c r="J49" s="312"/>
      <c r="K49" s="312"/>
      <c r="L49" s="312"/>
      <c r="M49" s="312"/>
      <c r="N49" s="312"/>
      <c r="O49" s="259"/>
      <c r="P49" s="259"/>
    </row>
    <row r="50" spans="1:16" ht="15.75" x14ac:dyDescent="0.25">
      <c r="A50" s="997" t="s">
        <v>27</v>
      </c>
      <c r="B50" s="997"/>
      <c r="C50" s="997"/>
      <c r="D50" s="67"/>
      <c r="E50" s="939"/>
      <c r="F50" s="939"/>
      <c r="G50" s="1025">
        <v>20514.400000000001</v>
      </c>
      <c r="H50" s="1025"/>
      <c r="I50" s="312"/>
      <c r="J50" s="312"/>
      <c r="K50" s="312">
        <v>20684.5</v>
      </c>
      <c r="L50" s="312"/>
      <c r="M50" s="312"/>
      <c r="N50" s="312">
        <v>20854.5</v>
      </c>
      <c r="O50" s="259"/>
      <c r="P50" s="259"/>
    </row>
    <row r="51" spans="1:16" ht="15.75" x14ac:dyDescent="0.25">
      <c r="A51" s="1004" t="s">
        <v>31</v>
      </c>
      <c r="B51" s="1004"/>
      <c r="C51" s="1004"/>
      <c r="D51" s="93"/>
      <c r="E51" s="953"/>
      <c r="F51" s="953"/>
      <c r="G51" s="1802">
        <v>9577.2000000000007</v>
      </c>
      <c r="H51" s="1802"/>
      <c r="I51" s="95"/>
      <c r="J51" s="95"/>
      <c r="K51" s="95">
        <v>9949.2000000000007</v>
      </c>
      <c r="L51" s="95"/>
      <c r="M51" s="95"/>
      <c r="N51" s="95">
        <v>12551.1</v>
      </c>
      <c r="O51" s="266"/>
      <c r="P51" s="266"/>
    </row>
    <row r="52" spans="1:16" ht="15.75" x14ac:dyDescent="0.25">
      <c r="A52" s="1004" t="s">
        <v>32</v>
      </c>
      <c r="B52" s="1004"/>
      <c r="C52" s="1004"/>
      <c r="D52" s="93"/>
      <c r="E52" s="953"/>
      <c r="F52" s="953"/>
      <c r="G52" s="1802">
        <v>10937.2</v>
      </c>
      <c r="H52" s="1802"/>
      <c r="I52" s="95"/>
      <c r="J52" s="95"/>
      <c r="K52" s="95">
        <v>10735.3</v>
      </c>
      <c r="L52" s="95"/>
      <c r="M52" s="95"/>
      <c r="N52" s="95">
        <v>8303.4</v>
      </c>
      <c r="O52" s="266"/>
      <c r="P52" s="266"/>
    </row>
    <row r="53" spans="1:16" ht="15.75" x14ac:dyDescent="0.25">
      <c r="A53" s="997"/>
      <c r="B53" s="997"/>
      <c r="C53" s="997"/>
      <c r="D53" s="67"/>
      <c r="E53" s="939"/>
      <c r="F53" s="939"/>
      <c r="G53" s="939"/>
      <c r="H53" s="939"/>
      <c r="I53" s="259"/>
      <c r="J53" s="259"/>
      <c r="K53" s="259"/>
      <c r="L53" s="259"/>
      <c r="M53" s="259"/>
      <c r="N53" s="259"/>
      <c r="O53" s="259"/>
      <c r="P53" s="259"/>
    </row>
    <row r="54" spans="1:16" ht="15.75" x14ac:dyDescent="0.25">
      <c r="A54" s="70"/>
      <c r="B54" s="70"/>
      <c r="C54" s="70"/>
      <c r="D54" s="70"/>
      <c r="E54" s="70"/>
      <c r="F54" s="70"/>
      <c r="G54" s="70"/>
      <c r="H54" s="70"/>
      <c r="I54" s="70"/>
      <c r="J54" s="70"/>
      <c r="K54" s="70"/>
      <c r="L54" s="70"/>
      <c r="M54" s="70"/>
      <c r="N54" s="70"/>
      <c r="O54" s="70"/>
      <c r="P54" s="70"/>
    </row>
    <row r="55" spans="1:16" ht="15.75" x14ac:dyDescent="0.25">
      <c r="A55" s="922" t="s">
        <v>186</v>
      </c>
      <c r="B55" s="922"/>
      <c r="C55" s="922"/>
      <c r="D55" s="922"/>
      <c r="E55" s="922"/>
      <c r="F55" s="922"/>
      <c r="G55" s="922"/>
      <c r="H55" s="922"/>
      <c r="I55" s="922"/>
      <c r="J55" s="922"/>
      <c r="K55" s="922"/>
      <c r="L55" s="922"/>
      <c r="M55" s="922"/>
      <c r="N55" s="922"/>
      <c r="O55" s="922"/>
      <c r="P55" s="922"/>
    </row>
    <row r="56" spans="1:16" ht="15.75" x14ac:dyDescent="0.25">
      <c r="A56" s="939" t="s">
        <v>7</v>
      </c>
      <c r="B56" s="939"/>
      <c r="C56" s="939" t="s">
        <v>2</v>
      </c>
      <c r="D56" s="939"/>
      <c r="E56" s="939"/>
      <c r="F56" s="939"/>
      <c r="G56" s="939"/>
      <c r="H56" s="939"/>
      <c r="I56" s="964" t="s">
        <v>34</v>
      </c>
      <c r="J56" s="966"/>
      <c r="K56" s="259">
        <v>2016</v>
      </c>
      <c r="L56" s="259">
        <v>2017</v>
      </c>
      <c r="M56" s="259">
        <v>2018</v>
      </c>
      <c r="N56" s="259">
        <v>2019</v>
      </c>
      <c r="O56" s="259">
        <v>2020</v>
      </c>
      <c r="P56" s="259">
        <v>2021</v>
      </c>
    </row>
    <row r="57" spans="1:16" ht="44.25" x14ac:dyDescent="0.25">
      <c r="A57" s="939"/>
      <c r="B57" s="939"/>
      <c r="C57" s="264" t="s">
        <v>35</v>
      </c>
      <c r="D57" s="264" t="s">
        <v>36</v>
      </c>
      <c r="E57" s="264" t="s">
        <v>37</v>
      </c>
      <c r="F57" s="264" t="s">
        <v>38</v>
      </c>
      <c r="G57" s="264" t="s">
        <v>39</v>
      </c>
      <c r="H57" s="264" t="s">
        <v>40</v>
      </c>
      <c r="I57" s="967"/>
      <c r="J57" s="969"/>
      <c r="K57" s="265" t="s">
        <v>10</v>
      </c>
      <c r="L57" s="265" t="s">
        <v>10</v>
      </c>
      <c r="M57" s="265" t="s">
        <v>11</v>
      </c>
      <c r="N57" s="265" t="s">
        <v>12</v>
      </c>
      <c r="O57" s="265" t="s">
        <v>13</v>
      </c>
      <c r="P57" s="265" t="s">
        <v>13</v>
      </c>
    </row>
    <row r="58" spans="1:16" ht="15.75" x14ac:dyDescent="0.25">
      <c r="A58" s="961" t="s">
        <v>27</v>
      </c>
      <c r="B58" s="963"/>
      <c r="C58" s="66"/>
      <c r="D58" s="66"/>
      <c r="E58" s="66"/>
      <c r="F58" s="66"/>
      <c r="G58" s="66"/>
      <c r="H58" s="66"/>
      <c r="I58" s="948"/>
      <c r="J58" s="949"/>
      <c r="K58" s="263" t="s">
        <v>15</v>
      </c>
      <c r="L58" s="263" t="s">
        <v>15</v>
      </c>
      <c r="M58" s="66"/>
      <c r="N58" s="66"/>
      <c r="O58" s="66"/>
      <c r="P58" s="66"/>
    </row>
    <row r="59" spans="1:16" ht="46.9" customHeight="1" x14ac:dyDescent="0.25">
      <c r="A59" s="1805" t="s">
        <v>406</v>
      </c>
      <c r="B59" s="1806"/>
      <c r="C59" s="67">
        <v>298</v>
      </c>
      <c r="D59" s="67">
        <v>1</v>
      </c>
      <c r="E59" s="67"/>
      <c r="F59" s="303" t="s">
        <v>407</v>
      </c>
      <c r="G59" s="303" t="s">
        <v>405</v>
      </c>
      <c r="H59" s="75"/>
      <c r="I59" s="930"/>
      <c r="J59" s="932"/>
      <c r="K59" s="259" t="s">
        <v>15</v>
      </c>
      <c r="L59" s="28">
        <v>6711.05</v>
      </c>
      <c r="M59" s="839">
        <v>5530</v>
      </c>
      <c r="N59" s="839">
        <v>9577.2000000000007</v>
      </c>
      <c r="O59" s="839">
        <v>9949.2000000000007</v>
      </c>
      <c r="P59" s="839">
        <f>P60</f>
        <v>12551.1</v>
      </c>
    </row>
    <row r="60" spans="1:16" ht="38.450000000000003" customHeight="1" x14ac:dyDescent="0.25">
      <c r="A60" s="1671" t="s">
        <v>423</v>
      </c>
      <c r="B60" s="1672"/>
      <c r="C60" s="67"/>
      <c r="D60" s="67"/>
      <c r="E60" s="67"/>
      <c r="F60" s="67"/>
      <c r="G60" s="67"/>
      <c r="H60" s="76">
        <v>142310</v>
      </c>
      <c r="I60" s="930"/>
      <c r="J60" s="932"/>
      <c r="K60" s="259" t="s">
        <v>15</v>
      </c>
      <c r="L60" s="28">
        <v>6711.05</v>
      </c>
      <c r="M60" s="839">
        <v>5530</v>
      </c>
      <c r="N60" s="839">
        <f>N59</f>
        <v>9577.2000000000007</v>
      </c>
      <c r="O60" s="839">
        <v>9949.2000000000007</v>
      </c>
      <c r="P60" s="839">
        <v>12551.1</v>
      </c>
    </row>
    <row r="61" spans="1:16" ht="15.75" x14ac:dyDescent="0.25">
      <c r="A61" s="930"/>
      <c r="B61" s="932"/>
      <c r="C61" s="67"/>
      <c r="D61" s="67"/>
      <c r="E61" s="67"/>
      <c r="F61" s="67"/>
      <c r="G61" s="67"/>
      <c r="H61" s="67"/>
      <c r="I61" s="930"/>
      <c r="J61" s="932"/>
      <c r="K61" s="259" t="s">
        <v>15</v>
      </c>
      <c r="L61" s="259"/>
      <c r="M61" s="67"/>
      <c r="N61" s="67"/>
      <c r="O61" s="67"/>
      <c r="P61" s="67"/>
    </row>
    <row r="62" spans="1:16" ht="15.75" x14ac:dyDescent="0.25">
      <c r="A62" s="930"/>
      <c r="B62" s="932"/>
      <c r="C62" s="67"/>
      <c r="D62" s="67"/>
      <c r="E62" s="67"/>
      <c r="F62" s="67"/>
      <c r="G62" s="67"/>
      <c r="H62" s="67"/>
      <c r="I62" s="930"/>
      <c r="J62" s="932"/>
      <c r="K62" s="259" t="s">
        <v>15</v>
      </c>
      <c r="L62" s="259"/>
      <c r="M62" s="67"/>
      <c r="N62" s="67"/>
      <c r="O62" s="67"/>
      <c r="P62" s="67"/>
    </row>
    <row r="63" spans="1:16" ht="15.75" x14ac:dyDescent="0.25">
      <c r="A63" s="930"/>
      <c r="B63" s="932"/>
      <c r="C63" s="67"/>
      <c r="D63" s="67"/>
      <c r="E63" s="67"/>
      <c r="F63" s="67"/>
      <c r="G63" s="67"/>
      <c r="H63" s="67"/>
      <c r="I63" s="930"/>
      <c r="J63" s="932"/>
      <c r="K63" s="259" t="s">
        <v>15</v>
      </c>
      <c r="L63" s="259"/>
      <c r="M63" s="67"/>
      <c r="N63" s="67"/>
      <c r="O63" s="67"/>
      <c r="P63" s="67"/>
    </row>
    <row r="64" spans="1:16" ht="15.75" x14ac:dyDescent="0.25">
      <c r="A64" s="930"/>
      <c r="B64" s="931"/>
      <c r="C64" s="70"/>
      <c r="D64" s="70"/>
      <c r="E64" s="70"/>
      <c r="F64" s="70"/>
      <c r="G64" s="70"/>
      <c r="H64" s="70"/>
      <c r="I64" s="70"/>
      <c r="J64" s="70"/>
      <c r="K64" s="70"/>
      <c r="L64" s="70"/>
      <c r="M64" s="70"/>
      <c r="N64" s="70"/>
      <c r="O64" s="70"/>
      <c r="P64" s="70"/>
    </row>
    <row r="65" spans="1:16" ht="15.75" x14ac:dyDescent="0.25">
      <c r="A65" s="1002" t="s">
        <v>41</v>
      </c>
      <c r="B65" s="1002"/>
      <c r="C65" s="1002"/>
      <c r="D65" s="1002"/>
      <c r="E65" s="1002"/>
      <c r="F65" s="1002"/>
      <c r="G65" s="1002"/>
      <c r="H65" s="1002"/>
      <c r="I65" s="1002"/>
      <c r="J65" s="1002"/>
      <c r="K65" s="1002"/>
      <c r="L65" s="1002"/>
      <c r="M65" s="1002"/>
      <c r="N65" s="1002"/>
      <c r="O65" s="1002"/>
      <c r="P65" s="1003"/>
    </row>
    <row r="66" spans="1:16" ht="15.75" x14ac:dyDescent="0.25">
      <c r="A66" s="998"/>
      <c r="B66" s="1000"/>
      <c r="C66" s="998"/>
      <c r="D66" s="999"/>
      <c r="E66" s="999"/>
      <c r="F66" s="999"/>
      <c r="G66" s="999"/>
      <c r="H66" s="999"/>
      <c r="I66" s="999"/>
      <c r="J66" s="999"/>
      <c r="K66" s="999"/>
      <c r="L66" s="999"/>
      <c r="M66" s="999"/>
      <c r="N66" s="1000"/>
      <c r="O66" s="947" t="s">
        <v>2</v>
      </c>
      <c r="P66" s="947"/>
    </row>
    <row r="67" spans="1:16" ht="15.75" x14ac:dyDescent="0.25">
      <c r="A67" s="997" t="s">
        <v>42</v>
      </c>
      <c r="B67" s="997"/>
      <c r="C67" s="998" t="s">
        <v>375</v>
      </c>
      <c r="D67" s="999"/>
      <c r="E67" s="999"/>
      <c r="F67" s="999"/>
      <c r="G67" s="999"/>
      <c r="H67" s="999"/>
      <c r="I67" s="999"/>
      <c r="J67" s="999"/>
      <c r="K67" s="999"/>
      <c r="L67" s="999"/>
      <c r="M67" s="999"/>
      <c r="N67" s="1000"/>
      <c r="O67" s="1001" t="s">
        <v>407</v>
      </c>
      <c r="P67" s="1001"/>
    </row>
    <row r="68" spans="1:16" ht="15.75" x14ac:dyDescent="0.25">
      <c r="A68" s="997" t="s">
        <v>43</v>
      </c>
      <c r="B68" s="997"/>
      <c r="C68" s="998" t="s">
        <v>369</v>
      </c>
      <c r="D68" s="999"/>
      <c r="E68" s="999"/>
      <c r="F68" s="999"/>
      <c r="G68" s="999"/>
      <c r="H68" s="999"/>
      <c r="I68" s="999"/>
      <c r="J68" s="999"/>
      <c r="K68" s="999"/>
      <c r="L68" s="999"/>
      <c r="M68" s="999"/>
      <c r="N68" s="1000"/>
      <c r="O68" s="1001" t="s">
        <v>387</v>
      </c>
      <c r="P68" s="1001"/>
    </row>
    <row r="69" spans="1:16" ht="15.75" x14ac:dyDescent="0.25">
      <c r="A69" s="997" t="s">
        <v>45</v>
      </c>
      <c r="B69" s="997"/>
      <c r="C69" s="998" t="s">
        <v>388</v>
      </c>
      <c r="D69" s="999"/>
      <c r="E69" s="999"/>
      <c r="F69" s="999"/>
      <c r="G69" s="999"/>
      <c r="H69" s="999"/>
      <c r="I69" s="999"/>
      <c r="J69" s="999"/>
      <c r="K69" s="999"/>
      <c r="L69" s="999"/>
      <c r="M69" s="999"/>
      <c r="N69" s="1000"/>
      <c r="O69" s="1001" t="s">
        <v>161</v>
      </c>
      <c r="P69" s="1001"/>
    </row>
    <row r="70" spans="1:16" ht="15.75" x14ac:dyDescent="0.25">
      <c r="A70" s="70"/>
      <c r="B70" s="70"/>
      <c r="C70" s="70"/>
      <c r="D70" s="70"/>
      <c r="E70" s="70"/>
      <c r="F70" s="70"/>
      <c r="G70" s="70"/>
      <c r="H70" s="70"/>
      <c r="I70" s="70"/>
      <c r="J70" s="70"/>
      <c r="K70" s="70"/>
      <c r="L70" s="70"/>
      <c r="M70" s="70"/>
      <c r="N70" s="70"/>
      <c r="O70" s="70"/>
      <c r="P70" s="70"/>
    </row>
    <row r="71" spans="1:16" ht="15.75" x14ac:dyDescent="0.25">
      <c r="A71" s="944" t="s">
        <v>190</v>
      </c>
      <c r="B71" s="944"/>
      <c r="C71" s="944"/>
      <c r="D71" s="944"/>
      <c r="E71" s="944"/>
      <c r="F71" s="944"/>
      <c r="G71" s="944"/>
      <c r="H71" s="944"/>
      <c r="I71" s="944"/>
      <c r="J71" s="944"/>
      <c r="K71" s="944"/>
      <c r="L71" s="944"/>
      <c r="M71" s="944"/>
      <c r="N71" s="944"/>
      <c r="O71" s="944"/>
      <c r="P71" s="944"/>
    </row>
    <row r="72" spans="1:16" ht="23.25" customHeight="1" x14ac:dyDescent="0.25">
      <c r="A72" s="1807" t="s">
        <v>47</v>
      </c>
      <c r="B72" s="1808"/>
      <c r="C72" s="1809"/>
      <c r="D72" s="1821" t="s">
        <v>811</v>
      </c>
      <c r="E72" s="1822"/>
      <c r="F72" s="1822"/>
      <c r="G72" s="1822"/>
      <c r="H72" s="1822"/>
      <c r="I72" s="1822"/>
      <c r="J72" s="1822"/>
      <c r="K72" s="1822"/>
      <c r="L72" s="1822"/>
      <c r="M72" s="1822"/>
      <c r="N72" s="1822"/>
      <c r="O72" s="1822"/>
      <c r="P72" s="1823"/>
    </row>
    <row r="73" spans="1:16" ht="66" customHeight="1" x14ac:dyDescent="0.25">
      <c r="A73" s="1810" t="s">
        <v>892</v>
      </c>
      <c r="B73" s="1811"/>
      <c r="C73" s="1812"/>
      <c r="D73" s="1813" t="s">
        <v>812</v>
      </c>
      <c r="E73" s="1814"/>
      <c r="F73" s="1814"/>
      <c r="G73" s="1814"/>
      <c r="H73" s="1814"/>
      <c r="I73" s="1814"/>
      <c r="J73" s="1814"/>
      <c r="K73" s="1814"/>
      <c r="L73" s="1814"/>
      <c r="M73" s="1814"/>
      <c r="N73" s="1814"/>
      <c r="O73" s="1814"/>
      <c r="P73" s="1815"/>
    </row>
    <row r="74" spans="1:16" ht="67.5" customHeight="1" x14ac:dyDescent="0.25">
      <c r="A74" s="1816" t="s">
        <v>49</v>
      </c>
      <c r="B74" s="1817"/>
      <c r="C74" s="1818"/>
      <c r="D74" s="1819" t="s">
        <v>813</v>
      </c>
      <c r="E74" s="1819"/>
      <c r="F74" s="1819"/>
      <c r="G74" s="1819"/>
      <c r="H74" s="1819"/>
      <c r="I74" s="1819"/>
      <c r="J74" s="1819"/>
      <c r="K74" s="1819"/>
      <c r="L74" s="1819"/>
      <c r="M74" s="1819"/>
      <c r="N74" s="1819"/>
      <c r="O74" s="1819"/>
      <c r="P74" s="1820"/>
    </row>
    <row r="75" spans="1:16" x14ac:dyDescent="0.25">
      <c r="A75" s="795"/>
      <c r="B75" s="795"/>
      <c r="C75" s="795"/>
      <c r="D75" s="795"/>
      <c r="E75" s="795"/>
      <c r="F75" s="795"/>
      <c r="G75" s="795"/>
      <c r="H75" s="795"/>
      <c r="I75" s="795"/>
      <c r="J75" s="795"/>
      <c r="K75" s="795"/>
      <c r="L75" s="795"/>
      <c r="M75" s="795"/>
      <c r="N75" s="795"/>
      <c r="O75" s="795"/>
      <c r="P75" s="795"/>
    </row>
    <row r="76" spans="1:16" x14ac:dyDescent="0.25">
      <c r="A76" s="1827" t="s">
        <v>50</v>
      </c>
      <c r="B76" s="1827"/>
      <c r="C76" s="1827"/>
      <c r="D76" s="1827"/>
      <c r="E76" s="1827"/>
      <c r="F76" s="1827"/>
      <c r="G76" s="1827"/>
      <c r="H76" s="1827"/>
      <c r="I76" s="1827"/>
      <c r="J76" s="1827"/>
      <c r="K76" s="1827"/>
      <c r="L76" s="1827"/>
      <c r="M76" s="1827"/>
      <c r="N76" s="1827"/>
      <c r="O76" s="1827"/>
      <c r="P76" s="1827"/>
    </row>
    <row r="77" spans="1:16" x14ac:dyDescent="0.25">
      <c r="A77" s="1828" t="s">
        <v>51</v>
      </c>
      <c r="B77" s="1828" t="s">
        <v>2</v>
      </c>
      <c r="C77" s="1829" t="s">
        <v>7</v>
      </c>
      <c r="D77" s="1830"/>
      <c r="E77" s="1830"/>
      <c r="F77" s="1830"/>
      <c r="G77" s="1830"/>
      <c r="H77" s="1830"/>
      <c r="I77" s="1830"/>
      <c r="J77" s="1833" t="s">
        <v>52</v>
      </c>
      <c r="K77" s="720">
        <v>2016</v>
      </c>
      <c r="L77" s="720">
        <v>2017</v>
      </c>
      <c r="M77" s="720">
        <v>2018</v>
      </c>
      <c r="N77" s="720">
        <v>2019</v>
      </c>
      <c r="O77" s="720">
        <v>2020</v>
      </c>
      <c r="P77" s="720">
        <v>2021</v>
      </c>
    </row>
    <row r="78" spans="1:16" ht="44.25" x14ac:dyDescent="0.25">
      <c r="A78" s="1828"/>
      <c r="B78" s="1828"/>
      <c r="C78" s="1831"/>
      <c r="D78" s="1832"/>
      <c r="E78" s="1832"/>
      <c r="F78" s="1832"/>
      <c r="G78" s="1832"/>
      <c r="H78" s="1832"/>
      <c r="I78" s="1832"/>
      <c r="J78" s="1833"/>
      <c r="K78" s="796" t="s">
        <v>10</v>
      </c>
      <c r="L78" s="796" t="s">
        <v>10</v>
      </c>
      <c r="M78" s="796" t="s">
        <v>11</v>
      </c>
      <c r="N78" s="796" t="s">
        <v>12</v>
      </c>
      <c r="O78" s="796" t="s">
        <v>13</v>
      </c>
      <c r="P78" s="796" t="s">
        <v>13</v>
      </c>
    </row>
    <row r="79" spans="1:16" ht="15.75" customHeight="1" x14ac:dyDescent="0.25">
      <c r="A79" s="1834" t="s">
        <v>53</v>
      </c>
      <c r="B79" s="474" t="s">
        <v>139</v>
      </c>
      <c r="C79" s="1835" t="s">
        <v>820</v>
      </c>
      <c r="D79" s="1836"/>
      <c r="E79" s="1836"/>
      <c r="F79" s="1836"/>
      <c r="G79" s="1836"/>
      <c r="H79" s="1836"/>
      <c r="I79" s="1836"/>
      <c r="J79" s="476" t="s">
        <v>512</v>
      </c>
      <c r="K79" s="791" t="s">
        <v>15</v>
      </c>
      <c r="L79" s="791" t="s">
        <v>15</v>
      </c>
      <c r="M79" s="797"/>
      <c r="N79" s="797"/>
      <c r="O79" s="797"/>
      <c r="P79" s="797"/>
    </row>
    <row r="80" spans="1:16" ht="15.75" customHeight="1" x14ac:dyDescent="0.25">
      <c r="A80" s="1834"/>
      <c r="B80" s="474" t="s">
        <v>172</v>
      </c>
      <c r="C80" s="1837" t="s">
        <v>821</v>
      </c>
      <c r="D80" s="1840"/>
      <c r="E80" s="1840"/>
      <c r="F80" s="1840"/>
      <c r="G80" s="1840"/>
      <c r="H80" s="1840"/>
      <c r="I80" s="1841"/>
      <c r="J80" s="476" t="s">
        <v>822</v>
      </c>
      <c r="K80" s="791" t="s">
        <v>15</v>
      </c>
      <c r="L80" s="791" t="s">
        <v>15</v>
      </c>
      <c r="M80" s="797"/>
      <c r="N80" s="797"/>
      <c r="O80" s="797"/>
      <c r="P80" s="797"/>
    </row>
    <row r="81" spans="1:16" x14ac:dyDescent="0.25">
      <c r="A81" s="1834"/>
      <c r="B81" s="474" t="s">
        <v>174</v>
      </c>
      <c r="C81" s="1837" t="s">
        <v>823</v>
      </c>
      <c r="D81" s="1840"/>
      <c r="E81" s="1840"/>
      <c r="F81" s="1840"/>
      <c r="G81" s="1840"/>
      <c r="H81" s="1840"/>
      <c r="I81" s="1841"/>
      <c r="J81" s="476" t="s">
        <v>145</v>
      </c>
      <c r="K81" s="791" t="s">
        <v>15</v>
      </c>
      <c r="L81" s="791" t="s">
        <v>15</v>
      </c>
      <c r="M81" s="797">
        <v>3055</v>
      </c>
      <c r="N81" s="797">
        <v>5100</v>
      </c>
      <c r="O81" s="797">
        <v>5700</v>
      </c>
      <c r="P81" s="797">
        <v>6600</v>
      </c>
    </row>
    <row r="82" spans="1:16" ht="15.75" customHeight="1" x14ac:dyDescent="0.25">
      <c r="A82" s="1834"/>
      <c r="B82" s="474" t="s">
        <v>342</v>
      </c>
      <c r="C82" s="1837" t="s">
        <v>824</v>
      </c>
      <c r="D82" s="1838"/>
      <c r="E82" s="1838"/>
      <c r="F82" s="1838"/>
      <c r="G82" s="1838"/>
      <c r="H82" s="1838"/>
      <c r="I82" s="1839"/>
      <c r="J82" s="476" t="s">
        <v>825</v>
      </c>
      <c r="K82" s="791" t="s">
        <v>15</v>
      </c>
      <c r="L82" s="791">
        <v>36</v>
      </c>
      <c r="M82" s="797">
        <v>38</v>
      </c>
      <c r="N82" s="797">
        <v>38</v>
      </c>
      <c r="O82" s="797">
        <v>38</v>
      </c>
      <c r="P82" s="797">
        <v>39</v>
      </c>
    </row>
    <row r="83" spans="1:16" ht="15.75" customHeight="1" x14ac:dyDescent="0.25">
      <c r="A83" s="1845" t="s">
        <v>54</v>
      </c>
      <c r="B83" s="476" t="s">
        <v>141</v>
      </c>
      <c r="C83" s="1836" t="s">
        <v>826</v>
      </c>
      <c r="D83" s="1836"/>
      <c r="E83" s="1836"/>
      <c r="F83" s="1836"/>
      <c r="G83" s="1836"/>
      <c r="H83" s="1836"/>
      <c r="I83" s="1836"/>
      <c r="J83" s="476" t="s">
        <v>476</v>
      </c>
      <c r="K83" s="797" t="s">
        <v>15</v>
      </c>
      <c r="L83" s="797" t="s">
        <v>15</v>
      </c>
      <c r="M83" s="797">
        <v>95</v>
      </c>
      <c r="N83" s="797">
        <v>130</v>
      </c>
      <c r="O83" s="797">
        <v>170</v>
      </c>
      <c r="P83" s="797">
        <v>200</v>
      </c>
    </row>
    <row r="84" spans="1:16" ht="15.75" customHeight="1" x14ac:dyDescent="0.25">
      <c r="A84" s="1846"/>
      <c r="B84" s="476" t="s">
        <v>142</v>
      </c>
      <c r="C84" s="1842" t="s">
        <v>827</v>
      </c>
      <c r="D84" s="1843"/>
      <c r="E84" s="1843"/>
      <c r="F84" s="1843"/>
      <c r="G84" s="1843"/>
      <c r="H84" s="1843"/>
      <c r="I84" s="1844"/>
      <c r="J84" s="476" t="s">
        <v>476</v>
      </c>
      <c r="K84" s="797" t="s">
        <v>15</v>
      </c>
      <c r="L84" s="797" t="s">
        <v>15</v>
      </c>
      <c r="M84" s="797">
        <v>210</v>
      </c>
      <c r="N84" s="797">
        <v>280</v>
      </c>
      <c r="O84" s="797">
        <v>320</v>
      </c>
      <c r="P84" s="797">
        <v>350</v>
      </c>
    </row>
    <row r="85" spans="1:16" ht="15.75" customHeight="1" x14ac:dyDescent="0.25">
      <c r="A85" s="1846"/>
      <c r="B85" s="476" t="s">
        <v>143</v>
      </c>
      <c r="C85" s="1842" t="s">
        <v>828</v>
      </c>
      <c r="D85" s="1843"/>
      <c r="E85" s="1843"/>
      <c r="F85" s="1843"/>
      <c r="G85" s="1843"/>
      <c r="H85" s="1843"/>
      <c r="I85" s="1844"/>
      <c r="J85" s="476" t="s">
        <v>140</v>
      </c>
      <c r="K85" s="797" t="s">
        <v>15</v>
      </c>
      <c r="L85" s="797" t="s">
        <v>15</v>
      </c>
      <c r="M85" s="797">
        <v>405</v>
      </c>
      <c r="N85" s="797">
        <v>405</v>
      </c>
      <c r="O85" s="797">
        <v>405</v>
      </c>
      <c r="P85" s="797">
        <v>405</v>
      </c>
    </row>
    <row r="86" spans="1:16" ht="15.75" customHeight="1" x14ac:dyDescent="0.25">
      <c r="A86" s="1846"/>
      <c r="B86" s="476" t="s">
        <v>165</v>
      </c>
      <c r="C86" s="1842" t="s">
        <v>829</v>
      </c>
      <c r="D86" s="1843"/>
      <c r="E86" s="1843"/>
      <c r="F86" s="1843"/>
      <c r="G86" s="1843"/>
      <c r="H86" s="1843"/>
      <c r="I86" s="1844"/>
      <c r="J86" s="476" t="s">
        <v>512</v>
      </c>
      <c r="K86" s="797" t="s">
        <v>15</v>
      </c>
      <c r="L86" s="797">
        <v>134.80000000000001</v>
      </c>
      <c r="M86" s="797">
        <v>112</v>
      </c>
      <c r="N86" s="797">
        <v>115</v>
      </c>
      <c r="O86" s="797">
        <v>115</v>
      </c>
      <c r="P86" s="797">
        <v>115</v>
      </c>
    </row>
    <row r="87" spans="1:16" ht="21" customHeight="1" x14ac:dyDescent="0.25">
      <c r="A87" s="1847"/>
      <c r="B87" s="476" t="s">
        <v>166</v>
      </c>
      <c r="C87" s="1842" t="s">
        <v>830</v>
      </c>
      <c r="D87" s="1843"/>
      <c r="E87" s="1843"/>
      <c r="F87" s="1843"/>
      <c r="G87" s="1843"/>
      <c r="H87" s="1843"/>
      <c r="I87" s="1844"/>
      <c r="J87" s="798" t="s">
        <v>822</v>
      </c>
      <c r="K87" s="797" t="s">
        <v>15</v>
      </c>
      <c r="L87" s="797">
        <v>126.5</v>
      </c>
      <c r="M87" s="797">
        <v>109</v>
      </c>
      <c r="N87" s="797">
        <v>112</v>
      </c>
      <c r="O87" s="797">
        <v>112</v>
      </c>
      <c r="P87" s="797">
        <v>112</v>
      </c>
    </row>
    <row r="88" spans="1:16" ht="15.75" customHeight="1" x14ac:dyDescent="0.25">
      <c r="A88" s="1845" t="s">
        <v>59</v>
      </c>
      <c r="B88" s="476" t="s">
        <v>144</v>
      </c>
      <c r="C88" s="1824" t="s">
        <v>831</v>
      </c>
      <c r="D88" s="1825"/>
      <c r="E88" s="1825"/>
      <c r="F88" s="1825"/>
      <c r="G88" s="1825"/>
      <c r="H88" s="1825"/>
      <c r="I88" s="1826"/>
      <c r="J88" s="476" t="s">
        <v>832</v>
      </c>
      <c r="K88" s="797" t="s">
        <v>15</v>
      </c>
      <c r="L88" s="797">
        <v>0</v>
      </c>
      <c r="M88" s="797">
        <v>2120</v>
      </c>
      <c r="N88" s="797">
        <v>2120</v>
      </c>
      <c r="O88" s="896">
        <v>2120</v>
      </c>
      <c r="P88" s="797">
        <v>2120</v>
      </c>
    </row>
    <row r="89" spans="1:16" ht="15.75" customHeight="1" x14ac:dyDescent="0.25">
      <c r="A89" s="1846"/>
      <c r="B89" s="476" t="s">
        <v>175</v>
      </c>
      <c r="C89" s="1876" t="s">
        <v>833</v>
      </c>
      <c r="D89" s="1877"/>
      <c r="E89" s="1877"/>
      <c r="F89" s="1877"/>
      <c r="G89" s="1877"/>
      <c r="H89" s="1877"/>
      <c r="I89" s="1878"/>
      <c r="J89" s="476" t="s">
        <v>832</v>
      </c>
      <c r="K89" s="797" t="s">
        <v>15</v>
      </c>
      <c r="L89" s="797">
        <v>0</v>
      </c>
      <c r="M89" s="797">
        <v>8680</v>
      </c>
      <c r="N89" s="797">
        <v>8680</v>
      </c>
      <c r="O89" s="797">
        <v>8680</v>
      </c>
      <c r="P89" s="797">
        <v>8680</v>
      </c>
    </row>
    <row r="90" spans="1:16" ht="15.75" customHeight="1" x14ac:dyDescent="0.25">
      <c r="A90" s="1846"/>
      <c r="B90" s="799" t="s">
        <v>338</v>
      </c>
      <c r="C90" s="1879" t="s">
        <v>814</v>
      </c>
      <c r="D90" s="1880"/>
      <c r="E90" s="1880"/>
      <c r="F90" s="1880"/>
      <c r="G90" s="1880"/>
      <c r="H90" s="1880"/>
      <c r="I90" s="1881"/>
      <c r="J90" s="476" t="s">
        <v>111</v>
      </c>
      <c r="K90" s="797" t="s">
        <v>15</v>
      </c>
      <c r="L90" s="797" t="s">
        <v>15</v>
      </c>
      <c r="M90" s="797" t="s">
        <v>15</v>
      </c>
      <c r="N90" s="797">
        <v>15</v>
      </c>
      <c r="O90" s="797">
        <v>16</v>
      </c>
      <c r="P90" s="797">
        <v>17</v>
      </c>
    </row>
    <row r="91" spans="1:16" s="698" customFormat="1" ht="15.75" customHeight="1" x14ac:dyDescent="0.25">
      <c r="A91" s="1847"/>
      <c r="B91" s="476" t="s">
        <v>313</v>
      </c>
      <c r="C91" s="1873" t="s">
        <v>834</v>
      </c>
      <c r="D91" s="1874"/>
      <c r="E91" s="1874"/>
      <c r="F91" s="1874"/>
      <c r="G91" s="1874"/>
      <c r="H91" s="1874"/>
      <c r="I91" s="1875"/>
      <c r="J91" s="838" t="s">
        <v>832</v>
      </c>
      <c r="K91" s="474" t="s">
        <v>15</v>
      </c>
      <c r="L91" s="474">
        <v>678.7</v>
      </c>
      <c r="M91" s="474">
        <v>800</v>
      </c>
      <c r="N91" s="477">
        <v>800</v>
      </c>
      <c r="O91" s="477">
        <v>800</v>
      </c>
      <c r="P91" s="477">
        <v>800</v>
      </c>
    </row>
    <row r="92" spans="1:16" ht="15.75" x14ac:dyDescent="0.25">
      <c r="A92" s="70"/>
      <c r="B92" s="70"/>
      <c r="C92" s="70"/>
      <c r="D92" s="70"/>
      <c r="E92" s="70"/>
      <c r="F92" s="70"/>
      <c r="G92" s="70"/>
      <c r="H92" s="70"/>
      <c r="I92" s="70"/>
      <c r="J92" s="70"/>
      <c r="K92" s="70"/>
      <c r="L92" s="70"/>
      <c r="M92" s="70"/>
      <c r="N92" s="70"/>
      <c r="O92" s="70"/>
      <c r="P92" s="70"/>
    </row>
    <row r="93" spans="1:16" ht="15.75" x14ac:dyDescent="0.25">
      <c r="A93" s="961" t="s">
        <v>195</v>
      </c>
      <c r="B93" s="962"/>
      <c r="C93" s="962"/>
      <c r="D93" s="962"/>
      <c r="E93" s="962"/>
      <c r="F93" s="962"/>
      <c r="G93" s="962"/>
      <c r="H93" s="962"/>
      <c r="I93" s="962"/>
      <c r="J93" s="962"/>
      <c r="K93" s="962"/>
      <c r="L93" s="962"/>
      <c r="M93" s="962"/>
      <c r="N93" s="962"/>
      <c r="O93" s="962"/>
      <c r="P93" s="963"/>
    </row>
    <row r="94" spans="1:16" ht="15.75" x14ac:dyDescent="0.25">
      <c r="A94" s="1788" t="s">
        <v>7</v>
      </c>
      <c r="B94" s="1789"/>
      <c r="C94" s="1789"/>
      <c r="D94" s="1790"/>
      <c r="E94" s="950" t="s">
        <v>2</v>
      </c>
      <c r="F94" s="951"/>
      <c r="G94" s="946">
        <v>2016</v>
      </c>
      <c r="H94" s="946"/>
      <c r="I94" s="263">
        <v>2017</v>
      </c>
      <c r="J94" s="263">
        <v>2018</v>
      </c>
      <c r="K94" s="1424">
        <v>2019</v>
      </c>
      <c r="L94" s="1424"/>
      <c r="M94" s="1424">
        <v>2020</v>
      </c>
      <c r="N94" s="1424"/>
      <c r="O94" s="1424">
        <v>2021</v>
      </c>
      <c r="P94" s="1424"/>
    </row>
    <row r="95" spans="1:16" ht="15.75" x14ac:dyDescent="0.25">
      <c r="A95" s="1791"/>
      <c r="B95" s="1792"/>
      <c r="C95" s="1792"/>
      <c r="D95" s="1793"/>
      <c r="E95" s="263" t="s">
        <v>61</v>
      </c>
      <c r="F95" s="97" t="s">
        <v>9</v>
      </c>
      <c r="G95" s="950" t="s">
        <v>10</v>
      </c>
      <c r="H95" s="951"/>
      <c r="I95" s="263" t="s">
        <v>10</v>
      </c>
      <c r="J95" s="263" t="s">
        <v>11</v>
      </c>
      <c r="K95" s="950" t="s">
        <v>12</v>
      </c>
      <c r="L95" s="951"/>
      <c r="M95" s="950" t="s">
        <v>13</v>
      </c>
      <c r="N95" s="951"/>
      <c r="O95" s="950" t="s">
        <v>13</v>
      </c>
      <c r="P95" s="951"/>
    </row>
    <row r="96" spans="1:16" ht="15.75" x14ac:dyDescent="0.25">
      <c r="A96" s="922" t="s">
        <v>14</v>
      </c>
      <c r="B96" s="922"/>
      <c r="C96" s="922"/>
      <c r="D96" s="922"/>
      <c r="E96" s="293"/>
      <c r="F96" s="293"/>
      <c r="G96" s="950" t="s">
        <v>15</v>
      </c>
      <c r="H96" s="951"/>
      <c r="I96" s="330">
        <f>I97+I139+I142</f>
        <v>5094.07</v>
      </c>
      <c r="J96" s="294">
        <f>J97+J139+J142</f>
        <v>9150.0000000000018</v>
      </c>
      <c r="K96" s="1425">
        <f>K97+K139+K142</f>
        <v>20514.399999999998</v>
      </c>
      <c r="L96" s="1848"/>
      <c r="M96" s="1425">
        <f>M97+M139+M142</f>
        <v>20684.5</v>
      </c>
      <c r="N96" s="1848"/>
      <c r="O96" s="1425">
        <f>O97+O139+O142</f>
        <v>20854.499999999996</v>
      </c>
      <c r="P96" s="1848"/>
    </row>
    <row r="97" spans="1:16" ht="31.15" customHeight="1" x14ac:dyDescent="0.25">
      <c r="A97" s="1849" t="s">
        <v>406</v>
      </c>
      <c r="B97" s="1850"/>
      <c r="C97" s="1850"/>
      <c r="D97" s="1851"/>
      <c r="E97" s="296" t="s">
        <v>405</v>
      </c>
      <c r="F97" s="297"/>
      <c r="G97" s="1852" t="s">
        <v>15</v>
      </c>
      <c r="H97" s="1853"/>
      <c r="I97" s="329">
        <f>I98+I107+I122+I123+I124+I125+I132</f>
        <v>3460.7699999999995</v>
      </c>
      <c r="J97" s="329">
        <f>J98+J107+J122+J123+J124+J125+J132</f>
        <v>5530.0000000000009</v>
      </c>
      <c r="K97" s="1854">
        <f>K98+K107+K122+K123+K124+K125+K132</f>
        <v>16275.8</v>
      </c>
      <c r="L97" s="1855"/>
      <c r="M97" s="1854">
        <f t="shared" ref="M97" si="2">M98+M107+M122+M123+M124+M125+M132</f>
        <v>16275.800000000001</v>
      </c>
      <c r="N97" s="1855"/>
      <c r="O97" s="1854">
        <f t="shared" ref="O97" si="3">O98+O107+O122+O123+O124+O125+O132</f>
        <v>16275.8</v>
      </c>
      <c r="P97" s="1855"/>
    </row>
    <row r="98" spans="1:16" ht="15.75" x14ac:dyDescent="0.25">
      <c r="A98" s="961" t="s">
        <v>79</v>
      </c>
      <c r="B98" s="962"/>
      <c r="C98" s="962"/>
      <c r="D98" s="963"/>
      <c r="E98" s="300"/>
      <c r="F98" s="114" t="s">
        <v>390</v>
      </c>
      <c r="G98" s="1768" t="s">
        <v>15</v>
      </c>
      <c r="H98" s="1768"/>
      <c r="I98" s="836">
        <f>I99+I101</f>
        <v>1463.9099999999999</v>
      </c>
      <c r="J98" s="836">
        <f>J99+J101</f>
        <v>1846.77</v>
      </c>
      <c r="K98" s="1856">
        <f>K99+K101+K104+K105+K106</f>
        <v>6009.2400000000007</v>
      </c>
      <c r="L98" s="1857"/>
      <c r="M98" s="1856">
        <f t="shared" ref="M98" si="4">M99+M101+M104+M105+M106</f>
        <v>6009.2400000000007</v>
      </c>
      <c r="N98" s="1857"/>
      <c r="O98" s="1856">
        <f t="shared" ref="O98" si="5">O99+O101+O104+O105+O106</f>
        <v>8249.0499999999993</v>
      </c>
      <c r="P98" s="1857"/>
    </row>
    <row r="99" spans="1:16" ht="15.75" x14ac:dyDescent="0.25">
      <c r="A99" s="961" t="s">
        <v>376</v>
      </c>
      <c r="B99" s="962"/>
      <c r="C99" s="962"/>
      <c r="D99" s="963"/>
      <c r="E99" s="829"/>
      <c r="F99" s="829">
        <v>211000</v>
      </c>
      <c r="G99" s="950" t="s">
        <v>15</v>
      </c>
      <c r="H99" s="951"/>
      <c r="I99" s="834">
        <f>I100</f>
        <v>1157.33</v>
      </c>
      <c r="J99" s="834">
        <f>J100</f>
        <v>1570.25</v>
      </c>
      <c r="K99" s="1425">
        <f t="shared" ref="K99:O99" si="6">K100</f>
        <v>2912.5</v>
      </c>
      <c r="L99" s="1848"/>
      <c r="M99" s="1425">
        <f t="shared" si="6"/>
        <v>2912.5</v>
      </c>
      <c r="N99" s="1848"/>
      <c r="O99" s="1425">
        <f t="shared" si="6"/>
        <v>2912.5</v>
      </c>
      <c r="P99" s="1848"/>
    </row>
    <row r="100" spans="1:16" ht="19.149999999999999" customHeight="1" x14ac:dyDescent="0.25">
      <c r="A100" s="1781" t="s">
        <v>377</v>
      </c>
      <c r="B100" s="1782"/>
      <c r="C100" s="1782"/>
      <c r="D100" s="1783"/>
      <c r="E100" s="828"/>
      <c r="F100" s="828">
        <v>211180</v>
      </c>
      <c r="G100" s="939" t="s">
        <v>15</v>
      </c>
      <c r="H100" s="939"/>
      <c r="I100" s="832">
        <v>1157.33</v>
      </c>
      <c r="J100" s="832">
        <v>1570.25</v>
      </c>
      <c r="K100" s="1423">
        <v>2912.5</v>
      </c>
      <c r="L100" s="1423"/>
      <c r="M100" s="1423">
        <v>2912.5</v>
      </c>
      <c r="N100" s="1423"/>
      <c r="O100" s="1423">
        <v>2912.5</v>
      </c>
      <c r="P100" s="1423"/>
    </row>
    <row r="101" spans="1:16" ht="19.899999999999999" customHeight="1" x14ac:dyDescent="0.25">
      <c r="A101" s="1863" t="s">
        <v>80</v>
      </c>
      <c r="B101" s="1864"/>
      <c r="C101" s="1864"/>
      <c r="D101" s="1865"/>
      <c r="E101" s="829"/>
      <c r="F101" s="829">
        <v>212000</v>
      </c>
      <c r="G101" s="946" t="s">
        <v>15</v>
      </c>
      <c r="H101" s="946"/>
      <c r="I101" s="834">
        <f>I102+I103</f>
        <v>306.58</v>
      </c>
      <c r="J101" s="834">
        <f>J102+J103</f>
        <v>276.52</v>
      </c>
      <c r="K101" s="1425">
        <f t="shared" ref="K101" si="7">K102+K103</f>
        <v>756.68999999999994</v>
      </c>
      <c r="L101" s="1848"/>
      <c r="M101" s="1425">
        <f t="shared" ref="M101" si="8">M102+M103</f>
        <v>756.68999999999994</v>
      </c>
      <c r="N101" s="1848"/>
      <c r="O101" s="1425">
        <f t="shared" ref="O101" si="9">O102+O103</f>
        <v>756.68999999999994</v>
      </c>
      <c r="P101" s="1848"/>
    </row>
    <row r="102" spans="1:16" ht="27.6" customHeight="1" x14ac:dyDescent="0.25">
      <c r="A102" s="1781" t="s">
        <v>378</v>
      </c>
      <c r="B102" s="1782"/>
      <c r="C102" s="1782"/>
      <c r="D102" s="1783"/>
      <c r="E102" s="828"/>
      <c r="F102" s="828">
        <v>212100</v>
      </c>
      <c r="G102" s="939" t="s">
        <v>15</v>
      </c>
      <c r="H102" s="939"/>
      <c r="I102" s="832">
        <v>257.08999999999997</v>
      </c>
      <c r="J102" s="832">
        <v>231.27</v>
      </c>
      <c r="K102" s="1423">
        <v>625.66999999999996</v>
      </c>
      <c r="L102" s="1423"/>
      <c r="M102" s="1423">
        <v>625.66999999999996</v>
      </c>
      <c r="N102" s="1423"/>
      <c r="O102" s="1423">
        <v>625.66999999999996</v>
      </c>
      <c r="P102" s="1423"/>
    </row>
    <row r="103" spans="1:16" ht="48.6" customHeight="1" x14ac:dyDescent="0.25">
      <c r="A103" s="1781" t="s">
        <v>379</v>
      </c>
      <c r="B103" s="1782"/>
      <c r="C103" s="1782"/>
      <c r="D103" s="1783"/>
      <c r="E103" s="828"/>
      <c r="F103" s="828">
        <v>212210</v>
      </c>
      <c r="G103" s="939" t="s">
        <v>15</v>
      </c>
      <c r="H103" s="939"/>
      <c r="I103" s="832">
        <v>49.49</v>
      </c>
      <c r="J103" s="832">
        <v>45.25</v>
      </c>
      <c r="K103" s="1423">
        <v>131.02000000000001</v>
      </c>
      <c r="L103" s="1423"/>
      <c r="M103" s="1423">
        <v>131.02000000000001</v>
      </c>
      <c r="N103" s="1423"/>
      <c r="O103" s="1423">
        <v>131.02000000000001</v>
      </c>
      <c r="P103" s="1423"/>
    </row>
    <row r="104" spans="1:16" ht="15.75" customHeight="1" x14ac:dyDescent="0.25">
      <c r="A104" s="1860" t="s">
        <v>914</v>
      </c>
      <c r="B104" s="1861"/>
      <c r="C104" s="1861"/>
      <c r="D104" s="1862"/>
      <c r="E104" s="559"/>
      <c r="F104" s="559">
        <v>211180</v>
      </c>
      <c r="G104" s="939" t="s">
        <v>15</v>
      </c>
      <c r="H104" s="939"/>
      <c r="I104" s="837" t="s">
        <v>15</v>
      </c>
      <c r="J104" s="837" t="s">
        <v>15</v>
      </c>
      <c r="K104" s="1858">
        <v>1841.75</v>
      </c>
      <c r="L104" s="1859"/>
      <c r="M104" s="1858">
        <v>1841.75</v>
      </c>
      <c r="N104" s="1859"/>
      <c r="O104" s="1858">
        <v>3598.47</v>
      </c>
      <c r="P104" s="1859"/>
    </row>
    <row r="105" spans="1:16" ht="15.6" customHeight="1" x14ac:dyDescent="0.25">
      <c r="A105" s="1860" t="s">
        <v>915</v>
      </c>
      <c r="B105" s="1861"/>
      <c r="C105" s="1861"/>
      <c r="D105" s="1862"/>
      <c r="E105" s="559"/>
      <c r="F105" s="559">
        <v>212100</v>
      </c>
      <c r="G105" s="939" t="s">
        <v>15</v>
      </c>
      <c r="H105" s="939"/>
      <c r="I105" s="837" t="s">
        <v>15</v>
      </c>
      <c r="J105" s="837" t="s">
        <v>15</v>
      </c>
      <c r="K105" s="1858">
        <v>423.96</v>
      </c>
      <c r="L105" s="1859"/>
      <c r="M105" s="1858">
        <v>423.96</v>
      </c>
      <c r="N105" s="1859"/>
      <c r="O105" s="1858">
        <v>828</v>
      </c>
      <c r="P105" s="1859"/>
    </row>
    <row r="106" spans="1:16" ht="15.6" customHeight="1" x14ac:dyDescent="0.25">
      <c r="A106" s="1860" t="s">
        <v>916</v>
      </c>
      <c r="B106" s="1861"/>
      <c r="C106" s="1861"/>
      <c r="D106" s="1862"/>
      <c r="E106" s="559"/>
      <c r="F106" s="559">
        <v>212210</v>
      </c>
      <c r="G106" s="939" t="s">
        <v>15</v>
      </c>
      <c r="H106" s="939"/>
      <c r="I106" s="837" t="s">
        <v>15</v>
      </c>
      <c r="J106" s="837" t="s">
        <v>15</v>
      </c>
      <c r="K106" s="1858">
        <v>74.34</v>
      </c>
      <c r="L106" s="1859"/>
      <c r="M106" s="1858">
        <v>74.34</v>
      </c>
      <c r="N106" s="1859"/>
      <c r="O106" s="1858">
        <v>153.38999999999999</v>
      </c>
      <c r="P106" s="1859"/>
    </row>
    <row r="107" spans="1:16" ht="15.6" customHeight="1" x14ac:dyDescent="0.25">
      <c r="A107" s="1866" t="s">
        <v>404</v>
      </c>
      <c r="B107" s="1867"/>
      <c r="C107" s="1867"/>
      <c r="D107" s="1868"/>
      <c r="E107" s="315"/>
      <c r="F107" s="315">
        <v>220000</v>
      </c>
      <c r="G107" s="939" t="s">
        <v>15</v>
      </c>
      <c r="H107" s="939"/>
      <c r="I107" s="834">
        <f>I108+I109+I110+I111+I112+I114+I115+I116+I117+I118+I119+I120+I121+I113</f>
        <v>1320.3999999999999</v>
      </c>
      <c r="J107" s="834">
        <f>J108+J109+J110+J111+J112+J114+J115+J116+J117+J118+J119+J120+J121+J113</f>
        <v>2587.9300000000003</v>
      </c>
      <c r="K107" s="1425">
        <f t="shared" ref="K107" si="10">K108+K109+K110+K111+K112+K114+K115+K116+K117+K118+K119+K120+K121+K113</f>
        <v>5791.5599999999995</v>
      </c>
      <c r="L107" s="1848"/>
      <c r="M107" s="1425">
        <f t="shared" ref="M107" si="11">M108+M109+M110+M111+M112+M114+M115+M116+M117+M118+M119+M120+M121+M113</f>
        <v>5960</v>
      </c>
      <c r="N107" s="1848"/>
      <c r="O107" s="1425">
        <f t="shared" ref="O107" si="12">O108+O109+O110+O111+O112+O114+O115+O116+O117+O118+O119+O120+O121+O113</f>
        <v>5388.5</v>
      </c>
      <c r="P107" s="1848"/>
    </row>
    <row r="108" spans="1:16" ht="15.6" customHeight="1" x14ac:dyDescent="0.25">
      <c r="A108" s="1781" t="s">
        <v>84</v>
      </c>
      <c r="B108" s="1782"/>
      <c r="C108" s="1782"/>
      <c r="D108" s="1783"/>
      <c r="E108" s="828"/>
      <c r="F108" s="828">
        <v>222210</v>
      </c>
      <c r="G108" s="939" t="s">
        <v>15</v>
      </c>
      <c r="H108" s="939"/>
      <c r="I108" s="832">
        <v>120.7</v>
      </c>
      <c r="J108" s="832">
        <v>144.53</v>
      </c>
      <c r="K108" s="1779">
        <v>300</v>
      </c>
      <c r="L108" s="1780"/>
      <c r="M108" s="1779">
        <v>320</v>
      </c>
      <c r="N108" s="1780"/>
      <c r="O108" s="1779">
        <v>300</v>
      </c>
      <c r="P108" s="1780"/>
    </row>
    <row r="109" spans="1:16" ht="15.6" customHeight="1" x14ac:dyDescent="0.25">
      <c r="A109" s="1781" t="s">
        <v>85</v>
      </c>
      <c r="B109" s="1782"/>
      <c r="C109" s="1782"/>
      <c r="D109" s="1783"/>
      <c r="E109" s="828"/>
      <c r="F109" s="828">
        <v>222220</v>
      </c>
      <c r="G109" s="939" t="s">
        <v>15</v>
      </c>
      <c r="H109" s="939"/>
      <c r="I109" s="832">
        <v>70.72</v>
      </c>
      <c r="J109" s="832">
        <v>120</v>
      </c>
      <c r="K109" s="1779">
        <v>200</v>
      </c>
      <c r="L109" s="1780"/>
      <c r="M109" s="1779">
        <v>230</v>
      </c>
      <c r="N109" s="1780"/>
      <c r="O109" s="1779">
        <v>200</v>
      </c>
      <c r="P109" s="1780"/>
    </row>
    <row r="110" spans="1:16" ht="15.6" customHeight="1" x14ac:dyDescent="0.25">
      <c r="A110" s="1781" t="s">
        <v>86</v>
      </c>
      <c r="B110" s="1782"/>
      <c r="C110" s="1782"/>
      <c r="D110" s="1783"/>
      <c r="E110" s="828"/>
      <c r="F110" s="828">
        <v>222300</v>
      </c>
      <c r="G110" s="939" t="s">
        <v>15</v>
      </c>
      <c r="H110" s="939"/>
      <c r="I110" s="832">
        <v>283.24</v>
      </c>
      <c r="J110" s="832">
        <v>1163.4000000000001</v>
      </c>
      <c r="K110" s="1779">
        <v>500</v>
      </c>
      <c r="L110" s="1780"/>
      <c r="M110" s="1779">
        <v>550</v>
      </c>
      <c r="N110" s="1780"/>
      <c r="O110" s="1779">
        <v>500</v>
      </c>
      <c r="P110" s="1780"/>
    </row>
    <row r="111" spans="1:16" ht="15.6" customHeight="1" x14ac:dyDescent="0.25">
      <c r="A111" s="1781" t="s">
        <v>380</v>
      </c>
      <c r="B111" s="1782"/>
      <c r="C111" s="1782"/>
      <c r="D111" s="1783"/>
      <c r="E111" s="828"/>
      <c r="F111" s="828">
        <v>222400</v>
      </c>
      <c r="G111" s="939" t="s">
        <v>15</v>
      </c>
      <c r="H111" s="939"/>
      <c r="I111" s="832">
        <v>70</v>
      </c>
      <c r="J111" s="832">
        <v>110</v>
      </c>
      <c r="K111" s="1779">
        <v>120</v>
      </c>
      <c r="L111" s="1780"/>
      <c r="M111" s="1779">
        <v>130</v>
      </c>
      <c r="N111" s="1780"/>
      <c r="O111" s="1779">
        <v>130</v>
      </c>
      <c r="P111" s="1780"/>
    </row>
    <row r="112" spans="1:16" ht="15.6" customHeight="1" x14ac:dyDescent="0.25">
      <c r="A112" s="1781" t="s">
        <v>88</v>
      </c>
      <c r="B112" s="1782"/>
      <c r="C112" s="1782"/>
      <c r="D112" s="1783"/>
      <c r="E112" s="828"/>
      <c r="F112" s="828">
        <v>222500</v>
      </c>
      <c r="G112" s="939" t="s">
        <v>15</v>
      </c>
      <c r="H112" s="939"/>
      <c r="I112" s="832">
        <v>227.67</v>
      </c>
      <c r="J112" s="832">
        <v>150</v>
      </c>
      <c r="K112" s="1779">
        <v>800</v>
      </c>
      <c r="L112" s="1780"/>
      <c r="M112" s="1779">
        <v>820</v>
      </c>
      <c r="N112" s="1780"/>
      <c r="O112" s="1779">
        <v>800</v>
      </c>
      <c r="P112" s="1780"/>
    </row>
    <row r="113" spans="1:16" ht="15.6" customHeight="1" x14ac:dyDescent="0.25">
      <c r="A113" s="1781" t="s">
        <v>89</v>
      </c>
      <c r="B113" s="1782"/>
      <c r="C113" s="1782"/>
      <c r="D113" s="1783"/>
      <c r="E113" s="828"/>
      <c r="F113" s="828">
        <v>222600</v>
      </c>
      <c r="G113" s="939" t="s">
        <v>15</v>
      </c>
      <c r="H113" s="939"/>
      <c r="I113" s="832">
        <v>1.36</v>
      </c>
      <c r="J113" s="832">
        <v>0</v>
      </c>
      <c r="K113" s="1779">
        <v>600</v>
      </c>
      <c r="L113" s="1780"/>
      <c r="M113" s="1779">
        <v>650</v>
      </c>
      <c r="N113" s="1780"/>
      <c r="O113" s="1779">
        <v>800</v>
      </c>
      <c r="P113" s="1780"/>
    </row>
    <row r="114" spans="1:16" ht="15.6" customHeight="1" x14ac:dyDescent="0.25">
      <c r="A114" s="1781" t="s">
        <v>216</v>
      </c>
      <c r="B114" s="1782"/>
      <c r="C114" s="1782"/>
      <c r="D114" s="1783"/>
      <c r="E114" s="828"/>
      <c r="F114" s="828">
        <v>222710</v>
      </c>
      <c r="G114" s="927" t="s">
        <v>15</v>
      </c>
      <c r="H114" s="929"/>
      <c r="I114" s="832">
        <v>15.18</v>
      </c>
      <c r="J114" s="832">
        <v>80</v>
      </c>
      <c r="K114" s="1779">
        <v>250</v>
      </c>
      <c r="L114" s="1780"/>
      <c r="M114" s="1779">
        <v>270</v>
      </c>
      <c r="N114" s="1780"/>
      <c r="O114" s="1779">
        <v>270</v>
      </c>
      <c r="P114" s="1780"/>
    </row>
    <row r="115" spans="1:16" ht="15.6" customHeight="1" x14ac:dyDescent="0.25">
      <c r="A115" s="1781" t="s">
        <v>217</v>
      </c>
      <c r="B115" s="1782"/>
      <c r="C115" s="1782"/>
      <c r="D115" s="1783"/>
      <c r="E115" s="828"/>
      <c r="F115" s="828">
        <v>222720</v>
      </c>
      <c r="G115" s="927" t="s">
        <v>15</v>
      </c>
      <c r="H115" s="929"/>
      <c r="I115" s="832">
        <v>36.950000000000003</v>
      </c>
      <c r="J115" s="832">
        <v>150</v>
      </c>
      <c r="K115" s="1779">
        <v>1466.56</v>
      </c>
      <c r="L115" s="1780"/>
      <c r="M115" s="1779">
        <v>1500</v>
      </c>
      <c r="N115" s="1780"/>
      <c r="O115" s="1779">
        <v>1200</v>
      </c>
      <c r="P115" s="1780"/>
    </row>
    <row r="116" spans="1:16" ht="15.6" customHeight="1" x14ac:dyDescent="0.25">
      <c r="A116" s="1781" t="s">
        <v>177</v>
      </c>
      <c r="B116" s="1782"/>
      <c r="C116" s="1782"/>
      <c r="D116" s="1783"/>
      <c r="E116" s="828"/>
      <c r="F116" s="828">
        <v>222910</v>
      </c>
      <c r="G116" s="927" t="s">
        <v>15</v>
      </c>
      <c r="H116" s="929"/>
      <c r="I116" s="832">
        <v>82.64</v>
      </c>
      <c r="J116" s="832">
        <v>60</v>
      </c>
      <c r="K116" s="1779">
        <v>150</v>
      </c>
      <c r="L116" s="1780"/>
      <c r="M116" s="1779">
        <v>160</v>
      </c>
      <c r="N116" s="1780"/>
      <c r="O116" s="1779">
        <v>140</v>
      </c>
      <c r="P116" s="1780"/>
    </row>
    <row r="117" spans="1:16" ht="15.6" customHeight="1" x14ac:dyDescent="0.25">
      <c r="A117" s="1781" t="s">
        <v>203</v>
      </c>
      <c r="B117" s="1782"/>
      <c r="C117" s="1782"/>
      <c r="D117" s="1783"/>
      <c r="E117" s="828"/>
      <c r="F117" s="828">
        <v>222920</v>
      </c>
      <c r="G117" s="939" t="s">
        <v>15</v>
      </c>
      <c r="H117" s="939"/>
      <c r="I117" s="832">
        <v>37.549999999999997</v>
      </c>
      <c r="J117" s="832">
        <v>60</v>
      </c>
      <c r="K117" s="1779">
        <v>250</v>
      </c>
      <c r="L117" s="1780"/>
      <c r="M117" s="1779">
        <v>200</v>
      </c>
      <c r="N117" s="1780"/>
      <c r="O117" s="1779">
        <v>180</v>
      </c>
      <c r="P117" s="1780"/>
    </row>
    <row r="118" spans="1:16" ht="45.6" customHeight="1" x14ac:dyDescent="0.25">
      <c r="A118" s="1781" t="s">
        <v>311</v>
      </c>
      <c r="B118" s="1782"/>
      <c r="C118" s="1782"/>
      <c r="D118" s="1783"/>
      <c r="E118" s="828"/>
      <c r="F118" s="828">
        <v>222950</v>
      </c>
      <c r="G118" s="950" t="s">
        <v>15</v>
      </c>
      <c r="H118" s="951"/>
      <c r="I118" s="832">
        <v>40</v>
      </c>
      <c r="J118" s="832">
        <v>75</v>
      </c>
      <c r="K118" s="1779">
        <v>100</v>
      </c>
      <c r="L118" s="1780"/>
      <c r="M118" s="1779">
        <v>80</v>
      </c>
      <c r="N118" s="1780"/>
      <c r="O118" s="1779">
        <v>70</v>
      </c>
      <c r="P118" s="1780"/>
    </row>
    <row r="119" spans="1:16" ht="19.149999999999999" customHeight="1" x14ac:dyDescent="0.25">
      <c r="A119" s="1781" t="s">
        <v>263</v>
      </c>
      <c r="B119" s="1782"/>
      <c r="C119" s="1782"/>
      <c r="D119" s="1783"/>
      <c r="E119" s="828"/>
      <c r="F119" s="828">
        <v>222970</v>
      </c>
      <c r="G119" s="946" t="s">
        <v>15</v>
      </c>
      <c r="H119" s="946"/>
      <c r="I119" s="832">
        <v>3</v>
      </c>
      <c r="J119" s="832">
        <v>10</v>
      </c>
      <c r="K119" s="1779">
        <f t="shared" ref="K119" si="13">J119</f>
        <v>10</v>
      </c>
      <c r="L119" s="1780"/>
      <c r="M119" s="1779">
        <v>10</v>
      </c>
      <c r="N119" s="1780"/>
      <c r="O119" s="1779">
        <v>15</v>
      </c>
      <c r="P119" s="1780"/>
    </row>
    <row r="120" spans="1:16" ht="13.9" customHeight="1" x14ac:dyDescent="0.25">
      <c r="A120" s="1781" t="s">
        <v>334</v>
      </c>
      <c r="B120" s="1782"/>
      <c r="C120" s="1782"/>
      <c r="D120" s="1783"/>
      <c r="E120" s="828"/>
      <c r="F120" s="828">
        <v>222980</v>
      </c>
      <c r="G120" s="946" t="s">
        <v>15</v>
      </c>
      <c r="H120" s="946"/>
      <c r="I120" s="832">
        <v>14.94</v>
      </c>
      <c r="J120" s="832">
        <v>15</v>
      </c>
      <c r="K120" s="1779">
        <v>45</v>
      </c>
      <c r="L120" s="1780"/>
      <c r="M120" s="1779">
        <v>40</v>
      </c>
      <c r="N120" s="1780"/>
      <c r="O120" s="1779">
        <v>50</v>
      </c>
      <c r="P120" s="1780"/>
    </row>
    <row r="121" spans="1:16" ht="15.6" customHeight="1" x14ac:dyDescent="0.25">
      <c r="A121" s="1781" t="s">
        <v>94</v>
      </c>
      <c r="B121" s="1782"/>
      <c r="C121" s="1782"/>
      <c r="D121" s="1783"/>
      <c r="E121" s="828"/>
      <c r="F121" s="828">
        <v>222990</v>
      </c>
      <c r="G121" s="939" t="s">
        <v>15</v>
      </c>
      <c r="H121" s="939"/>
      <c r="I121" s="832">
        <v>316.45</v>
      </c>
      <c r="J121" s="832">
        <v>450</v>
      </c>
      <c r="K121" s="1779">
        <v>1000</v>
      </c>
      <c r="L121" s="1780"/>
      <c r="M121" s="1779">
        <v>1000</v>
      </c>
      <c r="N121" s="1780"/>
      <c r="O121" s="1779">
        <v>733.5</v>
      </c>
      <c r="P121" s="1780"/>
    </row>
    <row r="122" spans="1:16" ht="15.6" customHeight="1" x14ac:dyDescent="0.25">
      <c r="A122" s="1863" t="s">
        <v>335</v>
      </c>
      <c r="B122" s="1864"/>
      <c r="C122" s="1864"/>
      <c r="D122" s="1865"/>
      <c r="E122" s="829"/>
      <c r="F122" s="829">
        <v>273500</v>
      </c>
      <c r="G122" s="939" t="s">
        <v>15</v>
      </c>
      <c r="H122" s="939"/>
      <c r="I122" s="834">
        <v>3.04</v>
      </c>
      <c r="J122" s="834">
        <v>15</v>
      </c>
      <c r="K122" s="1425">
        <v>25</v>
      </c>
      <c r="L122" s="1848"/>
      <c r="M122" s="1425">
        <v>25</v>
      </c>
      <c r="N122" s="1848"/>
      <c r="O122" s="1425">
        <v>10</v>
      </c>
      <c r="P122" s="1848"/>
    </row>
    <row r="123" spans="1:16" ht="15.6" customHeight="1" x14ac:dyDescent="0.25">
      <c r="A123" s="1863" t="s">
        <v>381</v>
      </c>
      <c r="B123" s="1864"/>
      <c r="C123" s="1864"/>
      <c r="D123" s="1865"/>
      <c r="E123" s="829"/>
      <c r="F123" s="96" t="s">
        <v>395</v>
      </c>
      <c r="G123" s="939" t="s">
        <v>15</v>
      </c>
      <c r="H123" s="939"/>
      <c r="I123" s="834">
        <v>0</v>
      </c>
      <c r="J123" s="834">
        <v>10</v>
      </c>
      <c r="K123" s="1869">
        <v>35</v>
      </c>
      <c r="L123" s="1869"/>
      <c r="M123" s="1869">
        <v>40</v>
      </c>
      <c r="N123" s="1869"/>
      <c r="O123" s="1869">
        <v>10</v>
      </c>
      <c r="P123" s="1869"/>
    </row>
    <row r="124" spans="1:16" ht="15.6" customHeight="1" x14ac:dyDescent="0.25">
      <c r="A124" s="1863" t="s">
        <v>382</v>
      </c>
      <c r="B124" s="1864"/>
      <c r="C124" s="1864"/>
      <c r="D124" s="1865"/>
      <c r="E124" s="829"/>
      <c r="F124" s="96" t="s">
        <v>396</v>
      </c>
      <c r="G124" s="927"/>
      <c r="H124" s="929"/>
      <c r="I124" s="834">
        <v>1.35</v>
      </c>
      <c r="J124" s="834">
        <v>15</v>
      </c>
      <c r="K124" s="1869">
        <v>15</v>
      </c>
      <c r="L124" s="1869"/>
      <c r="M124" s="1869">
        <v>20</v>
      </c>
      <c r="N124" s="1869"/>
      <c r="O124" s="1869">
        <v>15</v>
      </c>
      <c r="P124" s="1869"/>
    </row>
    <row r="125" spans="1:16" ht="15.6" customHeight="1" x14ac:dyDescent="0.25">
      <c r="A125" s="1863" t="s">
        <v>98</v>
      </c>
      <c r="B125" s="1864"/>
      <c r="C125" s="1864"/>
      <c r="D125" s="1865"/>
      <c r="E125" s="828"/>
      <c r="F125" s="96" t="s">
        <v>397</v>
      </c>
      <c r="G125" s="939" t="s">
        <v>15</v>
      </c>
      <c r="H125" s="939"/>
      <c r="I125" s="834">
        <f>SUM(I126:I131)</f>
        <v>326.48</v>
      </c>
      <c r="J125" s="834">
        <f>SUM(J126:J131)</f>
        <v>665</v>
      </c>
      <c r="K125" s="1425">
        <f t="shared" ref="K125:O125" si="14">SUM(K126:K131)</f>
        <v>3720</v>
      </c>
      <c r="L125" s="1848"/>
      <c r="M125" s="1425">
        <f t="shared" si="14"/>
        <v>3521.56</v>
      </c>
      <c r="N125" s="1848"/>
      <c r="O125" s="1425">
        <f t="shared" si="14"/>
        <v>1933.25</v>
      </c>
      <c r="P125" s="1848"/>
    </row>
    <row r="126" spans="1:16" ht="15.6" customHeight="1" x14ac:dyDescent="0.25">
      <c r="A126" s="1781" t="s">
        <v>302</v>
      </c>
      <c r="B126" s="1782"/>
      <c r="C126" s="1782"/>
      <c r="D126" s="1783"/>
      <c r="E126" s="828"/>
      <c r="F126" s="144" t="s">
        <v>398</v>
      </c>
      <c r="G126" s="939" t="s">
        <v>15</v>
      </c>
      <c r="H126" s="939"/>
      <c r="I126" s="832">
        <v>174.21</v>
      </c>
      <c r="J126" s="832">
        <v>120</v>
      </c>
      <c r="K126" s="1423">
        <v>500</v>
      </c>
      <c r="L126" s="1423"/>
      <c r="M126" s="1423">
        <v>500</v>
      </c>
      <c r="N126" s="1423"/>
      <c r="O126" s="1423">
        <v>500</v>
      </c>
      <c r="P126" s="1423"/>
    </row>
    <row r="127" spans="1:16" ht="15.6" customHeight="1" x14ac:dyDescent="0.25">
      <c r="A127" s="1781" t="s">
        <v>264</v>
      </c>
      <c r="B127" s="1782"/>
      <c r="C127" s="1782"/>
      <c r="D127" s="1783"/>
      <c r="E127" s="828"/>
      <c r="F127" s="144" t="s">
        <v>399</v>
      </c>
      <c r="G127" s="939" t="s">
        <v>15</v>
      </c>
      <c r="H127" s="939"/>
      <c r="I127" s="832">
        <v>0</v>
      </c>
      <c r="J127" s="832">
        <v>355</v>
      </c>
      <c r="K127" s="1423">
        <v>2500</v>
      </c>
      <c r="L127" s="1423"/>
      <c r="M127" s="1423">
        <v>2351.56</v>
      </c>
      <c r="N127" s="1423"/>
      <c r="O127" s="1423">
        <v>883.25</v>
      </c>
      <c r="P127" s="1423"/>
    </row>
    <row r="128" spans="1:16" ht="15.6" customHeight="1" x14ac:dyDescent="0.25">
      <c r="A128" s="1781" t="s">
        <v>363</v>
      </c>
      <c r="B128" s="1782"/>
      <c r="C128" s="1782"/>
      <c r="D128" s="1783"/>
      <c r="E128" s="828"/>
      <c r="F128" s="144" t="s">
        <v>424</v>
      </c>
      <c r="G128" s="939" t="s">
        <v>15</v>
      </c>
      <c r="H128" s="939"/>
      <c r="I128" s="832">
        <v>0</v>
      </c>
      <c r="J128" s="832">
        <v>0</v>
      </c>
      <c r="K128" s="1779">
        <v>200</v>
      </c>
      <c r="L128" s="1780"/>
      <c r="M128" s="1779">
        <v>220</v>
      </c>
      <c r="N128" s="1780"/>
      <c r="O128" s="1779">
        <v>100</v>
      </c>
      <c r="P128" s="1780"/>
    </row>
    <row r="129" spans="1:16" ht="33.6" customHeight="1" x14ac:dyDescent="0.25">
      <c r="A129" s="1781" t="s">
        <v>383</v>
      </c>
      <c r="B129" s="1782"/>
      <c r="C129" s="1782"/>
      <c r="D129" s="1783"/>
      <c r="E129" s="828"/>
      <c r="F129" s="144" t="s">
        <v>400</v>
      </c>
      <c r="G129" s="939" t="s">
        <v>15</v>
      </c>
      <c r="H129" s="939"/>
      <c r="I129" s="832">
        <v>75.77</v>
      </c>
      <c r="J129" s="832">
        <v>50</v>
      </c>
      <c r="K129" s="1779">
        <v>120</v>
      </c>
      <c r="L129" s="1780"/>
      <c r="M129" s="1779">
        <v>100</v>
      </c>
      <c r="N129" s="1780"/>
      <c r="O129" s="1779">
        <v>100</v>
      </c>
      <c r="P129" s="1780"/>
    </row>
    <row r="130" spans="1:16" ht="19.149999999999999" customHeight="1" x14ac:dyDescent="0.25">
      <c r="A130" s="1781" t="s">
        <v>384</v>
      </c>
      <c r="B130" s="1782"/>
      <c r="C130" s="1782"/>
      <c r="D130" s="1783"/>
      <c r="E130" s="828"/>
      <c r="F130" s="144" t="s">
        <v>401</v>
      </c>
      <c r="G130" s="939" t="s">
        <v>15</v>
      </c>
      <c r="H130" s="939"/>
      <c r="I130" s="832">
        <v>76.5</v>
      </c>
      <c r="J130" s="832">
        <v>70</v>
      </c>
      <c r="K130" s="1423">
        <v>250</v>
      </c>
      <c r="L130" s="1423"/>
      <c r="M130" s="1423">
        <v>200</v>
      </c>
      <c r="N130" s="1423"/>
      <c r="O130" s="1423">
        <v>200</v>
      </c>
      <c r="P130" s="1423"/>
    </row>
    <row r="131" spans="1:16" ht="17.45" customHeight="1" x14ac:dyDescent="0.25">
      <c r="A131" s="1781" t="s">
        <v>385</v>
      </c>
      <c r="B131" s="1782"/>
      <c r="C131" s="1782"/>
      <c r="D131" s="1783"/>
      <c r="E131" s="828"/>
      <c r="F131" s="144" t="s">
        <v>402</v>
      </c>
      <c r="G131" s="939" t="s">
        <v>15</v>
      </c>
      <c r="H131" s="939"/>
      <c r="I131" s="832">
        <v>0</v>
      </c>
      <c r="J131" s="832">
        <v>70</v>
      </c>
      <c r="K131" s="1423">
        <v>150</v>
      </c>
      <c r="L131" s="1423"/>
      <c r="M131" s="1423">
        <v>150</v>
      </c>
      <c r="N131" s="1423"/>
      <c r="O131" s="1423">
        <v>150</v>
      </c>
      <c r="P131" s="1423"/>
    </row>
    <row r="132" spans="1:16" ht="23.25" customHeight="1" x14ac:dyDescent="0.25">
      <c r="A132" s="1863" t="s">
        <v>101</v>
      </c>
      <c r="B132" s="1864"/>
      <c r="C132" s="1864"/>
      <c r="D132" s="1865"/>
      <c r="E132" s="300"/>
      <c r="F132" s="114" t="s">
        <v>403</v>
      </c>
      <c r="G132" s="939" t="s">
        <v>15</v>
      </c>
      <c r="H132" s="939"/>
      <c r="I132" s="834">
        <f>SUM(I133:I138)</f>
        <v>345.59000000000003</v>
      </c>
      <c r="J132" s="834">
        <f>SUM(J133:J138)</f>
        <v>390.3</v>
      </c>
      <c r="K132" s="1425">
        <f>SUM(K133:K138)</f>
        <v>680</v>
      </c>
      <c r="L132" s="1848"/>
      <c r="M132" s="1425">
        <f>SUM(M133:M138)</f>
        <v>700</v>
      </c>
      <c r="N132" s="1848"/>
      <c r="O132" s="1425">
        <f>SUM(O133:O138)</f>
        <v>670</v>
      </c>
      <c r="P132" s="1848"/>
    </row>
    <row r="133" spans="1:16" ht="29.45" customHeight="1" x14ac:dyDescent="0.25">
      <c r="A133" s="1781" t="s">
        <v>102</v>
      </c>
      <c r="B133" s="1782"/>
      <c r="C133" s="1782"/>
      <c r="D133" s="1783"/>
      <c r="E133" s="828"/>
      <c r="F133" s="828">
        <v>331110</v>
      </c>
      <c r="G133" s="939" t="s">
        <v>15</v>
      </c>
      <c r="H133" s="939"/>
      <c r="I133" s="832">
        <v>169.87</v>
      </c>
      <c r="J133" s="832">
        <v>235.3</v>
      </c>
      <c r="K133" s="1423">
        <v>350</v>
      </c>
      <c r="L133" s="1423"/>
      <c r="M133" s="1423">
        <v>370</v>
      </c>
      <c r="N133" s="1423"/>
      <c r="O133" s="1423">
        <v>350</v>
      </c>
      <c r="P133" s="1423"/>
    </row>
    <row r="134" spans="1:16" ht="25.15" customHeight="1" x14ac:dyDescent="0.25">
      <c r="A134" s="1781" t="s">
        <v>209</v>
      </c>
      <c r="B134" s="1782"/>
      <c r="C134" s="1782"/>
      <c r="D134" s="1783"/>
      <c r="E134" s="828"/>
      <c r="F134" s="828">
        <v>332110</v>
      </c>
      <c r="G134" s="939" t="s">
        <v>15</v>
      </c>
      <c r="H134" s="939"/>
      <c r="I134" s="832">
        <v>40.11</v>
      </c>
      <c r="J134" s="832">
        <v>30</v>
      </c>
      <c r="K134" s="1779">
        <v>80</v>
      </c>
      <c r="L134" s="1780"/>
      <c r="M134" s="1779">
        <v>80</v>
      </c>
      <c r="N134" s="1780"/>
      <c r="O134" s="1779">
        <v>70</v>
      </c>
      <c r="P134" s="1780"/>
    </row>
    <row r="135" spans="1:16" ht="25.15" customHeight="1" x14ac:dyDescent="0.25">
      <c r="A135" s="1781" t="s">
        <v>304</v>
      </c>
      <c r="B135" s="1782"/>
      <c r="C135" s="1782"/>
      <c r="D135" s="1783"/>
      <c r="E135" s="828"/>
      <c r="F135" s="828">
        <v>333110</v>
      </c>
      <c r="G135" s="939" t="s">
        <v>15</v>
      </c>
      <c r="H135" s="939"/>
      <c r="I135" s="832">
        <v>32.4</v>
      </c>
      <c r="J135" s="832">
        <v>10</v>
      </c>
      <c r="K135" s="1779">
        <v>20</v>
      </c>
      <c r="L135" s="1780"/>
      <c r="M135" s="1779">
        <v>20</v>
      </c>
      <c r="N135" s="1780"/>
      <c r="O135" s="1779">
        <v>20</v>
      </c>
      <c r="P135" s="1780"/>
    </row>
    <row r="136" spans="1:16" ht="33.75" customHeight="1" x14ac:dyDescent="0.25">
      <c r="A136" s="1784" t="s">
        <v>386</v>
      </c>
      <c r="B136" s="1785"/>
      <c r="C136" s="1785"/>
      <c r="D136" s="1786"/>
      <c r="E136" s="828"/>
      <c r="F136" s="828">
        <v>336110</v>
      </c>
      <c r="G136" s="939" t="s">
        <v>15</v>
      </c>
      <c r="H136" s="939"/>
      <c r="I136" s="832">
        <v>89.91</v>
      </c>
      <c r="J136" s="832">
        <v>60</v>
      </c>
      <c r="K136" s="1423">
        <v>100</v>
      </c>
      <c r="L136" s="1423"/>
      <c r="M136" s="1423">
        <v>120</v>
      </c>
      <c r="N136" s="1423"/>
      <c r="O136" s="1423">
        <v>120</v>
      </c>
      <c r="P136" s="1423"/>
    </row>
    <row r="137" spans="1:16" ht="25.15" customHeight="1" x14ac:dyDescent="0.25">
      <c r="A137" s="1781" t="s">
        <v>336</v>
      </c>
      <c r="B137" s="1782"/>
      <c r="C137" s="1782"/>
      <c r="D137" s="1783"/>
      <c r="E137" s="828"/>
      <c r="F137" s="828">
        <v>338110</v>
      </c>
      <c r="G137" s="939" t="s">
        <v>15</v>
      </c>
      <c r="H137" s="939"/>
      <c r="I137" s="832">
        <v>7.49</v>
      </c>
      <c r="J137" s="832">
        <v>45</v>
      </c>
      <c r="K137" s="1423">
        <v>100</v>
      </c>
      <c r="L137" s="1423"/>
      <c r="M137" s="1423">
        <v>80</v>
      </c>
      <c r="N137" s="1423"/>
      <c r="O137" s="1423">
        <v>80</v>
      </c>
      <c r="P137" s="1423"/>
    </row>
    <row r="138" spans="1:16" ht="25.15" customHeight="1" x14ac:dyDescent="0.25">
      <c r="A138" s="998" t="s">
        <v>104</v>
      </c>
      <c r="B138" s="999"/>
      <c r="C138" s="999"/>
      <c r="D138" s="1000"/>
      <c r="E138" s="828"/>
      <c r="F138" s="828">
        <v>339110</v>
      </c>
      <c r="G138" s="939" t="s">
        <v>15</v>
      </c>
      <c r="H138" s="939"/>
      <c r="I138" s="832">
        <v>5.81</v>
      </c>
      <c r="J138" s="832">
        <v>10</v>
      </c>
      <c r="K138" s="1779">
        <v>30</v>
      </c>
      <c r="L138" s="1780"/>
      <c r="M138" s="1779">
        <v>30</v>
      </c>
      <c r="N138" s="1780"/>
      <c r="O138" s="1779">
        <v>30</v>
      </c>
      <c r="P138" s="1780"/>
    </row>
    <row r="139" spans="1:16" ht="31.9" customHeight="1" x14ac:dyDescent="0.25">
      <c r="A139" s="1870" t="s">
        <v>408</v>
      </c>
      <c r="B139" s="1871"/>
      <c r="C139" s="1871"/>
      <c r="D139" s="1872"/>
      <c r="E139" s="296" t="s">
        <v>409</v>
      </c>
      <c r="F139" s="828"/>
      <c r="G139" s="939" t="s">
        <v>15</v>
      </c>
      <c r="H139" s="939"/>
      <c r="I139" s="298">
        <v>1435.4</v>
      </c>
      <c r="J139" s="299">
        <v>2761.4</v>
      </c>
      <c r="K139" s="1854">
        <v>3380</v>
      </c>
      <c r="L139" s="1855"/>
      <c r="M139" s="1854">
        <v>3550.1</v>
      </c>
      <c r="N139" s="1855"/>
      <c r="O139" s="1854">
        <v>3720.1</v>
      </c>
      <c r="P139" s="1855"/>
    </row>
    <row r="140" spans="1:16" ht="33.6" customHeight="1" x14ac:dyDescent="0.25">
      <c r="A140" s="1010" t="s">
        <v>410</v>
      </c>
      <c r="B140" s="1440"/>
      <c r="C140" s="1440"/>
      <c r="D140" s="1011"/>
      <c r="E140" s="828"/>
      <c r="F140" s="828">
        <v>252100</v>
      </c>
      <c r="G140" s="939" t="s">
        <v>15</v>
      </c>
      <c r="H140" s="939"/>
      <c r="I140" s="273">
        <v>1435.4</v>
      </c>
      <c r="J140" s="295">
        <v>2761.4</v>
      </c>
      <c r="K140" s="1779"/>
      <c r="L140" s="1780"/>
      <c r="M140" s="1779"/>
      <c r="N140" s="1780"/>
      <c r="O140" s="1779"/>
      <c r="P140" s="1780"/>
    </row>
    <row r="141" spans="1:16" ht="33.6" customHeight="1" x14ac:dyDescent="0.25">
      <c r="A141" s="1010" t="s">
        <v>410</v>
      </c>
      <c r="B141" s="1440"/>
      <c r="C141" s="1440"/>
      <c r="D141" s="1011"/>
      <c r="E141" s="828"/>
      <c r="F141" s="828">
        <v>251100</v>
      </c>
      <c r="G141" s="939" t="s">
        <v>15</v>
      </c>
      <c r="H141" s="939"/>
      <c r="I141" s="567">
        <v>1435.4</v>
      </c>
      <c r="J141" s="577"/>
      <c r="K141" s="1779">
        <v>3380</v>
      </c>
      <c r="L141" s="1780"/>
      <c r="M141" s="1779">
        <v>3550.1</v>
      </c>
      <c r="N141" s="1780"/>
      <c r="O141" s="1779">
        <v>3720.1</v>
      </c>
      <c r="P141" s="1780"/>
    </row>
    <row r="142" spans="1:16" ht="33.6" customHeight="1" x14ac:dyDescent="0.25">
      <c r="A142" s="1870" t="s">
        <v>411</v>
      </c>
      <c r="B142" s="1871"/>
      <c r="C142" s="1871"/>
      <c r="D142" s="1872"/>
      <c r="E142" s="296" t="s">
        <v>412</v>
      </c>
      <c r="F142" s="828"/>
      <c r="G142" s="939" t="s">
        <v>15</v>
      </c>
      <c r="H142" s="939"/>
      <c r="I142" s="298">
        <v>197.9</v>
      </c>
      <c r="J142" s="299">
        <v>858.6</v>
      </c>
      <c r="K142" s="1854">
        <v>858.6</v>
      </c>
      <c r="L142" s="1855"/>
      <c r="M142" s="1854">
        <v>858.6</v>
      </c>
      <c r="N142" s="1855"/>
      <c r="O142" s="1854">
        <v>858.6</v>
      </c>
      <c r="P142" s="1855"/>
    </row>
    <row r="143" spans="1:16" ht="33.6" customHeight="1" x14ac:dyDescent="0.25">
      <c r="A143" s="1010" t="s">
        <v>410</v>
      </c>
      <c r="B143" s="1440"/>
      <c r="C143" s="1440"/>
      <c r="D143" s="1011"/>
      <c r="E143" s="273"/>
      <c r="F143" s="273">
        <v>252100</v>
      </c>
      <c r="G143" s="939" t="s">
        <v>15</v>
      </c>
      <c r="H143" s="939"/>
      <c r="I143" s="273">
        <v>197.9</v>
      </c>
      <c r="J143" s="295">
        <v>858.6</v>
      </c>
      <c r="K143" s="1779"/>
      <c r="L143" s="1780"/>
      <c r="M143" s="1779"/>
      <c r="N143" s="1780"/>
      <c r="O143" s="1779"/>
      <c r="P143" s="1780"/>
    </row>
    <row r="144" spans="1:16" ht="33.6" customHeight="1" x14ac:dyDescent="0.25">
      <c r="A144" s="1010" t="s">
        <v>410</v>
      </c>
      <c r="B144" s="1440"/>
      <c r="C144" s="1440"/>
      <c r="D144" s="1011"/>
      <c r="E144" s="566"/>
      <c r="F144" s="567">
        <v>251100</v>
      </c>
      <c r="G144" s="939" t="s">
        <v>15</v>
      </c>
      <c r="H144" s="939"/>
      <c r="I144" s="567"/>
      <c r="J144" s="577"/>
      <c r="K144" s="1779">
        <v>858.6</v>
      </c>
      <c r="L144" s="1780"/>
      <c r="M144" s="1779">
        <v>858.6</v>
      </c>
      <c r="N144" s="1780"/>
      <c r="O144" s="1779">
        <v>858.6</v>
      </c>
      <c r="P144" s="1780"/>
    </row>
    <row r="145" spans="1:16" ht="15.75" x14ac:dyDescent="0.25">
      <c r="A145" s="260"/>
      <c r="B145" s="269"/>
      <c r="C145" s="269"/>
      <c r="D145" s="269"/>
      <c r="E145" s="269"/>
      <c r="F145" s="269"/>
      <c r="G145" s="269"/>
      <c r="H145" s="269"/>
      <c r="I145" s="269"/>
      <c r="J145" s="269"/>
      <c r="K145" s="269"/>
      <c r="L145" s="269"/>
      <c r="M145" s="269"/>
      <c r="N145" s="269"/>
      <c r="O145" s="269"/>
      <c r="P145" s="261"/>
    </row>
    <row r="146" spans="1:16" ht="15.75" x14ac:dyDescent="0.25">
      <c r="A146" s="961" t="s">
        <v>212</v>
      </c>
      <c r="B146" s="962"/>
      <c r="C146" s="962"/>
      <c r="D146" s="962"/>
      <c r="E146" s="962"/>
      <c r="F146" s="962"/>
      <c r="G146" s="962"/>
      <c r="H146" s="962"/>
      <c r="I146" s="962"/>
      <c r="J146" s="962"/>
      <c r="K146" s="962"/>
      <c r="L146" s="962"/>
      <c r="M146" s="962"/>
      <c r="N146" s="962"/>
      <c r="O146" s="962"/>
      <c r="P146" s="963"/>
    </row>
    <row r="147" spans="1:16" ht="15.75" x14ac:dyDescent="0.25">
      <c r="A147" s="939" t="s">
        <v>7</v>
      </c>
      <c r="B147" s="939"/>
      <c r="C147" s="939"/>
      <c r="D147" s="939"/>
      <c r="E147" s="927" t="s">
        <v>2</v>
      </c>
      <c r="F147" s="928"/>
      <c r="G147" s="928"/>
      <c r="H147" s="929"/>
      <c r="I147" s="940" t="s">
        <v>64</v>
      </c>
      <c r="J147" s="940" t="s">
        <v>65</v>
      </c>
      <c r="K147" s="940" t="s">
        <v>280</v>
      </c>
      <c r="L147" s="262">
        <v>2017</v>
      </c>
      <c r="M147" s="940" t="s">
        <v>281</v>
      </c>
      <c r="N147" s="259">
        <v>2018</v>
      </c>
      <c r="O147" s="259">
        <v>2019</v>
      </c>
      <c r="P147" s="259">
        <v>2020</v>
      </c>
    </row>
    <row r="148" spans="1:16" ht="64.150000000000006" customHeight="1" x14ac:dyDescent="0.25">
      <c r="A148" s="939"/>
      <c r="B148" s="939"/>
      <c r="C148" s="939"/>
      <c r="D148" s="939"/>
      <c r="E148" s="259" t="s">
        <v>66</v>
      </c>
      <c r="F148" s="259" t="s">
        <v>61</v>
      </c>
      <c r="G148" s="265" t="s">
        <v>12</v>
      </c>
      <c r="H148" s="264" t="s">
        <v>62</v>
      </c>
      <c r="I148" s="940"/>
      <c r="J148" s="940"/>
      <c r="K148" s="940"/>
      <c r="L148" s="98" t="s">
        <v>67</v>
      </c>
      <c r="M148" s="940"/>
      <c r="N148" s="99" t="s">
        <v>12</v>
      </c>
      <c r="O148" s="265" t="s">
        <v>13</v>
      </c>
      <c r="P148" s="265" t="s">
        <v>13</v>
      </c>
    </row>
    <row r="149" spans="1:16" ht="15.75" x14ac:dyDescent="0.25">
      <c r="A149" s="927">
        <v>1</v>
      </c>
      <c r="B149" s="928"/>
      <c r="C149" s="928"/>
      <c r="D149" s="929"/>
      <c r="E149" s="259">
        <v>2</v>
      </c>
      <c r="F149" s="259">
        <v>3</v>
      </c>
      <c r="G149" s="259">
        <v>4</v>
      </c>
      <c r="H149" s="259">
        <v>5</v>
      </c>
      <c r="I149" s="259">
        <v>6</v>
      </c>
      <c r="J149" s="259">
        <v>7</v>
      </c>
      <c r="K149" s="259">
        <v>8</v>
      </c>
      <c r="L149" s="259">
        <v>9</v>
      </c>
      <c r="M149" s="259" t="s">
        <v>68</v>
      </c>
      <c r="N149" s="259">
        <v>11</v>
      </c>
      <c r="O149" s="259">
        <v>12</v>
      </c>
      <c r="P149" s="259">
        <v>13</v>
      </c>
    </row>
    <row r="150" spans="1:16" ht="15.75" x14ac:dyDescent="0.25">
      <c r="A150" s="930"/>
      <c r="B150" s="931"/>
      <c r="C150" s="931"/>
      <c r="D150" s="932"/>
      <c r="E150" s="67"/>
      <c r="F150" s="67"/>
      <c r="G150" s="67"/>
      <c r="H150" s="67"/>
      <c r="I150" s="67"/>
      <c r="J150" s="67"/>
      <c r="K150" s="67"/>
      <c r="L150" s="67"/>
      <c r="M150" s="67"/>
      <c r="N150" s="67"/>
      <c r="O150" s="67"/>
      <c r="P150" s="67"/>
    </row>
    <row r="151" spans="1:16" ht="15.75" x14ac:dyDescent="0.25">
      <c r="A151" s="930"/>
      <c r="B151" s="931"/>
      <c r="C151" s="931"/>
      <c r="D151" s="932"/>
      <c r="E151" s="67"/>
      <c r="F151" s="67"/>
      <c r="G151" s="67"/>
      <c r="H151" s="67"/>
      <c r="I151" s="67"/>
      <c r="J151" s="67"/>
      <c r="K151" s="67"/>
      <c r="L151" s="67"/>
      <c r="M151" s="67"/>
      <c r="N151" s="67"/>
      <c r="O151" s="67"/>
      <c r="P151" s="67"/>
    </row>
    <row r="152" spans="1:16" ht="15.75" x14ac:dyDescent="0.25">
      <c r="A152" s="930"/>
      <c r="B152" s="931"/>
      <c r="C152" s="931"/>
      <c r="D152" s="932"/>
      <c r="E152" s="67"/>
      <c r="F152" s="67"/>
      <c r="G152" s="67"/>
      <c r="H152" s="67"/>
      <c r="I152" s="67"/>
      <c r="J152" s="67"/>
      <c r="K152" s="67"/>
      <c r="L152" s="67"/>
      <c r="M152" s="67"/>
      <c r="N152" s="67"/>
      <c r="O152" s="67"/>
      <c r="P152" s="67"/>
    </row>
    <row r="153" spans="1:16" ht="15.75" x14ac:dyDescent="0.25">
      <c r="A153" s="70"/>
      <c r="B153" s="70"/>
      <c r="C153" s="70"/>
      <c r="D153" s="70"/>
      <c r="E153" s="70"/>
      <c r="F153" s="70"/>
      <c r="G153" s="70"/>
      <c r="H153" s="70"/>
      <c r="I153" s="70"/>
      <c r="J153" s="70"/>
      <c r="K153" s="70"/>
      <c r="L153" s="70"/>
      <c r="M153" s="70"/>
      <c r="N153" s="70"/>
      <c r="O153" s="70"/>
      <c r="P153" s="70"/>
    </row>
    <row r="154" spans="1:16" ht="15.75" x14ac:dyDescent="0.25">
      <c r="A154" s="933" t="s">
        <v>464</v>
      </c>
      <c r="B154" s="934"/>
      <c r="C154" s="934"/>
      <c r="D154" s="934"/>
      <c r="E154" s="934"/>
      <c r="F154" s="934"/>
      <c r="G154" s="934"/>
      <c r="H154" s="934"/>
      <c r="I154" s="934"/>
      <c r="J154" s="934"/>
      <c r="K154" s="934"/>
      <c r="L154" s="934"/>
      <c r="M154" s="934"/>
      <c r="N154" s="934"/>
      <c r="O154" s="934"/>
      <c r="P154" s="935"/>
    </row>
    <row r="155" spans="1:16" ht="15.75" x14ac:dyDescent="0.25">
      <c r="A155" s="936" t="s">
        <v>463</v>
      </c>
      <c r="B155" s="937"/>
      <c r="C155" s="937"/>
      <c r="D155" s="937"/>
      <c r="E155" s="937"/>
      <c r="F155" s="937"/>
      <c r="G155" s="937"/>
      <c r="H155" s="937"/>
      <c r="I155" s="937"/>
      <c r="J155" s="937"/>
      <c r="K155" s="937"/>
      <c r="L155" s="937"/>
      <c r="M155" s="937"/>
      <c r="N155" s="937"/>
      <c r="O155" s="937"/>
      <c r="P155" s="938"/>
    </row>
    <row r="156" spans="1:16" ht="15.75" x14ac:dyDescent="0.25">
      <c r="A156" s="936" t="s">
        <v>389</v>
      </c>
      <c r="B156" s="937"/>
      <c r="C156" s="937"/>
      <c r="D156" s="937"/>
      <c r="E156" s="937"/>
      <c r="F156" s="937"/>
      <c r="G156" s="937"/>
      <c r="H156" s="937"/>
      <c r="I156" s="937"/>
      <c r="J156" s="937"/>
      <c r="K156" s="937"/>
      <c r="L156" s="937"/>
      <c r="M156" s="937"/>
      <c r="N156" s="937"/>
      <c r="O156" s="937"/>
      <c r="P156" s="938"/>
    </row>
    <row r="157" spans="1:16" ht="15.75" x14ac:dyDescent="0.25">
      <c r="A157" s="923" t="s">
        <v>72</v>
      </c>
      <c r="B157" s="924"/>
      <c r="C157" s="924"/>
      <c r="D157" s="924"/>
      <c r="E157" s="924"/>
      <c r="F157" s="924"/>
      <c r="G157" s="924"/>
      <c r="H157" s="924"/>
      <c r="I157" s="924"/>
      <c r="J157" s="924"/>
      <c r="K157" s="924"/>
      <c r="L157" s="924"/>
      <c r="M157" s="924"/>
      <c r="N157" s="924"/>
      <c r="O157" s="924"/>
      <c r="P157" s="925"/>
    </row>
    <row r="158" spans="1:16" ht="15.75" x14ac:dyDescent="0.25">
      <c r="A158" s="70"/>
      <c r="B158" s="70"/>
      <c r="C158" s="70"/>
      <c r="D158" s="70"/>
      <c r="E158" s="70"/>
      <c r="F158" s="70"/>
      <c r="G158" s="70"/>
      <c r="H158" s="70"/>
      <c r="I158" s="70"/>
      <c r="J158" s="70"/>
      <c r="K158" s="70"/>
      <c r="L158" s="70"/>
      <c r="M158" s="70"/>
      <c r="N158" s="70"/>
      <c r="O158" s="70"/>
      <c r="P158" s="70"/>
    </row>
    <row r="159" spans="1:16" ht="15.75" x14ac:dyDescent="0.25">
      <c r="A159" s="926" t="s">
        <v>213</v>
      </c>
      <c r="B159" s="926"/>
      <c r="C159" s="926"/>
      <c r="D159" s="926"/>
      <c r="E159" s="926"/>
      <c r="F159" s="926"/>
      <c r="G159" s="926"/>
      <c r="H159" s="926"/>
      <c r="I159" s="926"/>
      <c r="J159" s="926"/>
      <c r="K159" s="926"/>
      <c r="L159" s="926"/>
      <c r="M159" s="926"/>
      <c r="N159" s="926"/>
      <c r="O159" s="926"/>
      <c r="P159" s="926"/>
    </row>
    <row r="160" spans="1:16" ht="15.75" x14ac:dyDescent="0.25">
      <c r="A160" s="70"/>
      <c r="B160" s="70"/>
      <c r="C160" s="70"/>
      <c r="D160" s="70"/>
      <c r="E160" s="70"/>
      <c r="F160" s="70"/>
      <c r="G160" s="70"/>
      <c r="H160" s="70"/>
      <c r="I160" s="70"/>
      <c r="J160" s="70"/>
      <c r="K160" s="70"/>
      <c r="L160" s="70"/>
      <c r="M160" s="70"/>
      <c r="N160" s="70"/>
      <c r="O160" s="70"/>
      <c r="P160" s="70"/>
    </row>
  </sheetData>
  <mergeCells count="487">
    <mergeCell ref="C91:I91"/>
    <mergeCell ref="C89:I89"/>
    <mergeCell ref="C90:I90"/>
    <mergeCell ref="A88:A91"/>
    <mergeCell ref="M131:N131"/>
    <mergeCell ref="O131:P131"/>
    <mergeCell ref="A124:D124"/>
    <mergeCell ref="A131:D131"/>
    <mergeCell ref="A129:D129"/>
    <mergeCell ref="G129:H129"/>
    <mergeCell ref="K129:L129"/>
    <mergeCell ref="M129:N129"/>
    <mergeCell ref="O129:P129"/>
    <mergeCell ref="A130:D130"/>
    <mergeCell ref="G130:H130"/>
    <mergeCell ref="K130:L130"/>
    <mergeCell ref="M130:N130"/>
    <mergeCell ref="O130:P130"/>
    <mergeCell ref="A127:D127"/>
    <mergeCell ref="G127:H127"/>
    <mergeCell ref="K127:L127"/>
    <mergeCell ref="M127:N127"/>
    <mergeCell ref="O127:P127"/>
    <mergeCell ref="A128:D128"/>
    <mergeCell ref="G128:H128"/>
    <mergeCell ref="K128:L128"/>
    <mergeCell ref="M128:N128"/>
    <mergeCell ref="O128:P128"/>
    <mergeCell ref="A159:P159"/>
    <mergeCell ref="K23:L23"/>
    <mergeCell ref="M23:N23"/>
    <mergeCell ref="O23:P23"/>
    <mergeCell ref="A154:P154"/>
    <mergeCell ref="A155:P155"/>
    <mergeCell ref="A156:P156"/>
    <mergeCell ref="A157:P157"/>
    <mergeCell ref="A149:D149"/>
    <mergeCell ref="A150:D150"/>
    <mergeCell ref="A151:D151"/>
    <mergeCell ref="A152:D152"/>
    <mergeCell ref="A147:D148"/>
    <mergeCell ref="E147:H147"/>
    <mergeCell ref="I147:I148"/>
    <mergeCell ref="J147:J148"/>
    <mergeCell ref="K147:K148"/>
    <mergeCell ref="M147:M148"/>
    <mergeCell ref="G124:H124"/>
    <mergeCell ref="G131:H131"/>
    <mergeCell ref="K124:L124"/>
    <mergeCell ref="M124:N124"/>
    <mergeCell ref="O124:P124"/>
    <mergeCell ref="K131:L131"/>
    <mergeCell ref="A146:P146"/>
    <mergeCell ref="A132:D132"/>
    <mergeCell ref="G132:H132"/>
    <mergeCell ref="K132:L132"/>
    <mergeCell ref="M132:N132"/>
    <mergeCell ref="O132:P132"/>
    <mergeCell ref="A133:D133"/>
    <mergeCell ref="G133:H133"/>
    <mergeCell ref="K133:L133"/>
    <mergeCell ref="M133:N133"/>
    <mergeCell ref="O133:P133"/>
    <mergeCell ref="A134:D134"/>
    <mergeCell ref="G134:H134"/>
    <mergeCell ref="K134:L134"/>
    <mergeCell ref="M134:N134"/>
    <mergeCell ref="O134:P134"/>
    <mergeCell ref="A139:D139"/>
    <mergeCell ref="G139:H139"/>
    <mergeCell ref="K139:L139"/>
    <mergeCell ref="M139:N139"/>
    <mergeCell ref="O139:P139"/>
    <mergeCell ref="A143:D143"/>
    <mergeCell ref="G143:H143"/>
    <mergeCell ref="K143:L143"/>
    <mergeCell ref="A125:D125"/>
    <mergeCell ref="G125:H125"/>
    <mergeCell ref="K125:L125"/>
    <mergeCell ref="M125:N125"/>
    <mergeCell ref="O125:P125"/>
    <mergeCell ref="A126:D126"/>
    <mergeCell ref="G126:H126"/>
    <mergeCell ref="K126:L126"/>
    <mergeCell ref="M126:N126"/>
    <mergeCell ref="O126:P126"/>
    <mergeCell ref="A140:D140"/>
    <mergeCell ref="G140:H140"/>
    <mergeCell ref="K140:L140"/>
    <mergeCell ref="M140:N140"/>
    <mergeCell ref="O140:P140"/>
    <mergeCell ref="A142:D142"/>
    <mergeCell ref="G142:H142"/>
    <mergeCell ref="K142:L142"/>
    <mergeCell ref="M142:N142"/>
    <mergeCell ref="O142:P142"/>
    <mergeCell ref="A122:D122"/>
    <mergeCell ref="G122:H122"/>
    <mergeCell ref="K122:L122"/>
    <mergeCell ref="M122:N122"/>
    <mergeCell ref="O122:P122"/>
    <mergeCell ref="A123:D123"/>
    <mergeCell ref="G123:H123"/>
    <mergeCell ref="K123:L123"/>
    <mergeCell ref="M123:N123"/>
    <mergeCell ref="O123:P123"/>
    <mergeCell ref="A121:D121"/>
    <mergeCell ref="G121:H121"/>
    <mergeCell ref="K121:L121"/>
    <mergeCell ref="M121:N121"/>
    <mergeCell ref="O121:P121"/>
    <mergeCell ref="A119:D119"/>
    <mergeCell ref="G119:H119"/>
    <mergeCell ref="K119:L119"/>
    <mergeCell ref="M119:N119"/>
    <mergeCell ref="O119:P119"/>
    <mergeCell ref="A120:D120"/>
    <mergeCell ref="G120:H120"/>
    <mergeCell ref="K120:L120"/>
    <mergeCell ref="M120:N120"/>
    <mergeCell ref="O120:P120"/>
    <mergeCell ref="A117:D117"/>
    <mergeCell ref="G117:H117"/>
    <mergeCell ref="K117:L117"/>
    <mergeCell ref="M117:N117"/>
    <mergeCell ref="O117:P117"/>
    <mergeCell ref="A118:D118"/>
    <mergeCell ref="G118:H118"/>
    <mergeCell ref="K118:L118"/>
    <mergeCell ref="M118:N118"/>
    <mergeCell ref="O118:P118"/>
    <mergeCell ref="A115:D115"/>
    <mergeCell ref="G115:H115"/>
    <mergeCell ref="K115:L115"/>
    <mergeCell ref="M115:N115"/>
    <mergeCell ref="O115:P115"/>
    <mergeCell ref="A116:D116"/>
    <mergeCell ref="G116:H116"/>
    <mergeCell ref="K116:L116"/>
    <mergeCell ref="M116:N116"/>
    <mergeCell ref="O116:P116"/>
    <mergeCell ref="A113:D113"/>
    <mergeCell ref="G113:H113"/>
    <mergeCell ref="K113:L113"/>
    <mergeCell ref="M113:N113"/>
    <mergeCell ref="O113:P113"/>
    <mergeCell ref="A114:D114"/>
    <mergeCell ref="G114:H114"/>
    <mergeCell ref="K114:L114"/>
    <mergeCell ref="M114:N114"/>
    <mergeCell ref="O114:P114"/>
    <mergeCell ref="A112:D112"/>
    <mergeCell ref="G112:H112"/>
    <mergeCell ref="K112:L112"/>
    <mergeCell ref="M112:N112"/>
    <mergeCell ref="O112:P112"/>
    <mergeCell ref="A110:D110"/>
    <mergeCell ref="G110:H110"/>
    <mergeCell ref="K110:L110"/>
    <mergeCell ref="M110:N110"/>
    <mergeCell ref="O110:P110"/>
    <mergeCell ref="A111:D111"/>
    <mergeCell ref="G111:H111"/>
    <mergeCell ref="K111:L111"/>
    <mergeCell ref="M111:N111"/>
    <mergeCell ref="O111:P111"/>
    <mergeCell ref="A109:D109"/>
    <mergeCell ref="G109:H109"/>
    <mergeCell ref="K109:L109"/>
    <mergeCell ref="M109:N109"/>
    <mergeCell ref="O109:P109"/>
    <mergeCell ref="A107:D107"/>
    <mergeCell ref="G107:H107"/>
    <mergeCell ref="K107:L107"/>
    <mergeCell ref="M107:N107"/>
    <mergeCell ref="O107:P107"/>
    <mergeCell ref="A108:D108"/>
    <mergeCell ref="G108:H108"/>
    <mergeCell ref="K108:L108"/>
    <mergeCell ref="M108:N108"/>
    <mergeCell ref="O108:P108"/>
    <mergeCell ref="A105:D105"/>
    <mergeCell ref="G105:H105"/>
    <mergeCell ref="K105:L105"/>
    <mergeCell ref="M105:N105"/>
    <mergeCell ref="O105:P105"/>
    <mergeCell ref="A106:D106"/>
    <mergeCell ref="G106:H106"/>
    <mergeCell ref="K106:L106"/>
    <mergeCell ref="M106:N106"/>
    <mergeCell ref="O106:P106"/>
    <mergeCell ref="O101:P101"/>
    <mergeCell ref="K104:L104"/>
    <mergeCell ref="M104:N104"/>
    <mergeCell ref="O104:P104"/>
    <mergeCell ref="A104:D104"/>
    <mergeCell ref="G104:H104"/>
    <mergeCell ref="A102:D102"/>
    <mergeCell ref="G102:H102"/>
    <mergeCell ref="K102:L102"/>
    <mergeCell ref="M102:N102"/>
    <mergeCell ref="O102:P102"/>
    <mergeCell ref="A103:D103"/>
    <mergeCell ref="G103:H103"/>
    <mergeCell ref="K103:L103"/>
    <mergeCell ref="M103:N103"/>
    <mergeCell ref="O103:P103"/>
    <mergeCell ref="A101:D101"/>
    <mergeCell ref="G101:H101"/>
    <mergeCell ref="K101:L101"/>
    <mergeCell ref="M101:N101"/>
    <mergeCell ref="A98:D98"/>
    <mergeCell ref="G98:H98"/>
    <mergeCell ref="K98:L98"/>
    <mergeCell ref="M98:N98"/>
    <mergeCell ref="O98:P98"/>
    <mergeCell ref="A100:D100"/>
    <mergeCell ref="G100:H100"/>
    <mergeCell ref="K100:L100"/>
    <mergeCell ref="M100:N100"/>
    <mergeCell ref="O100:P100"/>
    <mergeCell ref="O99:P99"/>
    <mergeCell ref="M99:N99"/>
    <mergeCell ref="K99:L99"/>
    <mergeCell ref="G99:H99"/>
    <mergeCell ref="A99:D99"/>
    <mergeCell ref="K96:L96"/>
    <mergeCell ref="M96:N96"/>
    <mergeCell ref="O96:P96"/>
    <mergeCell ref="A97:D97"/>
    <mergeCell ref="G97:H97"/>
    <mergeCell ref="K97:L97"/>
    <mergeCell ref="M97:N97"/>
    <mergeCell ref="O97:P97"/>
    <mergeCell ref="O95:P95"/>
    <mergeCell ref="A96:D96"/>
    <mergeCell ref="G96:H96"/>
    <mergeCell ref="A93:P93"/>
    <mergeCell ref="A94:D95"/>
    <mergeCell ref="E94:F94"/>
    <mergeCell ref="G94:H94"/>
    <mergeCell ref="K94:L94"/>
    <mergeCell ref="M94:N94"/>
    <mergeCell ref="O94:P94"/>
    <mergeCell ref="G95:H95"/>
    <mergeCell ref="K95:L95"/>
    <mergeCell ref="M95:N95"/>
    <mergeCell ref="C88:I88"/>
    <mergeCell ref="A76:P76"/>
    <mergeCell ref="A77:A78"/>
    <mergeCell ref="B77:B78"/>
    <mergeCell ref="C77:I78"/>
    <mergeCell ref="J77:J78"/>
    <mergeCell ref="A79:A82"/>
    <mergeCell ref="C79:I79"/>
    <mergeCell ref="C82:I82"/>
    <mergeCell ref="C80:I80"/>
    <mergeCell ref="C87:I87"/>
    <mergeCell ref="C81:I81"/>
    <mergeCell ref="A83:A87"/>
    <mergeCell ref="C83:I83"/>
    <mergeCell ref="C84:I84"/>
    <mergeCell ref="C85:I85"/>
    <mergeCell ref="C86:I86"/>
    <mergeCell ref="A71:P71"/>
    <mergeCell ref="A72:C72"/>
    <mergeCell ref="A73:C73"/>
    <mergeCell ref="D73:P73"/>
    <mergeCell ref="A74:C74"/>
    <mergeCell ref="D74:P74"/>
    <mergeCell ref="A68:B68"/>
    <mergeCell ref="C68:N68"/>
    <mergeCell ref="O68:P68"/>
    <mergeCell ref="A69:B69"/>
    <mergeCell ref="C69:N69"/>
    <mergeCell ref="O69:P69"/>
    <mergeCell ref="D72:P72"/>
    <mergeCell ref="A66:B66"/>
    <mergeCell ref="C66:N66"/>
    <mergeCell ref="O66:P66"/>
    <mergeCell ref="A67:B67"/>
    <mergeCell ref="C67:N67"/>
    <mergeCell ref="O67:P67"/>
    <mergeCell ref="A62:B62"/>
    <mergeCell ref="I62:J62"/>
    <mergeCell ref="A63:B63"/>
    <mergeCell ref="I63:J63"/>
    <mergeCell ref="A64:B64"/>
    <mergeCell ref="A65:P65"/>
    <mergeCell ref="A59:B59"/>
    <mergeCell ref="I59:J59"/>
    <mergeCell ref="A60:B60"/>
    <mergeCell ref="I60:J60"/>
    <mergeCell ref="A61:B61"/>
    <mergeCell ref="I61:J61"/>
    <mergeCell ref="A55:P55"/>
    <mergeCell ref="A56:B57"/>
    <mergeCell ref="C56:H56"/>
    <mergeCell ref="I56:J57"/>
    <mergeCell ref="A58:B58"/>
    <mergeCell ref="I58:J58"/>
    <mergeCell ref="A52:C52"/>
    <mergeCell ref="E52:F52"/>
    <mergeCell ref="G52:H52"/>
    <mergeCell ref="A53:C53"/>
    <mergeCell ref="E53:F53"/>
    <mergeCell ref="G53:H53"/>
    <mergeCell ref="A50:C50"/>
    <mergeCell ref="E50:F50"/>
    <mergeCell ref="G50:H50"/>
    <mergeCell ref="A51:C51"/>
    <mergeCell ref="E51:F51"/>
    <mergeCell ref="G51:H51"/>
    <mergeCell ref="A48:C48"/>
    <mergeCell ref="E48:F48"/>
    <mergeCell ref="G48:H48"/>
    <mergeCell ref="A49:C49"/>
    <mergeCell ref="E49:F49"/>
    <mergeCell ref="G49:H49"/>
    <mergeCell ref="A46:C46"/>
    <mergeCell ref="E46:F46"/>
    <mergeCell ref="G46:H46"/>
    <mergeCell ref="A47:C47"/>
    <mergeCell ref="E47:F47"/>
    <mergeCell ref="G47:H47"/>
    <mergeCell ref="A43:P43"/>
    <mergeCell ref="A44:C45"/>
    <mergeCell ref="D44:F44"/>
    <mergeCell ref="G44:J44"/>
    <mergeCell ref="K44:M44"/>
    <mergeCell ref="N44:P44"/>
    <mergeCell ref="E45:F45"/>
    <mergeCell ref="G45:H45"/>
    <mergeCell ref="A40:B40"/>
    <mergeCell ref="G40:H40"/>
    <mergeCell ref="K40:L40"/>
    <mergeCell ref="M40:N40"/>
    <mergeCell ref="O40:P40"/>
    <mergeCell ref="A41:B41"/>
    <mergeCell ref="G41:H41"/>
    <mergeCell ref="K41:L41"/>
    <mergeCell ref="M41:N41"/>
    <mergeCell ref="O41:P41"/>
    <mergeCell ref="A38:B38"/>
    <mergeCell ref="G38:H38"/>
    <mergeCell ref="K38:L38"/>
    <mergeCell ref="M38:N38"/>
    <mergeCell ref="O38:P38"/>
    <mergeCell ref="A39:B39"/>
    <mergeCell ref="G39:H39"/>
    <mergeCell ref="K39:L39"/>
    <mergeCell ref="M39:N39"/>
    <mergeCell ref="O39:P39"/>
    <mergeCell ref="A36:B36"/>
    <mergeCell ref="G36:H36"/>
    <mergeCell ref="K36:L36"/>
    <mergeCell ref="M36:N36"/>
    <mergeCell ref="O36:P36"/>
    <mergeCell ref="A37:B37"/>
    <mergeCell ref="G37:H37"/>
    <mergeCell ref="K37:L37"/>
    <mergeCell ref="M37:N37"/>
    <mergeCell ref="O37:P37"/>
    <mergeCell ref="A34:B34"/>
    <mergeCell ref="G34:H34"/>
    <mergeCell ref="K34:L34"/>
    <mergeCell ref="M34:N34"/>
    <mergeCell ref="O34:P34"/>
    <mergeCell ref="A35:B35"/>
    <mergeCell ref="G35:H35"/>
    <mergeCell ref="K35:L35"/>
    <mergeCell ref="M35:N35"/>
    <mergeCell ref="O35:P35"/>
    <mergeCell ref="A32:B32"/>
    <mergeCell ref="G32:H32"/>
    <mergeCell ref="K32:L32"/>
    <mergeCell ref="M32:N32"/>
    <mergeCell ref="O32:P32"/>
    <mergeCell ref="A33:B33"/>
    <mergeCell ref="G33:H33"/>
    <mergeCell ref="K33:L33"/>
    <mergeCell ref="M33:N33"/>
    <mergeCell ref="O33:P33"/>
    <mergeCell ref="O29:P29"/>
    <mergeCell ref="G30:H30"/>
    <mergeCell ref="K30:L30"/>
    <mergeCell ref="M30:N30"/>
    <mergeCell ref="O30:P30"/>
    <mergeCell ref="A31:B31"/>
    <mergeCell ref="G31:H31"/>
    <mergeCell ref="K31:L31"/>
    <mergeCell ref="M31:N31"/>
    <mergeCell ref="O31:P31"/>
    <mergeCell ref="A29:B30"/>
    <mergeCell ref="C29:F29"/>
    <mergeCell ref="G29:H29"/>
    <mergeCell ref="K29:L29"/>
    <mergeCell ref="M29:N29"/>
    <mergeCell ref="A25:D25"/>
    <mergeCell ref="G25:H25"/>
    <mergeCell ref="K25:L25"/>
    <mergeCell ref="M25:N25"/>
    <mergeCell ref="O25:P25"/>
    <mergeCell ref="A24:D24"/>
    <mergeCell ref="G24:H24"/>
    <mergeCell ref="K24:L24"/>
    <mergeCell ref="M24:N24"/>
    <mergeCell ref="O24:P24"/>
    <mergeCell ref="A21:D21"/>
    <mergeCell ref="G21:H21"/>
    <mergeCell ref="K21:L21"/>
    <mergeCell ref="M21:N21"/>
    <mergeCell ref="O21:P21"/>
    <mergeCell ref="A20:D20"/>
    <mergeCell ref="G20:H20"/>
    <mergeCell ref="K20:L20"/>
    <mergeCell ref="M20:N20"/>
    <mergeCell ref="O20:P20"/>
    <mergeCell ref="A19:D19"/>
    <mergeCell ref="G19:H19"/>
    <mergeCell ref="K19:L19"/>
    <mergeCell ref="M19:N19"/>
    <mergeCell ref="O19:P19"/>
    <mergeCell ref="K17:L17"/>
    <mergeCell ref="M17:N17"/>
    <mergeCell ref="O17:P17"/>
    <mergeCell ref="A18:D18"/>
    <mergeCell ref="G18:H18"/>
    <mergeCell ref="K18:L18"/>
    <mergeCell ref="M18:N18"/>
    <mergeCell ref="O18:P18"/>
    <mergeCell ref="N1:P1"/>
    <mergeCell ref="E5:J5"/>
    <mergeCell ref="D6:L6"/>
    <mergeCell ref="A9:C9"/>
    <mergeCell ref="D9:O9"/>
    <mergeCell ref="A10:C10"/>
    <mergeCell ref="D10:O10"/>
    <mergeCell ref="A23:D23"/>
    <mergeCell ref="A22:D22"/>
    <mergeCell ref="K22:L22"/>
    <mergeCell ref="M22:N22"/>
    <mergeCell ref="O22:P22"/>
    <mergeCell ref="G22:H22"/>
    <mergeCell ref="G23:H23"/>
    <mergeCell ref="A11:C11"/>
    <mergeCell ref="D11:O11"/>
    <mergeCell ref="A14:P14"/>
    <mergeCell ref="A16:D17"/>
    <mergeCell ref="E16:F16"/>
    <mergeCell ref="G16:H16"/>
    <mergeCell ref="K16:L16"/>
    <mergeCell ref="M16:N16"/>
    <mergeCell ref="O16:P16"/>
    <mergeCell ref="G17:H17"/>
    <mergeCell ref="A144:D144"/>
    <mergeCell ref="A141:D141"/>
    <mergeCell ref="G141:H141"/>
    <mergeCell ref="K141:L141"/>
    <mergeCell ref="M141:N141"/>
    <mergeCell ref="O141:P141"/>
    <mergeCell ref="G144:H144"/>
    <mergeCell ref="K144:L144"/>
    <mergeCell ref="M144:N144"/>
    <mergeCell ref="O144:P144"/>
    <mergeCell ref="M143:N143"/>
    <mergeCell ref="O143:P143"/>
    <mergeCell ref="A135:D135"/>
    <mergeCell ref="A136:D136"/>
    <mergeCell ref="A137:D137"/>
    <mergeCell ref="A138:D138"/>
    <mergeCell ref="G135:H135"/>
    <mergeCell ref="G136:H136"/>
    <mergeCell ref="G137:H137"/>
    <mergeCell ref="G138:H138"/>
    <mergeCell ref="K135:L135"/>
    <mergeCell ref="M135:N135"/>
    <mergeCell ref="O135:P135"/>
    <mergeCell ref="K136:L136"/>
    <mergeCell ref="M136:N136"/>
    <mergeCell ref="O136:P136"/>
    <mergeCell ref="K137:L137"/>
    <mergeCell ref="M137:N137"/>
    <mergeCell ref="O137:P137"/>
    <mergeCell ref="K138:L138"/>
    <mergeCell ref="M138:N138"/>
    <mergeCell ref="O138:P138"/>
  </mergeCells>
  <pageMargins left="0.70866141732283472" right="0.70866141732283472" top="0.74803149606299213" bottom="0.15748031496062992" header="0.31496062992125984" footer="0.31496062992125984"/>
  <pageSetup paperSize="9" scale="80" fitToHeight="0" orientation="landscape" horizontalDpi="1200" verticalDpi="1200" r:id="rId1"/>
  <rowBreaks count="5" manualBreakCount="5">
    <brk id="40" max="15" man="1"/>
    <brk id="64" max="16383" man="1"/>
    <brk id="92" max="16383" man="1"/>
    <brk id="119" max="15" man="1"/>
    <brk id="143"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105"/>
  <sheetViews>
    <sheetView showZeros="0" view="pageBreakPreview" topLeftCell="A79" zoomScale="90" zoomScaleNormal="90" zoomScaleSheetLayoutView="90" workbookViewId="0">
      <selection activeCell="K30" sqref="K30:P30"/>
    </sheetView>
  </sheetViews>
  <sheetFormatPr defaultColWidth="8.85546875" defaultRowHeight="15.75" x14ac:dyDescent="0.25"/>
  <cols>
    <col min="1" max="1" width="10" style="1" customWidth="1"/>
    <col min="2" max="2" width="17.4257812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2.140625" style="1" customWidth="1"/>
    <col min="11" max="11" width="11.42578125" style="1" customWidth="1"/>
    <col min="12" max="12" width="9.7109375" style="1" customWidth="1"/>
    <col min="13" max="13" width="12.140625" style="1" customWidth="1"/>
    <col min="14" max="14" width="11" style="1" customWidth="1"/>
    <col min="15" max="15" width="10.5703125" style="1" customWidth="1"/>
    <col min="16" max="16" width="10.7109375" style="1" customWidth="1"/>
    <col min="17" max="16384" width="8.85546875" style="1"/>
  </cols>
  <sheetData>
    <row r="1" spans="1:16" x14ac:dyDescent="0.25">
      <c r="N1" s="1151" t="s">
        <v>0</v>
      </c>
      <c r="O1" s="1151"/>
      <c r="P1" s="1151"/>
    </row>
    <row r="2" spans="1:16" ht="18.75" x14ac:dyDescent="0.25">
      <c r="E2" s="1152" t="s">
        <v>1</v>
      </c>
      <c r="F2" s="1152"/>
      <c r="G2" s="1152"/>
      <c r="H2" s="1152"/>
      <c r="I2" s="1152"/>
      <c r="J2" s="1152"/>
    </row>
    <row r="3" spans="1:16" ht="18.75" x14ac:dyDescent="0.25">
      <c r="D3" s="1152" t="s">
        <v>538</v>
      </c>
      <c r="E3" s="1152"/>
      <c r="F3" s="1152"/>
      <c r="G3" s="1152"/>
      <c r="H3" s="1152"/>
      <c r="I3" s="1152"/>
      <c r="J3" s="1152"/>
      <c r="K3" s="1152"/>
      <c r="L3" s="1152"/>
    </row>
    <row r="4" spans="1:16" ht="18.75" x14ac:dyDescent="0.25">
      <c r="D4" s="225"/>
      <c r="E4" s="225"/>
      <c r="F4" s="225"/>
      <c r="G4" s="225"/>
      <c r="H4" s="225"/>
      <c r="I4" s="225"/>
      <c r="J4" s="225"/>
      <c r="K4" s="225"/>
      <c r="L4" s="225"/>
    </row>
    <row r="5" spans="1:16" x14ac:dyDescent="0.25">
      <c r="P5" s="224" t="s">
        <v>2</v>
      </c>
    </row>
    <row r="6" spans="1:16" ht="23.45" customHeight="1" x14ac:dyDescent="0.25">
      <c r="A6" s="1111" t="s">
        <v>3</v>
      </c>
      <c r="B6" s="1111"/>
      <c r="C6" s="1111"/>
      <c r="D6" s="1106" t="s">
        <v>150</v>
      </c>
      <c r="E6" s="1107"/>
      <c r="F6" s="1107"/>
      <c r="G6" s="1107"/>
      <c r="H6" s="1107"/>
      <c r="I6" s="1107"/>
      <c r="J6" s="1107"/>
      <c r="K6" s="1107"/>
      <c r="L6" s="1107"/>
      <c r="M6" s="1107"/>
      <c r="N6" s="1107"/>
      <c r="O6" s="1108"/>
      <c r="P6" s="209">
        <v>1</v>
      </c>
    </row>
    <row r="7" spans="1:16" ht="23.45" customHeight="1" x14ac:dyDescent="0.25">
      <c r="A7" s="1111" t="s">
        <v>4</v>
      </c>
      <c r="B7" s="1111"/>
      <c r="C7" s="1111"/>
      <c r="D7" s="1156" t="s">
        <v>426</v>
      </c>
      <c r="E7" s="1156"/>
      <c r="F7" s="1156"/>
      <c r="G7" s="1156"/>
      <c r="H7" s="1156"/>
      <c r="I7" s="1156"/>
      <c r="J7" s="1156"/>
      <c r="K7" s="1156"/>
      <c r="L7" s="1156"/>
      <c r="M7" s="1156"/>
      <c r="N7" s="1156"/>
      <c r="O7" s="1156"/>
      <c r="P7" s="37" t="s">
        <v>350</v>
      </c>
    </row>
    <row r="8" spans="1:16" ht="23.45" customHeight="1" x14ac:dyDescent="0.25">
      <c r="A8" s="1111" t="s">
        <v>5</v>
      </c>
      <c r="B8" s="1111"/>
      <c r="C8" s="1111"/>
      <c r="D8" s="1106"/>
      <c r="E8" s="1107"/>
      <c r="F8" s="1107"/>
      <c r="G8" s="1107"/>
      <c r="H8" s="1107"/>
      <c r="I8" s="1107"/>
      <c r="J8" s="1107"/>
      <c r="K8" s="1107"/>
      <c r="L8" s="1107"/>
      <c r="M8" s="1107"/>
      <c r="N8" s="1107"/>
      <c r="O8" s="1108"/>
      <c r="P8" s="209"/>
    </row>
    <row r="10" spans="1:16" x14ac:dyDescent="0.25">
      <c r="A10" s="1106" t="s">
        <v>6</v>
      </c>
      <c r="B10" s="1107"/>
      <c r="C10" s="1107"/>
      <c r="D10" s="1107"/>
      <c r="E10" s="1107"/>
      <c r="F10" s="1107"/>
      <c r="G10" s="1107"/>
      <c r="H10" s="1107"/>
      <c r="I10" s="1107"/>
      <c r="J10" s="1107"/>
      <c r="K10" s="1107"/>
      <c r="L10" s="1107"/>
      <c r="M10" s="1107"/>
      <c r="N10" s="1107"/>
      <c r="O10" s="1107"/>
      <c r="P10" s="1108"/>
    </row>
    <row r="11" spans="1:16" x14ac:dyDescent="0.25">
      <c r="A11" s="210"/>
      <c r="B11" s="210"/>
      <c r="C11" s="210"/>
      <c r="D11" s="210"/>
      <c r="E11" s="210"/>
      <c r="F11" s="210"/>
      <c r="G11" s="210"/>
      <c r="H11" s="210"/>
      <c r="I11" s="210"/>
      <c r="J11" s="210"/>
      <c r="K11" s="210"/>
      <c r="L11" s="210"/>
      <c r="M11" s="210"/>
      <c r="N11" s="210"/>
      <c r="O11" s="210"/>
      <c r="P11" s="210"/>
    </row>
    <row r="12" spans="1:16" ht="21.6" customHeight="1" x14ac:dyDescent="0.25">
      <c r="A12" s="1078" t="s">
        <v>7</v>
      </c>
      <c r="B12" s="1079"/>
      <c r="C12" s="1079"/>
      <c r="D12" s="1080"/>
      <c r="E12" s="1026" t="s">
        <v>2</v>
      </c>
      <c r="F12" s="1027"/>
      <c r="G12" s="1057">
        <v>2016</v>
      </c>
      <c r="H12" s="1057"/>
      <c r="I12" s="209">
        <v>2017</v>
      </c>
      <c r="J12" s="209">
        <v>2018</v>
      </c>
      <c r="K12" s="1084">
        <v>2019</v>
      </c>
      <c r="L12" s="1084"/>
      <c r="M12" s="1084">
        <v>2020</v>
      </c>
      <c r="N12" s="1084"/>
      <c r="O12" s="1084">
        <v>2021</v>
      </c>
      <c r="P12" s="1084"/>
    </row>
    <row r="13" spans="1:16" ht="31.5" x14ac:dyDescent="0.25">
      <c r="A13" s="1081"/>
      <c r="B13" s="1082"/>
      <c r="C13" s="1082"/>
      <c r="D13" s="1083"/>
      <c r="E13" s="209" t="s">
        <v>8</v>
      </c>
      <c r="F13" s="218" t="s">
        <v>9</v>
      </c>
      <c r="G13" s="1026" t="s">
        <v>10</v>
      </c>
      <c r="H13" s="1027"/>
      <c r="I13" s="209" t="s">
        <v>10</v>
      </c>
      <c r="J13" s="209" t="s">
        <v>11</v>
      </c>
      <c r="K13" s="1026" t="s">
        <v>12</v>
      </c>
      <c r="L13" s="1027"/>
      <c r="M13" s="1026" t="s">
        <v>13</v>
      </c>
      <c r="N13" s="1027"/>
      <c r="O13" s="1026" t="s">
        <v>13</v>
      </c>
      <c r="P13" s="1027"/>
    </row>
    <row r="14" spans="1:16" ht="23.45" customHeight="1" x14ac:dyDescent="0.25">
      <c r="A14" s="1051" t="s">
        <v>14</v>
      </c>
      <c r="B14" s="1051"/>
      <c r="C14" s="1051"/>
      <c r="D14" s="1051"/>
      <c r="E14" s="37" t="s">
        <v>109</v>
      </c>
      <c r="F14" s="209"/>
      <c r="G14" s="1064" t="s">
        <v>15</v>
      </c>
      <c r="H14" s="1065"/>
      <c r="I14" s="214"/>
      <c r="J14" s="214"/>
      <c r="K14" s="1074">
        <v>45667.4</v>
      </c>
      <c r="L14" s="1910"/>
      <c r="M14" s="1074">
        <v>22283.5</v>
      </c>
      <c r="N14" s="1910"/>
      <c r="O14" s="1064">
        <v>22952.5</v>
      </c>
      <c r="P14" s="1065"/>
    </row>
    <row r="15" spans="1:16" s="465" customFormat="1" ht="23.45" customHeight="1" x14ac:dyDescent="0.25">
      <c r="A15" s="1106" t="s">
        <v>106</v>
      </c>
      <c r="B15" s="1107"/>
      <c r="C15" s="1107"/>
      <c r="D15" s="1108"/>
      <c r="E15" s="37"/>
      <c r="F15" s="534">
        <v>25</v>
      </c>
      <c r="G15" s="1026" t="s">
        <v>15</v>
      </c>
      <c r="H15" s="1027"/>
      <c r="I15" s="537"/>
      <c r="J15" s="537"/>
      <c r="K15" s="1057">
        <v>15</v>
      </c>
      <c r="L15" s="1057"/>
      <c r="M15" s="1057">
        <v>3.5</v>
      </c>
      <c r="N15" s="1057"/>
      <c r="O15" s="1057">
        <v>2.5</v>
      </c>
      <c r="P15" s="1057"/>
    </row>
    <row r="16" spans="1:16" ht="23.45" customHeight="1" x14ac:dyDescent="0.25">
      <c r="A16" s="1106" t="s">
        <v>167</v>
      </c>
      <c r="B16" s="1107"/>
      <c r="C16" s="1107"/>
      <c r="D16" s="1108"/>
      <c r="E16" s="209"/>
      <c r="F16" s="209">
        <v>28</v>
      </c>
      <c r="G16" s="1026" t="s">
        <v>15</v>
      </c>
      <c r="H16" s="1027"/>
      <c r="I16" s="209"/>
      <c r="J16" s="209">
        <v>46822.5</v>
      </c>
      <c r="K16" s="1049">
        <v>45652.4</v>
      </c>
      <c r="L16" s="1050"/>
      <c r="M16" s="1049">
        <v>22280</v>
      </c>
      <c r="N16" s="1050"/>
      <c r="O16" s="1049">
        <v>22950</v>
      </c>
      <c r="P16" s="1050"/>
    </row>
    <row r="17" spans="1:16" ht="23.45" customHeight="1" x14ac:dyDescent="0.25">
      <c r="A17" s="1111"/>
      <c r="B17" s="1111"/>
      <c r="C17" s="1111"/>
      <c r="D17" s="1111"/>
      <c r="E17" s="209"/>
      <c r="F17" s="209"/>
      <c r="G17" s="1057" t="s">
        <v>15</v>
      </c>
      <c r="H17" s="1057"/>
      <c r="I17" s="209"/>
      <c r="J17" s="209"/>
      <c r="K17" s="1057"/>
      <c r="L17" s="1057"/>
      <c r="M17" s="1057"/>
      <c r="N17" s="1057"/>
      <c r="O17" s="1057"/>
      <c r="P17" s="1057"/>
    </row>
    <row r="18" spans="1:16" ht="14.45" customHeight="1" x14ac:dyDescent="0.25">
      <c r="O18" s="1" t="s">
        <v>554</v>
      </c>
    </row>
    <row r="19" spans="1:16" ht="22.5" customHeight="1" x14ac:dyDescent="0.25">
      <c r="A19" s="1078" t="s">
        <v>7</v>
      </c>
      <c r="B19" s="1080"/>
      <c r="C19" s="1084" t="s">
        <v>2</v>
      </c>
      <c r="D19" s="1084"/>
      <c r="E19" s="1084"/>
      <c r="F19" s="1084"/>
      <c r="G19" s="1057">
        <v>2016</v>
      </c>
      <c r="H19" s="1057"/>
      <c r="I19" s="209">
        <v>2017</v>
      </c>
      <c r="J19" s="209">
        <v>2018</v>
      </c>
      <c r="K19" s="1084">
        <v>2019</v>
      </c>
      <c r="L19" s="1084"/>
      <c r="M19" s="1084">
        <v>2020</v>
      </c>
      <c r="N19" s="1084"/>
      <c r="O19" s="1084">
        <v>2021</v>
      </c>
      <c r="P19" s="1084"/>
    </row>
    <row r="20" spans="1:16" ht="35.450000000000003" customHeight="1" x14ac:dyDescent="0.25">
      <c r="A20" s="1081"/>
      <c r="B20" s="1083"/>
      <c r="C20" s="209" t="s">
        <v>16</v>
      </c>
      <c r="D20" s="209" t="s">
        <v>17</v>
      </c>
      <c r="E20" s="209" t="s">
        <v>8</v>
      </c>
      <c r="F20" s="218" t="s">
        <v>9</v>
      </c>
      <c r="G20" s="1026" t="s">
        <v>10</v>
      </c>
      <c r="H20" s="1027"/>
      <c r="I20" s="209" t="s">
        <v>10</v>
      </c>
      <c r="J20" s="209" t="s">
        <v>11</v>
      </c>
      <c r="K20" s="1026" t="s">
        <v>12</v>
      </c>
      <c r="L20" s="1027"/>
      <c r="M20" s="1026" t="s">
        <v>13</v>
      </c>
      <c r="N20" s="1027"/>
      <c r="O20" s="1026" t="s">
        <v>13</v>
      </c>
      <c r="P20" s="1027"/>
    </row>
    <row r="21" spans="1:16" ht="34.5" customHeight="1" x14ac:dyDescent="0.25">
      <c r="A21" s="1039" t="s">
        <v>18</v>
      </c>
      <c r="B21" s="1041"/>
      <c r="C21" s="8"/>
      <c r="D21" s="8"/>
      <c r="E21" s="8"/>
      <c r="F21" s="8"/>
      <c r="G21" s="1063" t="s">
        <v>15</v>
      </c>
      <c r="H21" s="1063"/>
      <c r="I21" s="214"/>
      <c r="J21" s="59">
        <v>46822.5</v>
      </c>
      <c r="K21" s="1609">
        <v>45667.4</v>
      </c>
      <c r="L21" s="1610"/>
      <c r="M21" s="1609">
        <v>22283.5</v>
      </c>
      <c r="N21" s="1610"/>
      <c r="O21" s="1609">
        <v>22952.5</v>
      </c>
      <c r="P21" s="1610"/>
    </row>
    <row r="22" spans="1:16" ht="32.450000000000003" customHeight="1" x14ac:dyDescent="0.25">
      <c r="A22" s="1086" t="s">
        <v>151</v>
      </c>
      <c r="B22" s="1088"/>
      <c r="C22" s="9">
        <v>2</v>
      </c>
      <c r="D22" s="8"/>
      <c r="E22" s="8"/>
      <c r="F22" s="8"/>
      <c r="G22" s="1057" t="s">
        <v>15</v>
      </c>
      <c r="H22" s="1057"/>
      <c r="I22" s="209"/>
      <c r="J22" s="8"/>
      <c r="K22" s="1084"/>
      <c r="L22" s="1084"/>
      <c r="M22" s="1084"/>
      <c r="N22" s="1084"/>
      <c r="O22" s="1084"/>
      <c r="P22" s="1084"/>
    </row>
    <row r="23" spans="1:16" ht="18.600000000000001" customHeight="1" x14ac:dyDescent="0.25">
      <c r="A23" s="1084"/>
      <c r="B23" s="1084"/>
      <c r="C23" s="8"/>
      <c r="D23" s="8"/>
      <c r="E23" s="8"/>
      <c r="F23" s="8"/>
      <c r="G23" s="1057" t="s">
        <v>15</v>
      </c>
      <c r="H23" s="1057"/>
      <c r="I23" s="209"/>
      <c r="J23" s="8"/>
      <c r="K23" s="1084"/>
      <c r="L23" s="1084"/>
      <c r="M23" s="1084"/>
      <c r="N23" s="1084"/>
      <c r="O23" s="1084"/>
      <c r="P23" s="1084"/>
    </row>
    <row r="24" spans="1:16" ht="32.450000000000003" customHeight="1" x14ac:dyDescent="0.25">
      <c r="A24" s="1086" t="s">
        <v>152</v>
      </c>
      <c r="B24" s="1088"/>
      <c r="C24" s="9">
        <v>2</v>
      </c>
      <c r="D24" s="8">
        <v>2</v>
      </c>
      <c r="E24" s="8">
        <v>4</v>
      </c>
      <c r="F24" s="8"/>
      <c r="G24" s="1057" t="s">
        <v>15</v>
      </c>
      <c r="H24" s="1057"/>
      <c r="I24" s="209"/>
      <c r="J24" s="59">
        <v>46822.5</v>
      </c>
      <c r="K24" s="1609">
        <v>45667.4</v>
      </c>
      <c r="L24" s="1610"/>
      <c r="M24" s="1609">
        <v>22280</v>
      </c>
      <c r="N24" s="1610"/>
      <c r="O24" s="1609">
        <v>22950</v>
      </c>
      <c r="P24" s="1610"/>
    </row>
    <row r="25" spans="1:16" ht="69" customHeight="1" x14ac:dyDescent="0.25">
      <c r="A25" s="1908" t="s">
        <v>367</v>
      </c>
      <c r="B25" s="1909"/>
      <c r="C25" s="9"/>
      <c r="D25" s="8"/>
      <c r="E25" s="8"/>
      <c r="F25" s="8">
        <v>13</v>
      </c>
      <c r="G25" s="206"/>
      <c r="H25" s="207"/>
      <c r="I25" s="209"/>
      <c r="J25" s="62">
        <v>46822.5</v>
      </c>
      <c r="K25" s="1573">
        <v>45652.4</v>
      </c>
      <c r="L25" s="1574"/>
      <c r="M25" s="1573">
        <v>22280</v>
      </c>
      <c r="N25" s="1574"/>
      <c r="O25" s="1573">
        <v>22950</v>
      </c>
      <c r="P25" s="1574"/>
    </row>
    <row r="26" spans="1:16" ht="58.15" customHeight="1" x14ac:dyDescent="0.25">
      <c r="A26" s="1575" t="s">
        <v>128</v>
      </c>
      <c r="B26" s="1576"/>
      <c r="C26" s="8"/>
      <c r="D26" s="8"/>
      <c r="E26" s="8"/>
      <c r="F26" s="8">
        <v>59</v>
      </c>
      <c r="G26" s="1026" t="s">
        <v>15</v>
      </c>
      <c r="H26" s="1027"/>
      <c r="I26" s="209" t="s">
        <v>15</v>
      </c>
      <c r="J26" s="8">
        <v>129022</v>
      </c>
      <c r="K26" s="1042">
        <v>305515</v>
      </c>
      <c r="L26" s="1044"/>
      <c r="M26" s="1042">
        <v>442258</v>
      </c>
      <c r="N26" s="1044"/>
      <c r="O26" s="1042">
        <v>193927.5</v>
      </c>
      <c r="P26" s="1044"/>
    </row>
    <row r="27" spans="1:16" ht="49.15" customHeight="1" x14ac:dyDescent="0.25">
      <c r="A27" s="1149" t="s">
        <v>289</v>
      </c>
      <c r="B27" s="1150"/>
      <c r="C27" s="8"/>
      <c r="D27" s="8"/>
      <c r="E27" s="8"/>
      <c r="F27" s="8">
        <v>47</v>
      </c>
      <c r="G27" s="1026" t="s">
        <v>15</v>
      </c>
      <c r="H27" s="1027"/>
      <c r="I27" s="209" t="s">
        <v>15</v>
      </c>
      <c r="J27" s="8">
        <v>-129022</v>
      </c>
      <c r="K27" s="1042">
        <v>-305515</v>
      </c>
      <c r="L27" s="1044"/>
      <c r="M27" s="1042">
        <v>-442258</v>
      </c>
      <c r="N27" s="1044"/>
      <c r="O27" s="1042">
        <v>-193927.5</v>
      </c>
      <c r="P27" s="1044"/>
    </row>
    <row r="28" spans="1:16" ht="19.899999999999999" customHeight="1" x14ac:dyDescent="0.25">
      <c r="A28" s="1086" t="s">
        <v>130</v>
      </c>
      <c r="B28" s="1088"/>
      <c r="C28" s="8"/>
      <c r="D28" s="8"/>
      <c r="E28" s="8"/>
      <c r="F28" s="8">
        <v>91</v>
      </c>
      <c r="G28" s="1026"/>
      <c r="H28" s="1027"/>
      <c r="I28" s="209"/>
      <c r="J28" s="8"/>
      <c r="K28" s="1042"/>
      <c r="L28" s="1044"/>
      <c r="M28" s="1042"/>
      <c r="N28" s="1044"/>
      <c r="O28" s="1042"/>
      <c r="P28" s="1044"/>
    </row>
    <row r="29" spans="1:16" ht="16.899999999999999" customHeight="1" x14ac:dyDescent="0.25">
      <c r="A29" s="1581" t="s">
        <v>131</v>
      </c>
      <c r="B29" s="1144"/>
      <c r="C29" s="8"/>
      <c r="D29" s="8"/>
      <c r="E29" s="8"/>
      <c r="F29" s="8">
        <v>93</v>
      </c>
      <c r="G29" s="1026"/>
      <c r="H29" s="1027"/>
      <c r="I29" s="209"/>
      <c r="J29" s="8"/>
      <c r="K29" s="1042"/>
      <c r="L29" s="1044"/>
      <c r="M29" s="1042"/>
      <c r="N29" s="1044"/>
      <c r="O29" s="1042"/>
      <c r="P29" s="1044"/>
    </row>
    <row r="30" spans="1:16" ht="35.25" customHeight="1" x14ac:dyDescent="0.25">
      <c r="A30" s="1086" t="s">
        <v>21</v>
      </c>
      <c r="B30" s="1088"/>
      <c r="C30" s="9">
        <v>1</v>
      </c>
      <c r="D30" s="8"/>
      <c r="E30" s="8">
        <v>4</v>
      </c>
      <c r="F30" s="8">
        <v>10</v>
      </c>
      <c r="G30" s="1026" t="s">
        <v>15</v>
      </c>
      <c r="H30" s="1027"/>
      <c r="I30" s="209" t="s">
        <v>15</v>
      </c>
      <c r="J30" s="13"/>
      <c r="K30" s="1116">
        <v>15</v>
      </c>
      <c r="L30" s="1117"/>
      <c r="M30" s="1116">
        <v>3.5</v>
      </c>
      <c r="N30" s="1117"/>
      <c r="O30" s="1116">
        <v>2.5</v>
      </c>
      <c r="P30" s="1117"/>
    </row>
    <row r="31" spans="1:16" ht="20.45" customHeight="1" x14ac:dyDescent="0.25">
      <c r="A31" s="1042"/>
      <c r="B31" s="1044"/>
      <c r="C31" s="8"/>
      <c r="D31" s="8"/>
      <c r="E31" s="8"/>
      <c r="F31" s="8"/>
      <c r="G31" s="1026" t="s">
        <v>15</v>
      </c>
      <c r="H31" s="1027"/>
      <c r="I31" s="209" t="s">
        <v>15</v>
      </c>
      <c r="J31" s="8"/>
      <c r="K31" s="1042"/>
      <c r="L31" s="1044"/>
      <c r="M31" s="1042"/>
      <c r="N31" s="1044"/>
      <c r="O31" s="1042"/>
      <c r="P31" s="1044"/>
    </row>
    <row r="32" spans="1:16" ht="14.45" customHeight="1" x14ac:dyDescent="0.25"/>
    <row r="33" spans="1:16" ht="21" customHeight="1" x14ac:dyDescent="0.25">
      <c r="A33" s="1142" t="s">
        <v>22</v>
      </c>
      <c r="B33" s="1143"/>
      <c r="C33" s="1143"/>
      <c r="D33" s="1143"/>
      <c r="E33" s="1143"/>
      <c r="F33" s="1143"/>
      <c r="G33" s="1143"/>
      <c r="H33" s="1143"/>
      <c r="I33" s="1143"/>
      <c r="J33" s="1143"/>
      <c r="K33" s="1143"/>
      <c r="L33" s="1143"/>
      <c r="M33" s="1143"/>
      <c r="N33" s="1143"/>
      <c r="O33" s="1143"/>
      <c r="P33" s="1144"/>
    </row>
    <row r="34" spans="1:16" ht="25.15" customHeight="1" x14ac:dyDescent="0.25">
      <c r="A34" s="1057" t="s">
        <v>7</v>
      </c>
      <c r="B34" s="1057"/>
      <c r="C34" s="1057"/>
      <c r="D34" s="1057" t="s">
        <v>2</v>
      </c>
      <c r="E34" s="1057"/>
      <c r="F34" s="1057"/>
      <c r="G34" s="1057" t="s">
        <v>447</v>
      </c>
      <c r="H34" s="1057"/>
      <c r="I34" s="1057"/>
      <c r="J34" s="1057"/>
      <c r="K34" s="1057" t="s">
        <v>352</v>
      </c>
      <c r="L34" s="1057"/>
      <c r="M34" s="1057"/>
      <c r="N34" s="1057" t="s">
        <v>539</v>
      </c>
      <c r="O34" s="1057"/>
      <c r="P34" s="1057"/>
    </row>
    <row r="35" spans="1:16" ht="64.150000000000006" customHeight="1" x14ac:dyDescent="0.25">
      <c r="A35" s="1057"/>
      <c r="B35" s="1057"/>
      <c r="C35" s="1057"/>
      <c r="D35" s="209" t="s">
        <v>8</v>
      </c>
      <c r="E35" s="1092" t="s">
        <v>23</v>
      </c>
      <c r="F35" s="1092"/>
      <c r="G35" s="1145" t="s">
        <v>24</v>
      </c>
      <c r="H35" s="1145"/>
      <c r="I35" s="223" t="s">
        <v>25</v>
      </c>
      <c r="J35" s="223" t="s">
        <v>26</v>
      </c>
      <c r="K35" s="223" t="s">
        <v>24</v>
      </c>
      <c r="L35" s="223" t="s">
        <v>25</v>
      </c>
      <c r="M35" s="223" t="s">
        <v>26</v>
      </c>
      <c r="N35" s="223" t="s">
        <v>24</v>
      </c>
      <c r="O35" s="223" t="s">
        <v>25</v>
      </c>
      <c r="P35" s="223" t="s">
        <v>26</v>
      </c>
    </row>
    <row r="36" spans="1:16" ht="20.45" customHeight="1" x14ac:dyDescent="0.25">
      <c r="A36" s="1111" t="s">
        <v>27</v>
      </c>
      <c r="B36" s="1111"/>
      <c r="C36" s="1111"/>
      <c r="D36" s="209"/>
      <c r="E36" s="1057">
        <v>3</v>
      </c>
      <c r="F36" s="1057"/>
      <c r="G36" s="1063">
        <v>45667.4</v>
      </c>
      <c r="H36" s="1063"/>
      <c r="I36" s="208"/>
      <c r="J36" s="208"/>
      <c r="K36" s="214">
        <v>22283.5</v>
      </c>
      <c r="L36" s="214"/>
      <c r="M36" s="208"/>
      <c r="N36" s="214">
        <v>22952.5</v>
      </c>
      <c r="O36" s="208"/>
      <c r="P36" s="214"/>
    </row>
    <row r="37" spans="1:16" s="12" customFormat="1" ht="20.45" customHeight="1" x14ac:dyDescent="0.25">
      <c r="A37" s="1134" t="s">
        <v>129</v>
      </c>
      <c r="B37" s="1134"/>
      <c r="C37" s="1134"/>
      <c r="D37" s="221" t="s">
        <v>28</v>
      </c>
      <c r="E37" s="1135"/>
      <c r="F37" s="1135"/>
      <c r="G37" s="1135">
        <v>45667.4</v>
      </c>
      <c r="H37" s="1135"/>
      <c r="I37" s="221"/>
      <c r="J37" s="222"/>
      <c r="K37" s="221">
        <v>22283.5</v>
      </c>
      <c r="L37" s="221"/>
      <c r="M37" s="221"/>
      <c r="N37" s="221">
        <v>22952.5</v>
      </c>
      <c r="O37" s="221"/>
      <c r="P37" s="221"/>
    </row>
    <row r="38" spans="1:16" s="12" customFormat="1" ht="20.45" customHeight="1" x14ac:dyDescent="0.25">
      <c r="A38" s="1136" t="s">
        <v>29</v>
      </c>
      <c r="B38" s="1137"/>
      <c r="C38" s="1138"/>
      <c r="D38" s="221" t="s">
        <v>30</v>
      </c>
      <c r="E38" s="1139"/>
      <c r="F38" s="1140"/>
      <c r="G38" s="1139"/>
      <c r="H38" s="1140"/>
      <c r="I38" s="221"/>
      <c r="J38" s="221"/>
      <c r="K38" s="221"/>
      <c r="L38" s="221"/>
      <c r="M38" s="221"/>
      <c r="N38" s="221"/>
      <c r="O38" s="221"/>
      <c r="P38" s="221"/>
    </row>
    <row r="39" spans="1:16" s="12" customFormat="1" ht="20.45" customHeight="1" x14ac:dyDescent="0.25">
      <c r="A39" s="1139"/>
      <c r="B39" s="1141"/>
      <c r="C39" s="1140"/>
      <c r="D39" s="221"/>
      <c r="E39" s="1139"/>
      <c r="F39" s="1140"/>
      <c r="G39" s="1139"/>
      <c r="H39" s="1140"/>
      <c r="I39" s="221"/>
      <c r="J39" s="221"/>
      <c r="K39" s="221"/>
      <c r="L39" s="221"/>
      <c r="M39" s="221"/>
      <c r="N39" s="221"/>
      <c r="O39" s="221"/>
      <c r="P39" s="221"/>
    </row>
    <row r="40" spans="1:16" ht="20.45" customHeight="1" x14ac:dyDescent="0.25">
      <c r="A40" s="1111"/>
      <c r="B40" s="1111"/>
      <c r="C40" s="1111"/>
      <c r="D40" s="209"/>
      <c r="E40" s="1057"/>
      <c r="F40" s="1057"/>
      <c r="G40" s="1057"/>
      <c r="H40" s="1057"/>
      <c r="I40" s="209"/>
      <c r="J40" s="209"/>
      <c r="K40" s="209"/>
      <c r="L40" s="209"/>
      <c r="M40" s="209"/>
      <c r="N40" s="209"/>
      <c r="O40" s="209"/>
      <c r="P40" s="209"/>
    </row>
    <row r="41" spans="1:16" ht="20.45" customHeight="1" x14ac:dyDescent="0.25">
      <c r="A41" s="1111" t="s">
        <v>27</v>
      </c>
      <c r="B41" s="1111"/>
      <c r="C41" s="1111"/>
      <c r="D41" s="209"/>
      <c r="E41" s="1057"/>
      <c r="F41" s="1057"/>
      <c r="G41" s="1063">
        <v>45667.4</v>
      </c>
      <c r="H41" s="1063"/>
      <c r="I41" s="208"/>
      <c r="J41" s="214"/>
      <c r="K41" s="208">
        <v>22283.5</v>
      </c>
      <c r="L41" s="214"/>
      <c r="M41" s="208"/>
      <c r="N41" s="214">
        <v>22952.5</v>
      </c>
      <c r="O41" s="208"/>
      <c r="P41" s="214"/>
    </row>
    <row r="42" spans="1:16" s="12" customFormat="1" ht="20.45" customHeight="1" x14ac:dyDescent="0.25">
      <c r="A42" s="1134" t="s">
        <v>31</v>
      </c>
      <c r="B42" s="1134"/>
      <c r="C42" s="1134"/>
      <c r="D42" s="57" t="s">
        <v>109</v>
      </c>
      <c r="E42" s="1135">
        <v>2</v>
      </c>
      <c r="F42" s="1135"/>
      <c r="G42" s="1135">
        <v>45652.4</v>
      </c>
      <c r="H42" s="1135"/>
      <c r="I42" s="221"/>
      <c r="J42" s="221"/>
      <c r="K42" s="221">
        <v>22280</v>
      </c>
      <c r="L42" s="221"/>
      <c r="M42" s="221"/>
      <c r="N42" s="221">
        <v>22950</v>
      </c>
      <c r="O42" s="221"/>
      <c r="P42" s="221"/>
    </row>
    <row r="43" spans="1:16" s="12" customFormat="1" ht="20.45" customHeight="1" x14ac:dyDescent="0.25">
      <c r="A43" s="1134" t="s">
        <v>32</v>
      </c>
      <c r="B43" s="1134"/>
      <c r="C43" s="1134"/>
      <c r="D43" s="57" t="s">
        <v>109</v>
      </c>
      <c r="E43" s="1135">
        <v>1</v>
      </c>
      <c r="F43" s="1135"/>
      <c r="G43" s="1135">
        <v>15</v>
      </c>
      <c r="H43" s="1135"/>
      <c r="I43" s="221"/>
      <c r="J43" s="221"/>
      <c r="K43" s="221">
        <v>3.5</v>
      </c>
      <c r="L43" s="221"/>
      <c r="M43" s="221"/>
      <c r="N43" s="221">
        <v>2.5</v>
      </c>
      <c r="O43" s="221"/>
      <c r="P43" s="221"/>
    </row>
    <row r="44" spans="1:16" ht="20.45" customHeight="1" x14ac:dyDescent="0.25">
      <c r="A44" s="1111"/>
      <c r="B44" s="1111"/>
      <c r="C44" s="1111"/>
      <c r="D44" s="8"/>
      <c r="E44" s="1057"/>
      <c r="F44" s="1057"/>
      <c r="G44" s="1057"/>
      <c r="H44" s="1057"/>
      <c r="I44" s="209"/>
      <c r="J44" s="209"/>
      <c r="K44" s="209"/>
      <c r="L44" s="209"/>
      <c r="M44" s="209"/>
      <c r="N44" s="209"/>
      <c r="O44" s="209"/>
      <c r="P44" s="209"/>
    </row>
    <row r="45" spans="1:16" ht="19.149999999999999" customHeight="1" x14ac:dyDescent="0.25"/>
    <row r="46" spans="1:16" x14ac:dyDescent="0.25">
      <c r="A46" s="1051" t="s">
        <v>33</v>
      </c>
      <c r="B46" s="1051"/>
      <c r="C46" s="1051"/>
      <c r="D46" s="1051"/>
      <c r="E46" s="1051"/>
      <c r="F46" s="1051"/>
      <c r="G46" s="1051"/>
      <c r="H46" s="1051"/>
      <c r="I46" s="1051"/>
      <c r="J46" s="1051"/>
      <c r="K46" s="1051"/>
      <c r="L46" s="1051"/>
      <c r="M46" s="1051"/>
      <c r="N46" s="1051"/>
      <c r="O46" s="1051"/>
      <c r="P46" s="1051"/>
    </row>
    <row r="47" spans="1:16" x14ac:dyDescent="0.25">
      <c r="A47" s="1057" t="s">
        <v>7</v>
      </c>
      <c r="B47" s="1057"/>
      <c r="C47" s="1057" t="s">
        <v>2</v>
      </c>
      <c r="D47" s="1057"/>
      <c r="E47" s="1057"/>
      <c r="F47" s="1057"/>
      <c r="G47" s="1057"/>
      <c r="H47" s="1057"/>
      <c r="I47" s="1078" t="s">
        <v>34</v>
      </c>
      <c r="J47" s="1080"/>
      <c r="K47" s="209">
        <v>2016</v>
      </c>
      <c r="L47" s="209">
        <v>2017</v>
      </c>
      <c r="M47" s="209">
        <v>2018</v>
      </c>
      <c r="N47" s="209">
        <v>2019</v>
      </c>
      <c r="O47" s="209">
        <v>2020</v>
      </c>
      <c r="P47" s="209">
        <v>2021</v>
      </c>
    </row>
    <row r="48" spans="1:16" ht="51.6" customHeight="1" x14ac:dyDescent="0.25">
      <c r="A48" s="1057"/>
      <c r="B48" s="1057"/>
      <c r="C48" s="218" t="s">
        <v>35</v>
      </c>
      <c r="D48" s="218" t="s">
        <v>36</v>
      </c>
      <c r="E48" s="218" t="s">
        <v>37</v>
      </c>
      <c r="F48" s="218" t="s">
        <v>38</v>
      </c>
      <c r="G48" s="218" t="s">
        <v>39</v>
      </c>
      <c r="H48" s="218" t="s">
        <v>40</v>
      </c>
      <c r="I48" s="1081"/>
      <c r="J48" s="1083"/>
      <c r="K48" s="223" t="s">
        <v>10</v>
      </c>
      <c r="L48" s="223" t="s">
        <v>10</v>
      </c>
      <c r="M48" s="223" t="s">
        <v>11</v>
      </c>
      <c r="N48" s="223" t="s">
        <v>12</v>
      </c>
      <c r="O48" s="223" t="s">
        <v>13</v>
      </c>
      <c r="P48" s="223" t="s">
        <v>13</v>
      </c>
    </row>
    <row r="49" spans="1:16" x14ac:dyDescent="0.25">
      <c r="A49" s="1075" t="s">
        <v>27</v>
      </c>
      <c r="B49" s="1077"/>
      <c r="C49" s="13"/>
      <c r="D49" s="13"/>
      <c r="E49" s="13"/>
      <c r="F49" s="13"/>
      <c r="G49" s="13"/>
      <c r="H49" s="13"/>
      <c r="I49" s="1116"/>
      <c r="J49" s="1117"/>
      <c r="K49" s="214" t="s">
        <v>15</v>
      </c>
      <c r="L49" s="214"/>
      <c r="M49" s="63"/>
      <c r="N49" s="13"/>
      <c r="O49" s="13"/>
      <c r="P49" s="13"/>
    </row>
    <row r="50" spans="1:16" x14ac:dyDescent="0.25">
      <c r="A50" s="1075" t="s">
        <v>132</v>
      </c>
      <c r="B50" s="1077"/>
      <c r="C50" s="13"/>
      <c r="D50" s="13"/>
      <c r="E50" s="13"/>
      <c r="F50" s="13"/>
      <c r="G50" s="13"/>
      <c r="H50" s="13"/>
      <c r="I50" s="219"/>
      <c r="J50" s="220"/>
      <c r="K50" s="214"/>
      <c r="L50" s="214"/>
      <c r="M50" s="13"/>
      <c r="N50" s="13"/>
      <c r="O50" s="13"/>
      <c r="P50" s="13"/>
    </row>
    <row r="51" spans="1:16" ht="52.9" customHeight="1" x14ac:dyDescent="0.25">
      <c r="A51" s="1501" t="s">
        <v>365</v>
      </c>
      <c r="B51" s="1502"/>
      <c r="C51" s="13">
        <v>298</v>
      </c>
      <c r="D51" s="13">
        <v>2</v>
      </c>
      <c r="E51" s="13"/>
      <c r="F51" s="162" t="s">
        <v>366</v>
      </c>
      <c r="G51" s="13">
        <v>70124</v>
      </c>
      <c r="H51" s="21"/>
      <c r="I51" s="1042"/>
      <c r="J51" s="1044"/>
      <c r="K51" s="209" t="s">
        <v>15</v>
      </c>
      <c r="L51" s="209"/>
      <c r="M51" s="63">
        <v>46882.5</v>
      </c>
      <c r="N51" s="63">
        <v>45652.4</v>
      </c>
      <c r="O51" s="58">
        <v>22280</v>
      </c>
      <c r="P51" s="13">
        <v>22950</v>
      </c>
    </row>
    <row r="52" spans="1:16" ht="63" customHeight="1" x14ac:dyDescent="0.25">
      <c r="A52" s="1908" t="s">
        <v>367</v>
      </c>
      <c r="B52" s="1909"/>
      <c r="C52" s="13"/>
      <c r="D52" s="13"/>
      <c r="E52" s="8">
        <v>2055</v>
      </c>
      <c r="F52" s="13"/>
      <c r="G52" s="13"/>
      <c r="H52" s="21" t="s">
        <v>368</v>
      </c>
      <c r="I52" s="212"/>
      <c r="J52" s="213"/>
      <c r="K52" s="209"/>
      <c r="L52" s="209"/>
      <c r="M52" s="63">
        <v>46822.5</v>
      </c>
      <c r="N52" s="63">
        <v>21070</v>
      </c>
      <c r="O52" s="58">
        <v>22280</v>
      </c>
      <c r="P52" s="13">
        <v>22950</v>
      </c>
    </row>
    <row r="53" spans="1:16" s="465" customFormat="1" ht="63" customHeight="1" x14ac:dyDescent="0.25">
      <c r="A53" s="1908" t="s">
        <v>367</v>
      </c>
      <c r="B53" s="1909"/>
      <c r="C53" s="13"/>
      <c r="D53" s="13"/>
      <c r="E53" s="8">
        <v>2053</v>
      </c>
      <c r="F53" s="13"/>
      <c r="G53" s="13"/>
      <c r="H53" s="21"/>
      <c r="I53" s="535"/>
      <c r="J53" s="536"/>
      <c r="K53" s="534"/>
      <c r="L53" s="534"/>
      <c r="M53" s="63"/>
      <c r="N53" s="63">
        <v>12290.2</v>
      </c>
      <c r="O53" s="58"/>
      <c r="P53" s="13"/>
    </row>
    <row r="54" spans="1:16" s="465" customFormat="1" ht="63" customHeight="1" x14ac:dyDescent="0.25">
      <c r="A54" s="1908" t="s">
        <v>367</v>
      </c>
      <c r="B54" s="1909"/>
      <c r="C54" s="13"/>
      <c r="D54" s="13"/>
      <c r="E54" s="8">
        <v>2051</v>
      </c>
      <c r="F54" s="13"/>
      <c r="G54" s="13"/>
      <c r="H54" s="21"/>
      <c r="I54" s="535"/>
      <c r="J54" s="536"/>
      <c r="K54" s="534"/>
      <c r="L54" s="534"/>
      <c r="M54" s="63"/>
      <c r="N54" s="63">
        <v>12292.2</v>
      </c>
      <c r="O54" s="58"/>
      <c r="P54" s="13"/>
    </row>
    <row r="55" spans="1:16" ht="56.25" customHeight="1" x14ac:dyDescent="0.25">
      <c r="A55" s="1906" t="s">
        <v>128</v>
      </c>
      <c r="B55" s="1907"/>
      <c r="C55" s="8"/>
      <c r="D55" s="8"/>
      <c r="E55" s="8">
        <v>2053</v>
      </c>
      <c r="F55" s="8"/>
      <c r="G55" s="8"/>
      <c r="H55" s="21" t="s">
        <v>154</v>
      </c>
      <c r="I55" s="1042" t="s">
        <v>156</v>
      </c>
      <c r="J55" s="1044"/>
      <c r="K55" s="209" t="s">
        <v>15</v>
      </c>
      <c r="L55" s="209"/>
      <c r="M55" s="16">
        <v>129022</v>
      </c>
      <c r="N55" s="22">
        <v>305515</v>
      </c>
      <c r="O55" s="22">
        <v>442258</v>
      </c>
      <c r="P55" s="8">
        <v>193927.5</v>
      </c>
    </row>
    <row r="56" spans="1:16" ht="40.15" customHeight="1" x14ac:dyDescent="0.25">
      <c r="A56" s="1579" t="s">
        <v>289</v>
      </c>
      <c r="B56" s="1580"/>
      <c r="C56" s="8"/>
      <c r="D56" s="8"/>
      <c r="E56" s="8"/>
      <c r="F56" s="8"/>
      <c r="G56" s="8"/>
      <c r="H56" s="8">
        <v>471330</v>
      </c>
      <c r="I56" s="212"/>
      <c r="J56" s="213"/>
      <c r="K56" s="209"/>
      <c r="L56" s="209"/>
      <c r="M56" s="16">
        <v>-129022</v>
      </c>
      <c r="N56" s="22">
        <v>-305515</v>
      </c>
      <c r="O56" s="22">
        <v>-442258</v>
      </c>
      <c r="P56" s="8">
        <v>-193927.5</v>
      </c>
    </row>
    <row r="57" spans="1:16" ht="16.899999999999999" customHeight="1" x14ac:dyDescent="0.25">
      <c r="A57" s="1086" t="s">
        <v>130</v>
      </c>
      <c r="B57" s="1088"/>
      <c r="C57" s="8"/>
      <c r="D57" s="8"/>
      <c r="E57" s="8"/>
      <c r="F57" s="8"/>
      <c r="G57" s="8"/>
      <c r="H57" s="21" t="s">
        <v>157</v>
      </c>
      <c r="I57" s="1042"/>
      <c r="J57" s="1044"/>
      <c r="K57" s="209" t="s">
        <v>15</v>
      </c>
      <c r="L57" s="209"/>
      <c r="M57" s="16"/>
      <c r="N57" s="22"/>
      <c r="O57" s="22"/>
      <c r="P57" s="8"/>
    </row>
    <row r="58" spans="1:16" ht="16.899999999999999" customHeight="1" x14ac:dyDescent="0.25">
      <c r="A58" s="1581" t="s">
        <v>131</v>
      </c>
      <c r="B58" s="1144"/>
      <c r="C58" s="8"/>
      <c r="D58" s="8"/>
      <c r="E58" s="8"/>
      <c r="F58" s="8"/>
      <c r="G58" s="8"/>
      <c r="H58" s="8">
        <v>930000</v>
      </c>
      <c r="I58" s="1042"/>
      <c r="J58" s="1044"/>
      <c r="K58" s="209" t="s">
        <v>15</v>
      </c>
      <c r="L58" s="209"/>
      <c r="M58" s="8"/>
      <c r="N58" s="8"/>
      <c r="O58" s="217"/>
      <c r="P58" s="8"/>
    </row>
    <row r="59" spans="1:16" x14ac:dyDescent="0.25">
      <c r="A59" s="1042"/>
      <c r="B59" s="1043"/>
    </row>
    <row r="60" spans="1:16" ht="26.25" customHeight="1" x14ac:dyDescent="0.25">
      <c r="A60" s="1113" t="s">
        <v>41</v>
      </c>
      <c r="B60" s="1113"/>
      <c r="C60" s="1113"/>
      <c r="D60" s="1113"/>
      <c r="E60" s="1113"/>
      <c r="F60" s="1113"/>
      <c r="G60" s="1113"/>
      <c r="H60" s="1113"/>
      <c r="I60" s="1113"/>
      <c r="J60" s="1113"/>
      <c r="K60" s="1113"/>
      <c r="L60" s="1113"/>
      <c r="M60" s="1113"/>
      <c r="N60" s="1113"/>
      <c r="O60" s="1113"/>
      <c r="P60" s="1114"/>
    </row>
    <row r="61" spans="1:16" ht="21.6" customHeight="1" x14ac:dyDescent="0.25">
      <c r="A61" s="1106"/>
      <c r="B61" s="1108"/>
      <c r="C61" s="1106"/>
      <c r="D61" s="1107"/>
      <c r="E61" s="1107"/>
      <c r="F61" s="1107"/>
      <c r="G61" s="1107"/>
      <c r="H61" s="1107"/>
      <c r="I61" s="1107"/>
      <c r="J61" s="1107"/>
      <c r="K61" s="1107"/>
      <c r="L61" s="1107"/>
      <c r="M61" s="1107"/>
      <c r="N61" s="1108"/>
      <c r="O61" s="1084" t="s">
        <v>2</v>
      </c>
      <c r="P61" s="1084"/>
    </row>
    <row r="62" spans="1:16" ht="20.25" customHeight="1" x14ac:dyDescent="0.25">
      <c r="A62" s="1111" t="s">
        <v>42</v>
      </c>
      <c r="B62" s="1111"/>
      <c r="C62" s="1106" t="s">
        <v>371</v>
      </c>
      <c r="D62" s="1107"/>
      <c r="E62" s="1107"/>
      <c r="F62" s="1107"/>
      <c r="G62" s="1107"/>
      <c r="H62" s="1107"/>
      <c r="I62" s="1107"/>
      <c r="J62" s="1107"/>
      <c r="K62" s="1107"/>
      <c r="L62" s="1107"/>
      <c r="M62" s="1107"/>
      <c r="N62" s="1108"/>
      <c r="O62" s="1112" t="s">
        <v>136</v>
      </c>
      <c r="P62" s="1112"/>
    </row>
    <row r="63" spans="1:16" ht="21.6" customHeight="1" x14ac:dyDescent="0.25">
      <c r="A63" s="1111" t="s">
        <v>43</v>
      </c>
      <c r="B63" s="1111"/>
      <c r="C63" s="1106" t="s">
        <v>369</v>
      </c>
      <c r="D63" s="1107"/>
      <c r="E63" s="1107"/>
      <c r="F63" s="1107"/>
      <c r="G63" s="1107"/>
      <c r="H63" s="1107"/>
      <c r="I63" s="1107"/>
      <c r="J63" s="1107"/>
      <c r="K63" s="1107"/>
      <c r="L63" s="1107"/>
      <c r="M63" s="1107"/>
      <c r="N63" s="1108"/>
      <c r="O63" s="1084">
        <v>64</v>
      </c>
      <c r="P63" s="1084"/>
    </row>
    <row r="64" spans="1:16" ht="21.6" customHeight="1" x14ac:dyDescent="0.25">
      <c r="A64" s="1111" t="s">
        <v>45</v>
      </c>
      <c r="B64" s="1111"/>
      <c r="C64" s="1106" t="s">
        <v>370</v>
      </c>
      <c r="D64" s="1107"/>
      <c r="E64" s="1107"/>
      <c r="F64" s="1107"/>
      <c r="G64" s="1107"/>
      <c r="H64" s="1107"/>
      <c r="I64" s="1107"/>
      <c r="J64" s="1107"/>
      <c r="K64" s="1107"/>
      <c r="L64" s="1107"/>
      <c r="M64" s="1107"/>
      <c r="N64" s="1108"/>
      <c r="O64" s="1112" t="s">
        <v>181</v>
      </c>
      <c r="P64" s="1112"/>
    </row>
    <row r="66" spans="1:16" ht="37.5" customHeight="1" x14ac:dyDescent="0.25">
      <c r="A66" s="1115" t="s">
        <v>46</v>
      </c>
      <c r="B66" s="1115"/>
      <c r="C66" s="1115"/>
      <c r="D66" s="1115"/>
      <c r="E66" s="1115"/>
      <c r="F66" s="1115"/>
      <c r="G66" s="1115"/>
      <c r="H66" s="1115"/>
      <c r="I66" s="1115"/>
      <c r="J66" s="1115"/>
      <c r="K66" s="1115"/>
      <c r="L66" s="1115"/>
      <c r="M66" s="1115"/>
      <c r="N66" s="1115"/>
      <c r="O66" s="1115"/>
      <c r="P66" s="1115"/>
    </row>
    <row r="67" spans="1:16" ht="20.25" customHeight="1" x14ac:dyDescent="0.25">
      <c r="A67" s="1898" t="s">
        <v>47</v>
      </c>
      <c r="B67" s="1899"/>
      <c r="C67" s="1900"/>
      <c r="D67" s="1808" t="s">
        <v>513</v>
      </c>
      <c r="E67" s="1808"/>
      <c r="F67" s="1808"/>
      <c r="G67" s="1808"/>
      <c r="H67" s="1808"/>
      <c r="I67" s="1808"/>
      <c r="J67" s="1808"/>
      <c r="K67" s="1808"/>
      <c r="L67" s="1808"/>
      <c r="M67" s="1808"/>
      <c r="N67" s="1808"/>
      <c r="O67" s="1808"/>
      <c r="P67" s="1809"/>
    </row>
    <row r="68" spans="1:16" ht="52.5" customHeight="1" x14ac:dyDescent="0.25">
      <c r="A68" s="1901" t="s">
        <v>891</v>
      </c>
      <c r="B68" s="1902"/>
      <c r="C68" s="1903"/>
      <c r="D68" s="1813" t="s">
        <v>514</v>
      </c>
      <c r="E68" s="1814"/>
      <c r="F68" s="1814"/>
      <c r="G68" s="1814"/>
      <c r="H68" s="1814"/>
      <c r="I68" s="1814"/>
      <c r="J68" s="1814"/>
      <c r="K68" s="1814"/>
      <c r="L68" s="1814"/>
      <c r="M68" s="1814"/>
      <c r="N68" s="1814"/>
      <c r="O68" s="1814"/>
      <c r="P68" s="1815"/>
    </row>
    <row r="69" spans="1:16" ht="70.5" customHeight="1" x14ac:dyDescent="0.25">
      <c r="A69" s="1904" t="s">
        <v>49</v>
      </c>
      <c r="B69" s="1904"/>
      <c r="C69" s="1905"/>
      <c r="D69" s="1819" t="s">
        <v>515</v>
      </c>
      <c r="E69" s="1819"/>
      <c r="F69" s="1819"/>
      <c r="G69" s="1819"/>
      <c r="H69" s="1819"/>
      <c r="I69" s="1819"/>
      <c r="J69" s="1819"/>
      <c r="K69" s="1819"/>
      <c r="L69" s="1819"/>
      <c r="M69" s="1819"/>
      <c r="N69" s="1819"/>
      <c r="O69" s="1819"/>
      <c r="P69" s="1820"/>
    </row>
    <row r="70" spans="1:16" ht="26.25" customHeight="1" x14ac:dyDescent="0.25">
      <c r="A70" s="1886" t="s">
        <v>50</v>
      </c>
      <c r="B70" s="1886"/>
      <c r="C70" s="1886"/>
      <c r="D70" s="1886"/>
      <c r="E70" s="1886"/>
      <c r="F70" s="1886"/>
      <c r="G70" s="1886"/>
      <c r="H70" s="1886"/>
      <c r="I70" s="1886"/>
      <c r="J70" s="1886"/>
      <c r="K70" s="1886"/>
      <c r="L70" s="1886"/>
      <c r="M70" s="1886"/>
      <c r="N70" s="1886"/>
      <c r="O70" s="1886"/>
      <c r="P70" s="1886"/>
    </row>
    <row r="71" spans="1:16" ht="24" customHeight="1" x14ac:dyDescent="0.25">
      <c r="A71" s="1887" t="s">
        <v>51</v>
      </c>
      <c r="B71" s="1889" t="s">
        <v>2</v>
      </c>
      <c r="C71" s="1891" t="s">
        <v>7</v>
      </c>
      <c r="D71" s="1892"/>
      <c r="E71" s="1892"/>
      <c r="F71" s="1892"/>
      <c r="G71" s="1892"/>
      <c r="H71" s="1892"/>
      <c r="I71" s="1892"/>
      <c r="J71" s="1895" t="s">
        <v>52</v>
      </c>
      <c r="K71" s="786">
        <v>2016</v>
      </c>
      <c r="L71" s="786">
        <v>2017</v>
      </c>
      <c r="M71" s="786">
        <v>2018</v>
      </c>
      <c r="N71" s="787">
        <v>2019</v>
      </c>
      <c r="O71" s="787">
        <v>2020</v>
      </c>
      <c r="P71" s="787">
        <v>2021</v>
      </c>
    </row>
    <row r="72" spans="1:16" ht="55.15" customHeight="1" x14ac:dyDescent="0.25">
      <c r="A72" s="1888"/>
      <c r="B72" s="1890"/>
      <c r="C72" s="1893"/>
      <c r="D72" s="1894"/>
      <c r="E72" s="1894"/>
      <c r="F72" s="1894"/>
      <c r="G72" s="1894"/>
      <c r="H72" s="1894"/>
      <c r="I72" s="1894"/>
      <c r="J72" s="1895"/>
      <c r="K72" s="788" t="s">
        <v>10</v>
      </c>
      <c r="L72" s="788" t="s">
        <v>10</v>
      </c>
      <c r="M72" s="788" t="s">
        <v>11</v>
      </c>
      <c r="N72" s="789" t="s">
        <v>12</v>
      </c>
      <c r="O72" s="789" t="s">
        <v>13</v>
      </c>
      <c r="P72" s="789" t="s">
        <v>13</v>
      </c>
    </row>
    <row r="73" spans="1:16" ht="38.25" customHeight="1" x14ac:dyDescent="0.25">
      <c r="A73" s="1882" t="s">
        <v>53</v>
      </c>
      <c r="B73" s="720" t="s">
        <v>139</v>
      </c>
      <c r="C73" s="1897" t="s">
        <v>516</v>
      </c>
      <c r="D73" s="1897"/>
      <c r="E73" s="1897"/>
      <c r="F73" s="1897"/>
      <c r="G73" s="1897"/>
      <c r="H73" s="1897"/>
      <c r="I73" s="1897"/>
      <c r="J73" s="475" t="s">
        <v>111</v>
      </c>
      <c r="K73" s="790" t="s">
        <v>15</v>
      </c>
      <c r="L73" s="790" t="s">
        <v>15</v>
      </c>
      <c r="M73" s="790" t="s">
        <v>15</v>
      </c>
      <c r="N73" s="791">
        <v>20</v>
      </c>
      <c r="O73" s="791">
        <v>30</v>
      </c>
      <c r="P73" s="791">
        <v>30</v>
      </c>
    </row>
    <row r="74" spans="1:16" ht="30" customHeight="1" x14ac:dyDescent="0.25">
      <c r="A74" s="1882"/>
      <c r="B74" s="474" t="s">
        <v>172</v>
      </c>
      <c r="C74" s="1896" t="s">
        <v>517</v>
      </c>
      <c r="D74" s="1896"/>
      <c r="E74" s="1896"/>
      <c r="F74" s="1896"/>
      <c r="G74" s="1896"/>
      <c r="H74" s="1896"/>
      <c r="I74" s="1896"/>
      <c r="J74" s="476" t="s">
        <v>512</v>
      </c>
      <c r="K74" s="791" t="s">
        <v>15</v>
      </c>
      <c r="L74" s="791" t="s">
        <v>15</v>
      </c>
      <c r="M74" s="792">
        <v>3667.65</v>
      </c>
      <c r="N74" s="792">
        <v>5017</v>
      </c>
      <c r="O74" s="792">
        <v>5113</v>
      </c>
      <c r="P74" s="792">
        <v>5195</v>
      </c>
    </row>
    <row r="75" spans="1:16" ht="33" customHeight="1" x14ac:dyDescent="0.25">
      <c r="A75" s="1882" t="s">
        <v>53</v>
      </c>
      <c r="B75" s="474" t="s">
        <v>174</v>
      </c>
      <c r="C75" s="1896" t="s">
        <v>518</v>
      </c>
      <c r="D75" s="1896"/>
      <c r="E75" s="1896"/>
      <c r="F75" s="1896"/>
      <c r="G75" s="1896"/>
      <c r="H75" s="1896"/>
      <c r="I75" s="1896"/>
      <c r="J75" s="476" t="s">
        <v>519</v>
      </c>
      <c r="K75" s="791" t="s">
        <v>15</v>
      </c>
      <c r="L75" s="791" t="s">
        <v>15</v>
      </c>
      <c r="M75" s="793">
        <v>127.575</v>
      </c>
      <c r="N75" s="793">
        <v>95</v>
      </c>
      <c r="O75" s="793">
        <v>99.8</v>
      </c>
      <c r="P75" s="793">
        <v>104.7</v>
      </c>
    </row>
    <row r="76" spans="1:16" ht="19.5" customHeight="1" x14ac:dyDescent="0.25">
      <c r="A76" s="1882" t="s">
        <v>54</v>
      </c>
      <c r="B76" s="475" t="s">
        <v>141</v>
      </c>
      <c r="C76" s="1883" t="s">
        <v>520</v>
      </c>
      <c r="D76" s="1884"/>
      <c r="E76" s="1884"/>
      <c r="F76" s="1884"/>
      <c r="G76" s="1884"/>
      <c r="H76" s="1884"/>
      <c r="I76" s="1885"/>
      <c r="J76" s="475" t="s">
        <v>476</v>
      </c>
      <c r="K76" s="474" t="s">
        <v>15</v>
      </c>
      <c r="L76" s="474" t="s">
        <v>15</v>
      </c>
      <c r="M76" s="790" t="s">
        <v>15</v>
      </c>
      <c r="N76" s="473">
        <v>2</v>
      </c>
      <c r="O76" s="473">
        <v>4</v>
      </c>
      <c r="P76" s="473">
        <v>4</v>
      </c>
    </row>
    <row r="77" spans="1:16" ht="24" customHeight="1" x14ac:dyDescent="0.25">
      <c r="A77" s="1882"/>
      <c r="B77" s="475" t="s">
        <v>142</v>
      </c>
      <c r="C77" s="1404" t="s">
        <v>521</v>
      </c>
      <c r="D77" s="1405"/>
      <c r="E77" s="1405"/>
      <c r="F77" s="1405"/>
      <c r="G77" s="1405"/>
      <c r="H77" s="1405"/>
      <c r="I77" s="1406"/>
      <c r="J77" s="475" t="s">
        <v>140</v>
      </c>
      <c r="K77" s="474" t="s">
        <v>15</v>
      </c>
      <c r="L77" s="474" t="s">
        <v>15</v>
      </c>
      <c r="M77" s="790" t="s">
        <v>15</v>
      </c>
      <c r="N77" s="473">
        <v>8</v>
      </c>
      <c r="O77" s="473">
        <v>4</v>
      </c>
      <c r="P77" s="473"/>
    </row>
    <row r="78" spans="1:16" ht="46.5" customHeight="1" x14ac:dyDescent="0.25">
      <c r="A78" s="794" t="s">
        <v>59</v>
      </c>
      <c r="B78" s="476" t="s">
        <v>144</v>
      </c>
      <c r="C78" s="1407" t="s">
        <v>522</v>
      </c>
      <c r="D78" s="1408"/>
      <c r="E78" s="1408"/>
      <c r="F78" s="1408"/>
      <c r="G78" s="1408"/>
      <c r="H78" s="1408"/>
      <c r="I78" s="1409"/>
      <c r="J78" s="476" t="s">
        <v>511</v>
      </c>
      <c r="K78" s="474" t="s">
        <v>15</v>
      </c>
      <c r="L78" s="474" t="s">
        <v>15</v>
      </c>
      <c r="M78" s="474" t="s">
        <v>15</v>
      </c>
      <c r="N78" s="477">
        <f>55000*19.66/245</f>
        <v>4413.4693877551017</v>
      </c>
      <c r="O78" s="477">
        <f>55000*19.66/245</f>
        <v>4413.4693877551017</v>
      </c>
      <c r="P78" s="477">
        <f>55000*19.66/245</f>
        <v>4413.4693877551017</v>
      </c>
    </row>
    <row r="79" spans="1:16" ht="19.899999999999999" customHeight="1" x14ac:dyDescent="0.25"/>
    <row r="80" spans="1:16" x14ac:dyDescent="0.25">
      <c r="A80" s="1075" t="s">
        <v>60</v>
      </c>
      <c r="B80" s="1076"/>
      <c r="C80" s="1076"/>
      <c r="D80" s="1076"/>
      <c r="E80" s="1076"/>
      <c r="F80" s="1076"/>
      <c r="G80" s="1076"/>
      <c r="H80" s="1076"/>
      <c r="I80" s="1076"/>
      <c r="J80" s="1076"/>
      <c r="K80" s="1076"/>
      <c r="L80" s="1076"/>
      <c r="M80" s="1076"/>
      <c r="N80" s="1076"/>
      <c r="O80" s="1076"/>
      <c r="P80" s="1077"/>
    </row>
    <row r="81" spans="1:16" x14ac:dyDescent="0.25">
      <c r="A81" s="1078" t="s">
        <v>7</v>
      </c>
      <c r="B81" s="1079"/>
      <c r="C81" s="1079"/>
      <c r="D81" s="1080"/>
      <c r="E81" s="1026" t="s">
        <v>2</v>
      </c>
      <c r="F81" s="1027"/>
      <c r="G81" s="1057">
        <v>2016</v>
      </c>
      <c r="H81" s="1057"/>
      <c r="I81" s="209">
        <v>2017</v>
      </c>
      <c r="J81" s="209">
        <v>2018</v>
      </c>
      <c r="K81" s="1084">
        <v>2019</v>
      </c>
      <c r="L81" s="1084"/>
      <c r="M81" s="1084">
        <v>2020</v>
      </c>
      <c r="N81" s="1084"/>
      <c r="O81" s="1084">
        <v>2021</v>
      </c>
      <c r="P81" s="1084"/>
    </row>
    <row r="82" spans="1:16" ht="31.5" x14ac:dyDescent="0.25">
      <c r="A82" s="1081"/>
      <c r="B82" s="1082"/>
      <c r="C82" s="1082"/>
      <c r="D82" s="1083"/>
      <c r="E82" s="209" t="s">
        <v>61</v>
      </c>
      <c r="F82" s="218" t="s">
        <v>62</v>
      </c>
      <c r="G82" s="1026" t="s">
        <v>10</v>
      </c>
      <c r="H82" s="1027"/>
      <c r="I82" s="209" t="s">
        <v>10</v>
      </c>
      <c r="J82" s="209" t="s">
        <v>11</v>
      </c>
      <c r="K82" s="1026" t="s">
        <v>12</v>
      </c>
      <c r="L82" s="1027"/>
      <c r="M82" s="1026" t="s">
        <v>13</v>
      </c>
      <c r="N82" s="1027"/>
      <c r="O82" s="1026" t="s">
        <v>13</v>
      </c>
      <c r="P82" s="1027"/>
    </row>
    <row r="83" spans="1:16" s="465" customFormat="1" x14ac:dyDescent="0.25">
      <c r="A83" s="1527" t="s">
        <v>147</v>
      </c>
      <c r="B83" s="1528"/>
      <c r="C83" s="1528"/>
      <c r="D83" s="1529"/>
      <c r="E83" s="569"/>
      <c r="F83" s="572"/>
      <c r="G83" s="1026" t="s">
        <v>15</v>
      </c>
      <c r="H83" s="1027"/>
      <c r="I83" s="569"/>
      <c r="J83" s="570">
        <v>46882.5</v>
      </c>
      <c r="K83" s="1061">
        <v>45667.4</v>
      </c>
      <c r="L83" s="1061"/>
      <c r="M83" s="1063">
        <v>22283.5</v>
      </c>
      <c r="N83" s="1063"/>
      <c r="O83" s="1063">
        <v>22952.5</v>
      </c>
      <c r="P83" s="1063"/>
    </row>
    <row r="84" spans="1:16" ht="41.45" customHeight="1" x14ac:dyDescent="0.25">
      <c r="A84" s="1527" t="s">
        <v>365</v>
      </c>
      <c r="B84" s="1528"/>
      <c r="C84" s="1528"/>
      <c r="D84" s="1529"/>
      <c r="E84" s="214">
        <v>70124</v>
      </c>
      <c r="F84" s="209"/>
      <c r="G84" s="1026" t="s">
        <v>15</v>
      </c>
      <c r="H84" s="1027"/>
      <c r="I84" s="209"/>
      <c r="J84" s="214">
        <v>46882.5</v>
      </c>
      <c r="K84" s="1061">
        <v>45652.4</v>
      </c>
      <c r="L84" s="1061"/>
      <c r="M84" s="1063">
        <v>22280</v>
      </c>
      <c r="N84" s="1063"/>
      <c r="O84" s="1063">
        <v>22950</v>
      </c>
      <c r="P84" s="1063"/>
    </row>
    <row r="85" spans="1:16" ht="22.9" customHeight="1" x14ac:dyDescent="0.25">
      <c r="A85" s="1567" t="s">
        <v>288</v>
      </c>
      <c r="B85" s="1568"/>
      <c r="C85" s="1568"/>
      <c r="D85" s="1569"/>
      <c r="E85" s="570"/>
      <c r="F85" s="209">
        <v>282900</v>
      </c>
      <c r="G85" s="1057" t="s">
        <v>15</v>
      </c>
      <c r="H85" s="1057"/>
      <c r="I85" s="209"/>
      <c r="J85" s="209">
        <v>46882.5</v>
      </c>
      <c r="K85" s="1054">
        <v>45652.4</v>
      </c>
      <c r="L85" s="1054"/>
      <c r="M85" s="1026">
        <v>22280</v>
      </c>
      <c r="N85" s="1027"/>
      <c r="O85" s="1026">
        <v>22950</v>
      </c>
      <c r="P85" s="1027"/>
    </row>
    <row r="86" spans="1:16" s="465" customFormat="1" ht="22.9" customHeight="1" x14ac:dyDescent="0.25">
      <c r="A86" s="1567" t="s">
        <v>371</v>
      </c>
      <c r="B86" s="1568"/>
      <c r="C86" s="1568"/>
      <c r="D86" s="1569"/>
      <c r="E86" s="35" t="s">
        <v>627</v>
      </c>
      <c r="F86" s="569"/>
      <c r="G86" s="1057" t="s">
        <v>15</v>
      </c>
      <c r="H86" s="1057"/>
      <c r="I86" s="569"/>
      <c r="J86" s="569"/>
      <c r="K86" s="1061">
        <v>15</v>
      </c>
      <c r="L86" s="1061"/>
      <c r="M86" s="1064">
        <v>3.5</v>
      </c>
      <c r="N86" s="1065"/>
      <c r="O86" s="1064">
        <v>2.5</v>
      </c>
      <c r="P86" s="1065"/>
    </row>
    <row r="87" spans="1:16" s="465" customFormat="1" ht="22.9" customHeight="1" x14ac:dyDescent="0.25">
      <c r="A87" s="1567" t="s">
        <v>106</v>
      </c>
      <c r="B87" s="1568"/>
      <c r="C87" s="1568"/>
      <c r="D87" s="1569"/>
      <c r="E87" s="569"/>
      <c r="F87" s="569">
        <v>254000</v>
      </c>
      <c r="G87" s="1057" t="s">
        <v>15</v>
      </c>
      <c r="H87" s="1057"/>
      <c r="I87" s="569"/>
      <c r="J87" s="569"/>
      <c r="K87" s="1054">
        <v>15</v>
      </c>
      <c r="L87" s="1054"/>
      <c r="M87" s="1026">
        <v>3.5</v>
      </c>
      <c r="N87" s="1027"/>
      <c r="O87" s="1026">
        <v>2.5</v>
      </c>
      <c r="P87" s="1027"/>
    </row>
    <row r="88" spans="1:16" ht="20.45" customHeight="1" x14ac:dyDescent="0.25"/>
    <row r="89" spans="1:16" ht="22.15" customHeight="1" x14ac:dyDescent="0.25">
      <c r="A89" s="1051" t="s">
        <v>63</v>
      </c>
      <c r="B89" s="1051"/>
      <c r="C89" s="1051"/>
      <c r="D89" s="1051"/>
      <c r="E89" s="1051"/>
      <c r="F89" s="1051"/>
      <c r="G89" s="1051"/>
      <c r="H89" s="1051"/>
      <c r="I89" s="1051"/>
      <c r="J89" s="1051"/>
      <c r="K89" s="1051"/>
      <c r="L89" s="1051"/>
      <c r="M89" s="1051"/>
      <c r="N89" s="1051"/>
      <c r="O89" s="1051"/>
      <c r="P89" s="1051"/>
    </row>
    <row r="90" spans="1:16" ht="19.899999999999999" customHeight="1" x14ac:dyDescent="0.25">
      <c r="A90" s="1057" t="s">
        <v>7</v>
      </c>
      <c r="B90" s="1057"/>
      <c r="C90" s="1057"/>
      <c r="D90" s="1057"/>
      <c r="E90" s="1057" t="s">
        <v>2</v>
      </c>
      <c r="F90" s="1057"/>
      <c r="G90" s="1057"/>
      <c r="H90" s="1057"/>
      <c r="I90" s="1058" t="s">
        <v>64</v>
      </c>
      <c r="J90" s="1058" t="s">
        <v>65</v>
      </c>
      <c r="K90" s="1058" t="s">
        <v>555</v>
      </c>
      <c r="L90" s="217">
        <v>2018</v>
      </c>
      <c r="M90" s="1058" t="s">
        <v>361</v>
      </c>
      <c r="N90" s="209">
        <v>2019</v>
      </c>
      <c r="O90" s="209">
        <v>2020</v>
      </c>
      <c r="P90" s="209">
        <v>2021</v>
      </c>
    </row>
    <row r="91" spans="1:16" ht="63" customHeight="1" x14ac:dyDescent="0.25">
      <c r="A91" s="1057"/>
      <c r="B91" s="1057"/>
      <c r="C91" s="1057"/>
      <c r="D91" s="1057"/>
      <c r="E91" s="209" t="s">
        <v>66</v>
      </c>
      <c r="F91" s="209" t="s">
        <v>61</v>
      </c>
      <c r="G91" s="223" t="s">
        <v>12</v>
      </c>
      <c r="H91" s="218" t="s">
        <v>62</v>
      </c>
      <c r="I91" s="1058"/>
      <c r="J91" s="1058"/>
      <c r="K91" s="1058"/>
      <c r="L91" s="17" t="s">
        <v>67</v>
      </c>
      <c r="M91" s="1058"/>
      <c r="N91" s="18" t="s">
        <v>12</v>
      </c>
      <c r="O91" s="223" t="s">
        <v>13</v>
      </c>
      <c r="P91" s="223" t="s">
        <v>13</v>
      </c>
    </row>
    <row r="92" spans="1:16" x14ac:dyDescent="0.25">
      <c r="A92" s="1026">
        <v>1</v>
      </c>
      <c r="B92" s="1038"/>
      <c r="C92" s="1038"/>
      <c r="D92" s="1027"/>
      <c r="E92" s="209">
        <v>2</v>
      </c>
      <c r="F92" s="209">
        <v>3</v>
      </c>
      <c r="G92" s="209">
        <v>4</v>
      </c>
      <c r="H92" s="209">
        <v>5</v>
      </c>
      <c r="I92" s="209">
        <v>6</v>
      </c>
      <c r="J92" s="209">
        <v>7</v>
      </c>
      <c r="K92" s="209">
        <v>8</v>
      </c>
      <c r="L92" s="209">
        <v>9</v>
      </c>
      <c r="M92" s="209" t="s">
        <v>68</v>
      </c>
      <c r="N92" s="209">
        <v>11</v>
      </c>
      <c r="O92" s="209">
        <v>12</v>
      </c>
      <c r="P92" s="209">
        <v>13</v>
      </c>
    </row>
    <row r="93" spans="1:16" ht="22.9" customHeight="1" x14ac:dyDescent="0.25">
      <c r="A93" s="1051"/>
      <c r="B93" s="1051"/>
      <c r="C93" s="1051"/>
      <c r="D93" s="1051"/>
      <c r="E93" s="13"/>
      <c r="F93" s="13"/>
      <c r="G93" s="13"/>
      <c r="H93" s="13"/>
      <c r="I93" s="13"/>
      <c r="J93" s="13"/>
      <c r="K93" s="13"/>
      <c r="L93" s="13"/>
      <c r="M93" s="13"/>
      <c r="N93" s="13"/>
      <c r="O93" s="13"/>
      <c r="P93" s="8"/>
    </row>
    <row r="94" spans="1:16" ht="33.75" customHeight="1" x14ac:dyDescent="0.25">
      <c r="A94" s="1039"/>
      <c r="B94" s="1040"/>
      <c r="C94" s="1040"/>
      <c r="D94" s="1041"/>
      <c r="E94" s="8"/>
      <c r="F94" s="8"/>
      <c r="G94" s="8"/>
      <c r="H94" s="13"/>
      <c r="I94" s="23"/>
      <c r="J94" s="23"/>
      <c r="K94" s="23"/>
      <c r="L94" s="23"/>
      <c r="M94" s="23"/>
      <c r="N94" s="13"/>
      <c r="O94" s="13"/>
      <c r="P94" s="8"/>
    </row>
    <row r="95" spans="1:16" ht="22.9" customHeight="1" x14ac:dyDescent="0.25">
      <c r="A95" s="1111"/>
      <c r="B95" s="1111"/>
      <c r="C95" s="1111"/>
      <c r="D95" s="1111"/>
      <c r="E95" s="8"/>
      <c r="F95" s="8"/>
      <c r="G95" s="8"/>
      <c r="H95" s="8"/>
      <c r="I95" s="8"/>
      <c r="J95" s="8"/>
      <c r="K95" s="8"/>
      <c r="L95" s="8"/>
      <c r="M95" s="8"/>
      <c r="N95" s="226"/>
      <c r="O95" s="226"/>
      <c r="P95" s="8"/>
    </row>
    <row r="96" spans="1:16" ht="22.9" customHeight="1" x14ac:dyDescent="0.25">
      <c r="A96" s="1086"/>
      <c r="B96" s="1087"/>
      <c r="C96" s="1087"/>
      <c r="D96" s="1088"/>
      <c r="E96" s="13"/>
      <c r="F96" s="13"/>
      <c r="G96" s="13"/>
      <c r="H96" s="8"/>
      <c r="I96" s="8"/>
      <c r="J96" s="8"/>
      <c r="K96" s="8"/>
      <c r="L96" s="8"/>
      <c r="M96" s="8"/>
      <c r="N96" s="8"/>
      <c r="O96" s="8"/>
      <c r="P96" s="8"/>
    </row>
    <row r="97" spans="1:16" ht="23.45" customHeight="1" x14ac:dyDescent="0.25"/>
    <row r="98" spans="1:16" s="19" customFormat="1" ht="24.6" customHeight="1" x14ac:dyDescent="0.25">
      <c r="A98" s="1045" t="s">
        <v>69</v>
      </c>
      <c r="B98" s="1046"/>
      <c r="C98" s="1046"/>
      <c r="D98" s="1046"/>
      <c r="E98" s="1046"/>
      <c r="F98" s="1046"/>
      <c r="G98" s="1046"/>
      <c r="H98" s="1046"/>
      <c r="I98" s="1046"/>
      <c r="J98" s="1046"/>
      <c r="K98" s="1046"/>
      <c r="L98" s="1046"/>
      <c r="M98" s="1046"/>
      <c r="N98" s="1046"/>
      <c r="O98" s="1046"/>
      <c r="P98" s="1047"/>
    </row>
    <row r="99" spans="1:16" s="19" customFormat="1" ht="24.6" customHeight="1" x14ac:dyDescent="0.25">
      <c r="A99" s="1031" t="s">
        <v>70</v>
      </c>
      <c r="B99" s="1032"/>
      <c r="C99" s="1032"/>
      <c r="D99" s="1032"/>
      <c r="E99" s="1032"/>
      <c r="F99" s="1032"/>
      <c r="G99" s="1032"/>
      <c r="H99" s="1032"/>
      <c r="I99" s="1032"/>
      <c r="J99" s="1032"/>
      <c r="K99" s="1032"/>
      <c r="L99" s="1032"/>
      <c r="M99" s="1032"/>
      <c r="N99" s="1032"/>
      <c r="O99" s="1032"/>
      <c r="P99" s="1033"/>
    </row>
    <row r="100" spans="1:16" s="19" customFormat="1" ht="24.6" customHeight="1" x14ac:dyDescent="0.25">
      <c r="A100" s="1031" t="s">
        <v>71</v>
      </c>
      <c r="B100" s="1032"/>
      <c r="C100" s="1032"/>
      <c r="D100" s="1032"/>
      <c r="E100" s="1032"/>
      <c r="F100" s="1032"/>
      <c r="G100" s="1032"/>
      <c r="H100" s="1032"/>
      <c r="I100" s="1032"/>
      <c r="J100" s="1032"/>
      <c r="K100" s="1032"/>
      <c r="L100" s="1032"/>
      <c r="M100" s="1032"/>
      <c r="N100" s="1032"/>
      <c r="O100" s="1032"/>
      <c r="P100" s="1033"/>
    </row>
    <row r="101" spans="1:16" s="19" customFormat="1" ht="24.6" customHeight="1" x14ac:dyDescent="0.25">
      <c r="A101" s="1034" t="s">
        <v>72</v>
      </c>
      <c r="B101" s="1035"/>
      <c r="C101" s="1035"/>
      <c r="D101" s="1035"/>
      <c r="E101" s="1035"/>
      <c r="F101" s="1035"/>
      <c r="G101" s="1035"/>
      <c r="H101" s="1035"/>
      <c r="I101" s="1035"/>
      <c r="J101" s="1035"/>
      <c r="K101" s="1035"/>
      <c r="L101" s="1035"/>
      <c r="M101" s="1035"/>
      <c r="N101" s="1035"/>
      <c r="O101" s="1035"/>
      <c r="P101" s="1036"/>
    </row>
    <row r="103" spans="1:16" ht="37.5" customHeight="1" x14ac:dyDescent="0.25">
      <c r="A103" s="1037" t="s">
        <v>73</v>
      </c>
      <c r="B103" s="1037"/>
      <c r="C103" s="1037"/>
      <c r="D103" s="1037"/>
      <c r="E103" s="1037"/>
      <c r="F103" s="1037"/>
      <c r="G103" s="1037"/>
      <c r="H103" s="1037"/>
      <c r="I103" s="1037"/>
      <c r="J103" s="1037"/>
      <c r="K103" s="1037"/>
      <c r="L103" s="1037"/>
      <c r="M103" s="1037"/>
      <c r="N103" s="1037"/>
      <c r="O103" s="1037"/>
      <c r="P103" s="1037"/>
    </row>
    <row r="104" spans="1:16" ht="38.25" hidden="1" customHeight="1" x14ac:dyDescent="0.25">
      <c r="A104" s="211"/>
      <c r="C104" s="211"/>
      <c r="D104" s="211"/>
      <c r="E104" s="211"/>
      <c r="F104" s="211"/>
      <c r="G104" s="211"/>
      <c r="H104" s="211"/>
      <c r="I104" s="211"/>
      <c r="J104" s="211"/>
      <c r="K104" s="211"/>
      <c r="L104" s="211"/>
      <c r="M104" s="211"/>
      <c r="N104" s="211"/>
      <c r="O104" s="211"/>
      <c r="P104" s="211"/>
    </row>
    <row r="105" spans="1:16" ht="48.75" hidden="1" customHeight="1" x14ac:dyDescent="0.25"/>
  </sheetData>
  <mergeCells count="245">
    <mergeCell ref="A15:D15"/>
    <mergeCell ref="G15:H15"/>
    <mergeCell ref="K15:L15"/>
    <mergeCell ref="M15:N15"/>
    <mergeCell ref="O15:P15"/>
    <mergeCell ref="A53:B53"/>
    <mergeCell ref="A54:B54"/>
    <mergeCell ref="M25:N25"/>
    <mergeCell ref="O25:P25"/>
    <mergeCell ref="O17:P17"/>
    <mergeCell ref="A16:D16"/>
    <mergeCell ref="G16:H16"/>
    <mergeCell ref="K16:L16"/>
    <mergeCell ref="M16:N16"/>
    <mergeCell ref="A17:D17"/>
    <mergeCell ref="G17:H17"/>
    <mergeCell ref="K17:L17"/>
    <mergeCell ref="M17:N17"/>
    <mergeCell ref="O16:P16"/>
    <mergeCell ref="A19:B20"/>
    <mergeCell ref="C19:F19"/>
    <mergeCell ref="G19:H19"/>
    <mergeCell ref="K19:L19"/>
    <mergeCell ref="M19:N19"/>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O19:P19"/>
    <mergeCell ref="G20:H20"/>
    <mergeCell ref="K20:L20"/>
    <mergeCell ref="M20:N20"/>
    <mergeCell ref="O20:P20"/>
    <mergeCell ref="A21:B21"/>
    <mergeCell ref="G21:H21"/>
    <mergeCell ref="K21:L21"/>
    <mergeCell ref="M21:N21"/>
    <mergeCell ref="O21:P21"/>
    <mergeCell ref="A22:B22"/>
    <mergeCell ref="G22:H22"/>
    <mergeCell ref="K22:L22"/>
    <mergeCell ref="M22:N22"/>
    <mergeCell ref="O22:P22"/>
    <mergeCell ref="A23:B23"/>
    <mergeCell ref="G23:H23"/>
    <mergeCell ref="K23:L23"/>
    <mergeCell ref="M23:N23"/>
    <mergeCell ref="O23:P23"/>
    <mergeCell ref="A24:B24"/>
    <mergeCell ref="G24:H24"/>
    <mergeCell ref="K24:L24"/>
    <mergeCell ref="M24:N24"/>
    <mergeCell ref="O24:P24"/>
    <mergeCell ref="A26:B26"/>
    <mergeCell ref="G26:H26"/>
    <mergeCell ref="K26:L26"/>
    <mergeCell ref="M26:N26"/>
    <mergeCell ref="O26:P26"/>
    <mergeCell ref="K25:L25"/>
    <mergeCell ref="A25:B25"/>
    <mergeCell ref="A27:B27"/>
    <mergeCell ref="G27:H27"/>
    <mergeCell ref="K27:L27"/>
    <mergeCell ref="M27:N27"/>
    <mergeCell ref="O27:P27"/>
    <mergeCell ref="A28:B28"/>
    <mergeCell ref="G28:H28"/>
    <mergeCell ref="K28:L28"/>
    <mergeCell ref="M28:N28"/>
    <mergeCell ref="O28:P28"/>
    <mergeCell ref="A29:B29"/>
    <mergeCell ref="G29:H29"/>
    <mergeCell ref="K29:L29"/>
    <mergeCell ref="M29:N29"/>
    <mergeCell ref="O29:P29"/>
    <mergeCell ref="A33:P33"/>
    <mergeCell ref="A34:C35"/>
    <mergeCell ref="D34:F34"/>
    <mergeCell ref="G34:J34"/>
    <mergeCell ref="K34:M34"/>
    <mergeCell ref="N34:P34"/>
    <mergeCell ref="E35:F35"/>
    <mergeCell ref="G35:H35"/>
    <mergeCell ref="A30:B30"/>
    <mergeCell ref="G30:H30"/>
    <mergeCell ref="K30:L30"/>
    <mergeCell ref="M30:N30"/>
    <mergeCell ref="O30:P30"/>
    <mergeCell ref="A31:B31"/>
    <mergeCell ref="G31:H31"/>
    <mergeCell ref="K31:L31"/>
    <mergeCell ref="M31:N31"/>
    <mergeCell ref="O31:P31"/>
    <mergeCell ref="A38:C38"/>
    <mergeCell ref="E38:F38"/>
    <mergeCell ref="G38:H38"/>
    <mergeCell ref="A39:C39"/>
    <mergeCell ref="E39:F39"/>
    <mergeCell ref="G39:H39"/>
    <mergeCell ref="A36:C36"/>
    <mergeCell ref="E36:F36"/>
    <mergeCell ref="G36:H36"/>
    <mergeCell ref="A37:C37"/>
    <mergeCell ref="E37:F37"/>
    <mergeCell ref="G37:H37"/>
    <mergeCell ref="A42:C42"/>
    <mergeCell ref="E42:F42"/>
    <mergeCell ref="G42:H42"/>
    <mergeCell ref="A43:C43"/>
    <mergeCell ref="E43:F43"/>
    <mergeCell ref="G43:H43"/>
    <mergeCell ref="A40:C40"/>
    <mergeCell ref="E40:F40"/>
    <mergeCell ref="G40:H40"/>
    <mergeCell ref="A41:C41"/>
    <mergeCell ref="E41:F41"/>
    <mergeCell ref="G41:H41"/>
    <mergeCell ref="A49:B49"/>
    <mergeCell ref="I49:J49"/>
    <mergeCell ref="A50:B50"/>
    <mergeCell ref="A51:B51"/>
    <mergeCell ref="I51:J51"/>
    <mergeCell ref="A55:B55"/>
    <mergeCell ref="I55:J55"/>
    <mergeCell ref="A44:C44"/>
    <mergeCell ref="E44:F44"/>
    <mergeCell ref="G44:H44"/>
    <mergeCell ref="A46:P46"/>
    <mergeCell ref="A47:B48"/>
    <mergeCell ref="C47:H47"/>
    <mergeCell ref="I47:J48"/>
    <mergeCell ref="A52:B52"/>
    <mergeCell ref="A59:B59"/>
    <mergeCell ref="A60:P60"/>
    <mergeCell ref="A61:B61"/>
    <mergeCell ref="C61:N61"/>
    <mergeCell ref="O61:P61"/>
    <mergeCell ref="A62:B62"/>
    <mergeCell ref="C62:N62"/>
    <mergeCell ref="O62:P62"/>
    <mergeCell ref="A56:B56"/>
    <mergeCell ref="A57:B57"/>
    <mergeCell ref="I57:J57"/>
    <mergeCell ref="A58:B58"/>
    <mergeCell ref="I58:J58"/>
    <mergeCell ref="A66:P66"/>
    <mergeCell ref="A67:C67"/>
    <mergeCell ref="D67:P67"/>
    <mergeCell ref="A68:C68"/>
    <mergeCell ref="D68:P68"/>
    <mergeCell ref="A69:C69"/>
    <mergeCell ref="D69:P69"/>
    <mergeCell ref="A63:B63"/>
    <mergeCell ref="C63:N63"/>
    <mergeCell ref="O63:P63"/>
    <mergeCell ref="A64:B64"/>
    <mergeCell ref="C64:N64"/>
    <mergeCell ref="O64:P64"/>
    <mergeCell ref="A76:A77"/>
    <mergeCell ref="C76:I76"/>
    <mergeCell ref="C77:I77"/>
    <mergeCell ref="C78:I78"/>
    <mergeCell ref="A70:P70"/>
    <mergeCell ref="A71:A72"/>
    <mergeCell ref="B71:B72"/>
    <mergeCell ref="C71:I72"/>
    <mergeCell ref="J71:J72"/>
    <mergeCell ref="C75:I75"/>
    <mergeCell ref="A73:A75"/>
    <mergeCell ref="C73:I73"/>
    <mergeCell ref="C74:I74"/>
    <mergeCell ref="O82:P82"/>
    <mergeCell ref="A80:P80"/>
    <mergeCell ref="A81:D82"/>
    <mergeCell ref="E81:F81"/>
    <mergeCell ref="G81:H81"/>
    <mergeCell ref="K81:L81"/>
    <mergeCell ref="M81:N81"/>
    <mergeCell ref="O81:P81"/>
    <mergeCell ref="G82:H82"/>
    <mergeCell ref="K82:L82"/>
    <mergeCell ref="M82:N82"/>
    <mergeCell ref="A95:D95"/>
    <mergeCell ref="A96:D96"/>
    <mergeCell ref="A98:P98"/>
    <mergeCell ref="A90:D91"/>
    <mergeCell ref="E90:H90"/>
    <mergeCell ref="I90:I91"/>
    <mergeCell ref="J90:J91"/>
    <mergeCell ref="K90:K91"/>
    <mergeCell ref="M90:M91"/>
    <mergeCell ref="K85:L85"/>
    <mergeCell ref="A87:D87"/>
    <mergeCell ref="G87:H87"/>
    <mergeCell ref="K87:L87"/>
    <mergeCell ref="M87:N87"/>
    <mergeCell ref="O87:P87"/>
    <mergeCell ref="A92:D92"/>
    <mergeCell ref="A93:D93"/>
    <mergeCell ref="A94:D94"/>
    <mergeCell ref="A99:P99"/>
    <mergeCell ref="A100:P100"/>
    <mergeCell ref="A101:P101"/>
    <mergeCell ref="A103:P103"/>
    <mergeCell ref="A83:D83"/>
    <mergeCell ref="G83:H83"/>
    <mergeCell ref="K83:L83"/>
    <mergeCell ref="M83:N83"/>
    <mergeCell ref="O83:P83"/>
    <mergeCell ref="A86:D86"/>
    <mergeCell ref="G86:H86"/>
    <mergeCell ref="K86:L86"/>
    <mergeCell ref="M86:N86"/>
    <mergeCell ref="O86:P86"/>
    <mergeCell ref="M85:N85"/>
    <mergeCell ref="O85:P85"/>
    <mergeCell ref="A89:P89"/>
    <mergeCell ref="A84:D84"/>
    <mergeCell ref="G84:H84"/>
    <mergeCell ref="K84:L84"/>
    <mergeCell ref="M84:N84"/>
    <mergeCell ref="O84:P84"/>
    <mergeCell ref="A85:D85"/>
    <mergeCell ref="G85:H85"/>
  </mergeCells>
  <pageMargins left="0.39370078740157483" right="0.16" top="0.41" bottom="0.33" header="0.31496062992125984" footer="0.31496062992125984"/>
  <pageSetup paperSize="9" scale="80" orientation="landscape" horizontalDpi="1200" verticalDpi="1200" r:id="rId1"/>
  <rowBreaks count="2" manualBreakCount="2">
    <brk id="45" max="15" man="1"/>
    <brk id="88"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178"/>
  <sheetViews>
    <sheetView topLeftCell="A152" zoomScale="90" zoomScaleNormal="90" workbookViewId="0">
      <selection activeCell="K157" sqref="K157:L157"/>
    </sheetView>
  </sheetViews>
  <sheetFormatPr defaultColWidth="8.85546875" defaultRowHeight="15.75" x14ac:dyDescent="0.25"/>
  <cols>
    <col min="1" max="1" width="10.140625" style="70" customWidth="1"/>
    <col min="2" max="2" width="12.28515625" style="70" customWidth="1"/>
    <col min="3" max="3" width="8.28515625" style="70" customWidth="1"/>
    <col min="4" max="4" width="8.7109375" style="70" customWidth="1"/>
    <col min="5" max="5" width="8.28515625" style="70" customWidth="1"/>
    <col min="6" max="6" width="10.140625" style="70" customWidth="1"/>
    <col min="7" max="7" width="7.140625" style="70" customWidth="1"/>
    <col min="8" max="8" width="7.85546875" style="70" customWidth="1"/>
    <col min="9" max="9" width="11.5703125" style="70" customWidth="1"/>
    <col min="10" max="10" width="10.42578125" style="552" customWidth="1"/>
    <col min="11" max="11" width="9.5703125" style="70" customWidth="1"/>
    <col min="12" max="12" width="7.28515625" style="70" customWidth="1"/>
    <col min="13" max="13" width="8.28515625" style="70" customWidth="1"/>
    <col min="14" max="14" width="9.140625" style="70" customWidth="1"/>
    <col min="15" max="16" width="8.85546875" style="70" customWidth="1"/>
    <col min="17" max="16384" width="8.85546875" style="70"/>
  </cols>
  <sheetData>
    <row r="1" spans="1:16" x14ac:dyDescent="0.25">
      <c r="A1" s="551"/>
      <c r="N1" s="1914" t="s">
        <v>0</v>
      </c>
      <c r="O1" s="1914"/>
      <c r="P1" s="1914"/>
    </row>
    <row r="2" spans="1:16" x14ac:dyDescent="0.25">
      <c r="A2" s="551"/>
      <c r="N2" s="547"/>
      <c r="O2" s="547"/>
      <c r="P2" s="547"/>
    </row>
    <row r="3" spans="1:16" x14ac:dyDescent="0.25">
      <c r="A3" s="551"/>
      <c r="N3" s="547"/>
      <c r="O3" s="547"/>
      <c r="P3" s="547"/>
    </row>
    <row r="4" spans="1:16" x14ac:dyDescent="0.25">
      <c r="A4" s="551"/>
      <c r="N4" s="547"/>
      <c r="O4" s="547"/>
      <c r="P4" s="547"/>
    </row>
    <row r="5" spans="1:16" ht="18.75" x14ac:dyDescent="0.25">
      <c r="A5" s="551"/>
      <c r="E5" s="1015" t="s">
        <v>1</v>
      </c>
      <c r="F5" s="1015"/>
      <c r="G5" s="1015"/>
      <c r="H5" s="1015"/>
      <c r="I5" s="1015"/>
      <c r="J5" s="1015"/>
    </row>
    <row r="6" spans="1:16" ht="18.75" x14ac:dyDescent="0.25">
      <c r="A6" s="551"/>
      <c r="D6" s="1015" t="s">
        <v>538</v>
      </c>
      <c r="E6" s="1015"/>
      <c r="F6" s="1015"/>
      <c r="G6" s="1015"/>
      <c r="H6" s="1015"/>
      <c r="I6" s="1015"/>
      <c r="J6" s="1015"/>
      <c r="K6" s="1015"/>
      <c r="L6" s="1015"/>
    </row>
    <row r="7" spans="1:16" ht="18.75" x14ac:dyDescent="0.25">
      <c r="A7" s="551"/>
      <c r="D7" s="548"/>
      <c r="E7" s="548"/>
      <c r="F7" s="548"/>
      <c r="G7" s="548"/>
      <c r="H7" s="548"/>
      <c r="I7" s="548"/>
      <c r="J7" s="553"/>
      <c r="K7" s="548"/>
      <c r="L7" s="548"/>
    </row>
    <row r="8" spans="1:16" x14ac:dyDescent="0.25">
      <c r="A8" s="551"/>
      <c r="P8" s="547" t="s">
        <v>2</v>
      </c>
    </row>
    <row r="9" spans="1:16" ht="23.45" customHeight="1" x14ac:dyDescent="0.25">
      <c r="A9" s="997" t="s">
        <v>3</v>
      </c>
      <c r="B9" s="997"/>
      <c r="C9" s="997"/>
      <c r="D9" s="997" t="s">
        <v>182</v>
      </c>
      <c r="E9" s="997"/>
      <c r="F9" s="997"/>
      <c r="G9" s="997"/>
      <c r="H9" s="997"/>
      <c r="I9" s="997"/>
      <c r="J9" s="997"/>
      <c r="K9" s="997"/>
      <c r="L9" s="997"/>
      <c r="M9" s="997"/>
      <c r="N9" s="997"/>
      <c r="O9" s="997"/>
      <c r="P9" s="539">
        <v>1</v>
      </c>
    </row>
    <row r="10" spans="1:16" ht="23.45" customHeight="1" x14ac:dyDescent="0.25">
      <c r="A10" s="997" t="s">
        <v>4</v>
      </c>
      <c r="B10" s="997"/>
      <c r="C10" s="997"/>
      <c r="D10" s="1915" t="s">
        <v>592</v>
      </c>
      <c r="E10" s="1915"/>
      <c r="F10" s="1915"/>
      <c r="G10" s="1915"/>
      <c r="H10" s="1915"/>
      <c r="I10" s="1915"/>
      <c r="J10" s="1915"/>
      <c r="K10" s="1915"/>
      <c r="L10" s="1915"/>
      <c r="M10" s="1915"/>
      <c r="N10" s="1915"/>
      <c r="O10" s="1915"/>
      <c r="P10" s="539">
        <v>218</v>
      </c>
    </row>
    <row r="11" spans="1:16" ht="23.45" customHeight="1" x14ac:dyDescent="0.25">
      <c r="A11" s="997" t="s">
        <v>5</v>
      </c>
      <c r="B11" s="997"/>
      <c r="C11" s="997"/>
      <c r="D11" s="939"/>
      <c r="E11" s="939"/>
      <c r="F11" s="939"/>
      <c r="G11" s="939"/>
      <c r="H11" s="939"/>
      <c r="I11" s="939"/>
      <c r="J11" s="939"/>
      <c r="K11" s="939"/>
      <c r="L11" s="939"/>
      <c r="M11" s="939"/>
      <c r="N11" s="939"/>
      <c r="O11" s="939"/>
      <c r="P11" s="539"/>
    </row>
    <row r="12" spans="1:16" ht="23.45" customHeight="1" x14ac:dyDescent="0.25">
      <c r="A12" s="538"/>
      <c r="B12" s="538"/>
      <c r="C12" s="538"/>
      <c r="D12" s="543"/>
      <c r="E12" s="543"/>
      <c r="F12" s="543"/>
      <c r="G12" s="543"/>
      <c r="H12" s="543"/>
      <c r="I12" s="543"/>
      <c r="J12" s="554"/>
      <c r="K12" s="543"/>
      <c r="L12" s="543"/>
      <c r="M12" s="543"/>
      <c r="N12" s="543"/>
      <c r="O12" s="543"/>
      <c r="P12" s="543"/>
    </row>
    <row r="13" spans="1:16" x14ac:dyDescent="0.25">
      <c r="A13" s="998" t="s">
        <v>6</v>
      </c>
      <c r="B13" s="999"/>
      <c r="C13" s="999"/>
      <c r="D13" s="999"/>
      <c r="E13" s="999"/>
      <c r="F13" s="999"/>
      <c r="G13" s="999"/>
      <c r="H13" s="999"/>
      <c r="I13" s="999"/>
      <c r="J13" s="999"/>
      <c r="K13" s="999"/>
      <c r="L13" s="999"/>
      <c r="M13" s="999"/>
      <c r="N13" s="999"/>
      <c r="O13" s="999"/>
      <c r="P13" s="1000"/>
    </row>
    <row r="14" spans="1:16" x14ac:dyDescent="0.25">
      <c r="A14" s="538"/>
      <c r="B14" s="538"/>
      <c r="C14" s="538"/>
      <c r="D14" s="538"/>
      <c r="E14" s="538"/>
      <c r="F14" s="538"/>
      <c r="G14" s="538"/>
      <c r="H14" s="538"/>
      <c r="I14" s="538"/>
      <c r="J14" s="555"/>
      <c r="K14" s="538"/>
      <c r="L14" s="538"/>
      <c r="M14" s="538"/>
      <c r="N14" s="538"/>
      <c r="O14" s="538"/>
      <c r="P14" s="538"/>
    </row>
    <row r="15" spans="1:16" ht="21.6" customHeight="1" x14ac:dyDescent="0.25">
      <c r="A15" s="964" t="s">
        <v>7</v>
      </c>
      <c r="B15" s="965"/>
      <c r="C15" s="965"/>
      <c r="D15" s="966"/>
      <c r="E15" s="927" t="s">
        <v>2</v>
      </c>
      <c r="F15" s="929"/>
      <c r="G15" s="939">
        <v>2016</v>
      </c>
      <c r="H15" s="939"/>
      <c r="I15" s="539">
        <v>2017</v>
      </c>
      <c r="J15" s="549">
        <v>2018</v>
      </c>
      <c r="K15" s="947">
        <v>2019</v>
      </c>
      <c r="L15" s="947"/>
      <c r="M15" s="947">
        <v>2020</v>
      </c>
      <c r="N15" s="947"/>
      <c r="O15" s="947">
        <v>2021</v>
      </c>
      <c r="P15" s="947"/>
    </row>
    <row r="16" spans="1:16" x14ac:dyDescent="0.25">
      <c r="A16" s="967"/>
      <c r="B16" s="968"/>
      <c r="C16" s="968"/>
      <c r="D16" s="969"/>
      <c r="E16" s="539" t="s">
        <v>8</v>
      </c>
      <c r="F16" s="544" t="s">
        <v>9</v>
      </c>
      <c r="G16" s="927" t="s">
        <v>10</v>
      </c>
      <c r="H16" s="929"/>
      <c r="I16" s="539" t="s">
        <v>10</v>
      </c>
      <c r="J16" s="549" t="s">
        <v>11</v>
      </c>
      <c r="K16" s="927" t="s">
        <v>12</v>
      </c>
      <c r="L16" s="929"/>
      <c r="M16" s="927" t="s">
        <v>13</v>
      </c>
      <c r="N16" s="929"/>
      <c r="O16" s="927" t="s">
        <v>13</v>
      </c>
      <c r="P16" s="929"/>
    </row>
    <row r="17" spans="1:16" ht="23.45" customHeight="1" x14ac:dyDescent="0.25">
      <c r="A17" s="922" t="s">
        <v>14</v>
      </c>
      <c r="B17" s="922"/>
      <c r="C17" s="922"/>
      <c r="D17" s="922"/>
      <c r="E17" s="539"/>
      <c r="F17" s="539"/>
      <c r="G17" s="950" t="s">
        <v>15</v>
      </c>
      <c r="H17" s="951"/>
      <c r="I17" s="541" t="s">
        <v>15</v>
      </c>
      <c r="J17" s="315" t="s">
        <v>15</v>
      </c>
      <c r="K17" s="950">
        <f>SUM(K18:L23)</f>
        <v>61672.800000000003</v>
      </c>
      <c r="L17" s="951"/>
      <c r="M17" s="950">
        <f t="shared" ref="M17" si="0">SUM(M18:N23)</f>
        <v>61672.800000000003</v>
      </c>
      <c r="N17" s="951"/>
      <c r="O17" s="950">
        <f t="shared" ref="O17" si="1">SUM(O18:P23)</f>
        <v>61672.800000000003</v>
      </c>
      <c r="P17" s="951"/>
    </row>
    <row r="18" spans="1:16" ht="23.45" customHeight="1" x14ac:dyDescent="0.25">
      <c r="A18" s="1753" t="s">
        <v>79</v>
      </c>
      <c r="B18" s="1754"/>
      <c r="C18" s="1754"/>
      <c r="D18" s="1755"/>
      <c r="E18" s="539"/>
      <c r="F18" s="539">
        <v>21</v>
      </c>
      <c r="G18" s="950" t="s">
        <v>15</v>
      </c>
      <c r="H18" s="951"/>
      <c r="I18" s="539" t="s">
        <v>15</v>
      </c>
      <c r="J18" s="549" t="s">
        <v>15</v>
      </c>
      <c r="K18" s="939">
        <f>SUM(K121)</f>
        <v>51030</v>
      </c>
      <c r="L18" s="939"/>
      <c r="M18" s="939">
        <f t="shared" ref="M18" si="2">SUM(M121)</f>
        <v>51030</v>
      </c>
      <c r="N18" s="939"/>
      <c r="O18" s="939">
        <f t="shared" ref="O18" si="3">SUM(O121)</f>
        <v>51030</v>
      </c>
      <c r="P18" s="939"/>
    </row>
    <row r="19" spans="1:16" ht="23.45" customHeight="1" x14ac:dyDescent="0.25">
      <c r="A19" s="1753" t="s">
        <v>83</v>
      </c>
      <c r="B19" s="1754"/>
      <c r="C19" s="1754"/>
      <c r="D19" s="1755"/>
      <c r="E19" s="539"/>
      <c r="F19" s="539">
        <v>22</v>
      </c>
      <c r="G19" s="927" t="s">
        <v>15</v>
      </c>
      <c r="H19" s="929"/>
      <c r="I19" s="539" t="s">
        <v>15</v>
      </c>
      <c r="J19" s="549" t="s">
        <v>15</v>
      </c>
      <c r="K19" s="939">
        <f>SUM(K129)</f>
        <v>8010</v>
      </c>
      <c r="L19" s="939"/>
      <c r="M19" s="939">
        <f t="shared" ref="M19" si="4">SUM(M129)</f>
        <v>8010</v>
      </c>
      <c r="N19" s="939"/>
      <c r="O19" s="939">
        <f t="shared" ref="O19" si="5">SUM(O129)</f>
        <v>8010</v>
      </c>
      <c r="P19" s="939"/>
    </row>
    <row r="20" spans="1:16" ht="23.45" customHeight="1" x14ac:dyDescent="0.25">
      <c r="A20" s="1753" t="s">
        <v>184</v>
      </c>
      <c r="B20" s="1754"/>
      <c r="C20" s="1754"/>
      <c r="D20" s="1755"/>
      <c r="E20" s="539"/>
      <c r="F20" s="539">
        <v>27</v>
      </c>
      <c r="G20" s="939" t="s">
        <v>15</v>
      </c>
      <c r="H20" s="939"/>
      <c r="I20" s="539" t="s">
        <v>15</v>
      </c>
      <c r="J20" s="549" t="s">
        <v>15</v>
      </c>
      <c r="K20" s="939">
        <f>SUM(K151)</f>
        <v>150</v>
      </c>
      <c r="L20" s="939"/>
      <c r="M20" s="939">
        <f t="shared" ref="M20" si="6">SUM(M151)</f>
        <v>150</v>
      </c>
      <c r="N20" s="939"/>
      <c r="O20" s="939">
        <f t="shared" ref="O20" si="7">SUM(O151)</f>
        <v>150</v>
      </c>
      <c r="P20" s="939"/>
    </row>
    <row r="21" spans="1:16" ht="23.45" customHeight="1" x14ac:dyDescent="0.25">
      <c r="A21" s="1753" t="s">
        <v>167</v>
      </c>
      <c r="B21" s="1754"/>
      <c r="C21" s="1754"/>
      <c r="D21" s="1755"/>
      <c r="E21" s="539"/>
      <c r="F21" s="539">
        <v>28</v>
      </c>
      <c r="G21" s="939" t="s">
        <v>15</v>
      </c>
      <c r="H21" s="939"/>
      <c r="I21" s="539" t="s">
        <v>15</v>
      </c>
      <c r="J21" s="549" t="s">
        <v>15</v>
      </c>
      <c r="K21" s="939">
        <f>SUM(K153)</f>
        <v>690</v>
      </c>
      <c r="L21" s="939"/>
      <c r="M21" s="939">
        <f t="shared" ref="M21" si="8">SUM(M153)</f>
        <v>690</v>
      </c>
      <c r="N21" s="939"/>
      <c r="O21" s="939">
        <f t="shared" ref="O21" si="9">SUM(O153)</f>
        <v>690</v>
      </c>
      <c r="P21" s="939"/>
    </row>
    <row r="22" spans="1:16" ht="23.45" customHeight="1" x14ac:dyDescent="0.25">
      <c r="A22" s="1753" t="s">
        <v>98</v>
      </c>
      <c r="B22" s="1754"/>
      <c r="C22" s="1754"/>
      <c r="D22" s="1755"/>
      <c r="E22" s="539"/>
      <c r="F22" s="539">
        <v>31</v>
      </c>
      <c r="G22" s="939" t="s">
        <v>15</v>
      </c>
      <c r="H22" s="939"/>
      <c r="I22" s="539" t="s">
        <v>15</v>
      </c>
      <c r="J22" s="549" t="s">
        <v>15</v>
      </c>
      <c r="K22" s="939">
        <f>SUM(K155)</f>
        <v>1000</v>
      </c>
      <c r="L22" s="939"/>
      <c r="M22" s="939">
        <f t="shared" ref="M22" si="10">SUM(M155)</f>
        <v>1000</v>
      </c>
      <c r="N22" s="939"/>
      <c r="O22" s="939">
        <f t="shared" ref="O22" si="11">SUM(O155)</f>
        <v>1000</v>
      </c>
      <c r="P22" s="939"/>
    </row>
    <row r="23" spans="1:16" ht="23.45" customHeight="1" x14ac:dyDescent="0.25">
      <c r="A23" s="1499" t="s">
        <v>455</v>
      </c>
      <c r="B23" s="1499"/>
      <c r="C23" s="1499"/>
      <c r="D23" s="1499"/>
      <c r="E23" s="539"/>
      <c r="F23" s="539">
        <v>33</v>
      </c>
      <c r="G23" s="939" t="s">
        <v>15</v>
      </c>
      <c r="H23" s="939"/>
      <c r="I23" s="539" t="s">
        <v>15</v>
      </c>
      <c r="J23" s="549" t="s">
        <v>15</v>
      </c>
      <c r="K23" s="939">
        <f>SUM(K157)</f>
        <v>792.8</v>
      </c>
      <c r="L23" s="939"/>
      <c r="M23" s="939">
        <f t="shared" ref="M23" si="12">SUM(M157)</f>
        <v>792.8</v>
      </c>
      <c r="N23" s="939"/>
      <c r="O23" s="939">
        <f t="shared" ref="O23" si="13">SUM(O157)</f>
        <v>792.8</v>
      </c>
      <c r="P23" s="939"/>
    </row>
    <row r="24" spans="1:16" ht="23.45" customHeight="1" x14ac:dyDescent="0.25">
      <c r="A24" s="930"/>
      <c r="B24" s="931"/>
      <c r="C24" s="931"/>
      <c r="D24" s="932"/>
      <c r="E24" s="67"/>
      <c r="F24" s="67"/>
      <c r="G24" s="927" t="s">
        <v>15</v>
      </c>
      <c r="H24" s="929"/>
      <c r="I24" s="539" t="s">
        <v>15</v>
      </c>
      <c r="J24" s="549" t="s">
        <v>15</v>
      </c>
      <c r="K24" s="927"/>
      <c r="L24" s="929"/>
      <c r="M24" s="927"/>
      <c r="N24" s="929"/>
      <c r="O24" s="927"/>
      <c r="P24" s="929"/>
    </row>
    <row r="25" spans="1:16" ht="23.45" customHeight="1" x14ac:dyDescent="0.25">
      <c r="A25" s="930"/>
      <c r="B25" s="931"/>
      <c r="C25" s="931"/>
      <c r="D25" s="932"/>
      <c r="E25" s="539"/>
      <c r="F25" s="67"/>
      <c r="G25" s="927" t="s">
        <v>15</v>
      </c>
      <c r="H25" s="929"/>
      <c r="I25" s="543" t="s">
        <v>15</v>
      </c>
      <c r="J25" s="554" t="s">
        <v>15</v>
      </c>
      <c r="K25" s="543"/>
      <c r="L25" s="543"/>
      <c r="M25" s="543"/>
      <c r="N25" s="543"/>
      <c r="O25" s="543"/>
      <c r="P25" s="543"/>
    </row>
    <row r="26" spans="1:16" ht="18.600000000000001" customHeight="1" x14ac:dyDescent="0.25">
      <c r="A26" s="964" t="s">
        <v>7</v>
      </c>
      <c r="B26" s="966"/>
      <c r="C26" s="947" t="s">
        <v>2</v>
      </c>
      <c r="D26" s="947"/>
      <c r="E26" s="947"/>
      <c r="F26" s="947"/>
      <c r="G26" s="939">
        <v>2016</v>
      </c>
      <c r="H26" s="939"/>
      <c r="I26" s="539">
        <v>2017</v>
      </c>
      <c r="J26" s="549">
        <v>2018</v>
      </c>
      <c r="K26" s="947">
        <v>2019</v>
      </c>
      <c r="L26" s="947"/>
      <c r="M26" s="947">
        <v>2020</v>
      </c>
      <c r="N26" s="947"/>
      <c r="O26" s="947">
        <v>2021</v>
      </c>
      <c r="P26" s="947"/>
    </row>
    <row r="27" spans="1:16" ht="35.450000000000003" customHeight="1" x14ac:dyDescent="0.25">
      <c r="A27" s="967"/>
      <c r="B27" s="969"/>
      <c r="C27" s="539" t="s">
        <v>16</v>
      </c>
      <c r="D27" s="539" t="s">
        <v>17</v>
      </c>
      <c r="E27" s="539" t="s">
        <v>8</v>
      </c>
      <c r="F27" s="544" t="s">
        <v>9</v>
      </c>
      <c r="G27" s="927" t="s">
        <v>10</v>
      </c>
      <c r="H27" s="929"/>
      <c r="I27" s="539" t="s">
        <v>10</v>
      </c>
      <c r="J27" s="549" t="s">
        <v>11</v>
      </c>
      <c r="K27" s="927" t="s">
        <v>12</v>
      </c>
      <c r="L27" s="929"/>
      <c r="M27" s="927" t="s">
        <v>13</v>
      </c>
      <c r="N27" s="929"/>
      <c r="O27" s="927" t="s">
        <v>13</v>
      </c>
      <c r="P27" s="929"/>
    </row>
    <row r="28" spans="1:16" ht="53.45" customHeight="1" x14ac:dyDescent="0.25">
      <c r="A28" s="1012" t="s">
        <v>18</v>
      </c>
      <c r="B28" s="1013"/>
      <c r="C28" s="67"/>
      <c r="D28" s="67"/>
      <c r="E28" s="67"/>
      <c r="F28" s="67"/>
      <c r="G28" s="946" t="s">
        <v>15</v>
      </c>
      <c r="H28" s="946"/>
      <c r="I28" s="541" t="s">
        <v>15</v>
      </c>
      <c r="J28" s="315" t="s">
        <v>15</v>
      </c>
      <c r="K28" s="1424">
        <v>61672.800000000003</v>
      </c>
      <c r="L28" s="1424"/>
      <c r="M28" s="1424">
        <v>61672.800000000003</v>
      </c>
      <c r="N28" s="1424"/>
      <c r="O28" s="1424">
        <v>61672.800000000003</v>
      </c>
      <c r="P28" s="1424"/>
    </row>
    <row r="29" spans="1:16" ht="32.450000000000003" customHeight="1" x14ac:dyDescent="0.25">
      <c r="A29" s="1010" t="s">
        <v>19</v>
      </c>
      <c r="B29" s="1011"/>
      <c r="C29" s="91">
        <v>2</v>
      </c>
      <c r="D29" s="67">
        <v>1</v>
      </c>
      <c r="E29" s="67">
        <v>4</v>
      </c>
      <c r="F29" s="67">
        <v>14</v>
      </c>
      <c r="G29" s="939" t="s">
        <v>15</v>
      </c>
      <c r="H29" s="939"/>
      <c r="I29" s="539" t="s">
        <v>15</v>
      </c>
      <c r="J29" s="549" t="s">
        <v>15</v>
      </c>
      <c r="K29" s="947">
        <v>61672.800000000003</v>
      </c>
      <c r="L29" s="947"/>
      <c r="M29" s="947">
        <v>61672.800000000003</v>
      </c>
      <c r="N29" s="947"/>
      <c r="O29" s="947">
        <v>61672.800000000003</v>
      </c>
      <c r="P29" s="947"/>
    </row>
    <row r="30" spans="1:16" ht="18.600000000000001" customHeight="1" x14ac:dyDescent="0.25">
      <c r="A30" s="947"/>
      <c r="B30" s="947"/>
      <c r="C30" s="67"/>
      <c r="D30" s="67"/>
      <c r="E30" s="67"/>
      <c r="F30" s="67"/>
      <c r="G30" s="939" t="s">
        <v>15</v>
      </c>
      <c r="H30" s="939"/>
      <c r="I30" s="539" t="s">
        <v>15</v>
      </c>
      <c r="J30" s="549" t="s">
        <v>15</v>
      </c>
      <c r="K30" s="947"/>
      <c r="L30" s="947"/>
      <c r="M30" s="947"/>
      <c r="N30" s="947"/>
      <c r="O30" s="947"/>
      <c r="P30" s="947"/>
    </row>
    <row r="31" spans="1:16" ht="18.600000000000001" customHeight="1" x14ac:dyDescent="0.25">
      <c r="A31" s="947"/>
      <c r="B31" s="947"/>
      <c r="C31" s="67"/>
      <c r="D31" s="67"/>
      <c r="E31" s="67"/>
      <c r="F31" s="67"/>
      <c r="G31" s="939" t="s">
        <v>15</v>
      </c>
      <c r="H31" s="939"/>
      <c r="I31" s="539" t="s">
        <v>15</v>
      </c>
      <c r="J31" s="549" t="s">
        <v>15</v>
      </c>
      <c r="K31" s="947"/>
      <c r="L31" s="947"/>
      <c r="M31" s="947"/>
      <c r="N31" s="947"/>
      <c r="O31" s="947"/>
      <c r="P31" s="947"/>
    </row>
    <row r="32" spans="1:16" ht="18.600000000000001" customHeight="1" x14ac:dyDescent="0.25">
      <c r="A32" s="947"/>
      <c r="B32" s="947"/>
      <c r="C32" s="67"/>
      <c r="D32" s="67"/>
      <c r="E32" s="67"/>
      <c r="F32" s="67"/>
      <c r="G32" s="939" t="s">
        <v>15</v>
      </c>
      <c r="H32" s="939"/>
      <c r="I32" s="539" t="s">
        <v>15</v>
      </c>
      <c r="J32" s="549" t="s">
        <v>15</v>
      </c>
      <c r="K32" s="947"/>
      <c r="L32" s="947"/>
      <c r="M32" s="947"/>
      <c r="N32" s="947"/>
      <c r="O32" s="947"/>
      <c r="P32" s="947"/>
    </row>
    <row r="33" spans="1:16" ht="32.450000000000003" customHeight="1" x14ac:dyDescent="0.25">
      <c r="A33" s="1010" t="s">
        <v>20</v>
      </c>
      <c r="B33" s="1011"/>
      <c r="C33" s="91">
        <v>2</v>
      </c>
      <c r="D33" s="67"/>
      <c r="E33" s="67"/>
      <c r="F33" s="67"/>
      <c r="G33" s="939" t="s">
        <v>15</v>
      </c>
      <c r="H33" s="939"/>
      <c r="I33" s="539" t="s">
        <v>15</v>
      </c>
      <c r="J33" s="549" t="s">
        <v>15</v>
      </c>
      <c r="K33" s="947"/>
      <c r="L33" s="947"/>
      <c r="M33" s="947"/>
      <c r="N33" s="947"/>
      <c r="O33" s="947"/>
      <c r="P33" s="947"/>
    </row>
    <row r="34" spans="1:16" ht="19.149999999999999" customHeight="1" x14ac:dyDescent="0.25">
      <c r="A34" s="947"/>
      <c r="B34" s="947"/>
      <c r="C34" s="67"/>
      <c r="D34" s="67"/>
      <c r="E34" s="67"/>
      <c r="F34" s="67"/>
      <c r="G34" s="939" t="s">
        <v>15</v>
      </c>
      <c r="H34" s="939"/>
      <c r="I34" s="539" t="s">
        <v>15</v>
      </c>
      <c r="J34" s="549" t="s">
        <v>15</v>
      </c>
      <c r="K34" s="947"/>
      <c r="L34" s="947"/>
      <c r="M34" s="947"/>
      <c r="N34" s="947"/>
      <c r="O34" s="947"/>
      <c r="P34" s="947"/>
    </row>
    <row r="35" spans="1:16" ht="19.149999999999999" customHeight="1" x14ac:dyDescent="0.25">
      <c r="A35" s="930"/>
      <c r="B35" s="932"/>
      <c r="C35" s="67"/>
      <c r="D35" s="67"/>
      <c r="E35" s="67"/>
      <c r="F35" s="67"/>
      <c r="G35" s="927" t="s">
        <v>15</v>
      </c>
      <c r="H35" s="929"/>
      <c r="I35" s="539" t="s">
        <v>15</v>
      </c>
      <c r="J35" s="549" t="s">
        <v>15</v>
      </c>
      <c r="K35" s="930"/>
      <c r="L35" s="932"/>
      <c r="M35" s="930"/>
      <c r="N35" s="932"/>
      <c r="O35" s="930"/>
      <c r="P35" s="932"/>
    </row>
    <row r="36" spans="1:16" ht="19.149999999999999" customHeight="1" x14ac:dyDescent="0.25">
      <c r="A36" s="930"/>
      <c r="B36" s="932"/>
      <c r="C36" s="67"/>
      <c r="D36" s="67"/>
      <c r="E36" s="67"/>
      <c r="F36" s="67"/>
      <c r="G36" s="927" t="s">
        <v>15</v>
      </c>
      <c r="H36" s="929"/>
      <c r="I36" s="539" t="s">
        <v>15</v>
      </c>
      <c r="J36" s="549" t="s">
        <v>15</v>
      </c>
      <c r="K36" s="930"/>
      <c r="L36" s="932"/>
      <c r="M36" s="930"/>
      <c r="N36" s="932"/>
      <c r="O36" s="930"/>
      <c r="P36" s="932"/>
    </row>
    <row r="37" spans="1:16" ht="63.75" customHeight="1" x14ac:dyDescent="0.25">
      <c r="A37" s="1010" t="s">
        <v>21</v>
      </c>
      <c r="B37" s="1011"/>
      <c r="C37" s="91">
        <v>1</v>
      </c>
      <c r="D37" s="67"/>
      <c r="E37" s="67"/>
      <c r="F37" s="67"/>
      <c r="G37" s="927" t="s">
        <v>15</v>
      </c>
      <c r="H37" s="929"/>
      <c r="I37" s="539" t="s">
        <v>15</v>
      </c>
      <c r="J37" s="549" t="s">
        <v>15</v>
      </c>
      <c r="K37" s="930"/>
      <c r="L37" s="932"/>
      <c r="M37" s="930"/>
      <c r="N37" s="932"/>
      <c r="O37" s="930"/>
      <c r="P37" s="932"/>
    </row>
    <row r="38" spans="1:16" ht="20.45" customHeight="1" x14ac:dyDescent="0.25">
      <c r="A38" s="930"/>
      <c r="B38" s="932"/>
      <c r="C38" s="67"/>
      <c r="D38" s="67"/>
      <c r="E38" s="67"/>
      <c r="F38" s="67"/>
      <c r="G38" s="927" t="s">
        <v>15</v>
      </c>
      <c r="H38" s="929"/>
      <c r="I38" s="539" t="s">
        <v>15</v>
      </c>
      <c r="J38" s="549" t="s">
        <v>15</v>
      </c>
      <c r="K38" s="930"/>
      <c r="L38" s="932"/>
      <c r="M38" s="930"/>
      <c r="N38" s="932"/>
      <c r="O38" s="930"/>
      <c r="P38" s="932"/>
    </row>
    <row r="39" spans="1:16" ht="20.45" customHeight="1" x14ac:dyDescent="0.25">
      <c r="A39" s="556"/>
      <c r="B39" s="556"/>
      <c r="C39" s="551"/>
      <c r="D39" s="551"/>
      <c r="E39" s="551"/>
      <c r="F39" s="551"/>
      <c r="G39" s="543"/>
      <c r="H39" s="543"/>
      <c r="I39" s="543"/>
      <c r="J39" s="557"/>
      <c r="K39" s="556"/>
      <c r="L39" s="556"/>
      <c r="M39" s="556"/>
      <c r="N39" s="556"/>
      <c r="O39" s="556"/>
      <c r="P39" s="556"/>
    </row>
    <row r="40" spans="1:16" ht="17.25" customHeight="1" x14ac:dyDescent="0.25">
      <c r="A40" s="1007" t="s">
        <v>22</v>
      </c>
      <c r="B40" s="1008"/>
      <c r="C40" s="1008"/>
      <c r="D40" s="1008"/>
      <c r="E40" s="1008"/>
      <c r="F40" s="1008"/>
      <c r="G40" s="1008"/>
      <c r="H40" s="1008"/>
      <c r="I40" s="1008"/>
      <c r="J40" s="1008"/>
      <c r="K40" s="1008"/>
      <c r="L40" s="1008"/>
      <c r="M40" s="1008"/>
      <c r="N40" s="1008"/>
      <c r="O40" s="1008"/>
      <c r="P40" s="1009"/>
    </row>
    <row r="41" spans="1:16" ht="25.15" customHeight="1" x14ac:dyDescent="0.25">
      <c r="A41" s="939" t="s">
        <v>7</v>
      </c>
      <c r="B41" s="939"/>
      <c r="C41" s="939"/>
      <c r="D41" s="939" t="s">
        <v>2</v>
      </c>
      <c r="E41" s="939"/>
      <c r="F41" s="939"/>
      <c r="G41" s="939" t="s">
        <v>447</v>
      </c>
      <c r="H41" s="939"/>
      <c r="I41" s="939"/>
      <c r="J41" s="939"/>
      <c r="K41" s="939" t="s">
        <v>352</v>
      </c>
      <c r="L41" s="939"/>
      <c r="M41" s="939"/>
      <c r="N41" s="939" t="s">
        <v>539</v>
      </c>
      <c r="O41" s="939"/>
      <c r="P41" s="939"/>
    </row>
    <row r="42" spans="1:16" ht="64.150000000000006" customHeight="1" x14ac:dyDescent="0.25">
      <c r="A42" s="939"/>
      <c r="B42" s="939"/>
      <c r="C42" s="939"/>
      <c r="D42" s="539" t="s">
        <v>8</v>
      </c>
      <c r="E42" s="1005" t="s">
        <v>23</v>
      </c>
      <c r="F42" s="1005"/>
      <c r="G42" s="1006" t="s">
        <v>24</v>
      </c>
      <c r="H42" s="1006"/>
      <c r="I42" s="546" t="s">
        <v>25</v>
      </c>
      <c r="J42" s="558" t="s">
        <v>26</v>
      </c>
      <c r="K42" s="546" t="s">
        <v>24</v>
      </c>
      <c r="L42" s="546" t="s">
        <v>25</v>
      </c>
      <c r="M42" s="546" t="s">
        <v>26</v>
      </c>
      <c r="N42" s="546" t="s">
        <v>24</v>
      </c>
      <c r="O42" s="546" t="s">
        <v>25</v>
      </c>
      <c r="P42" s="546" t="s">
        <v>26</v>
      </c>
    </row>
    <row r="43" spans="1:16" ht="20.45" customHeight="1" x14ac:dyDescent="0.25">
      <c r="A43" s="997" t="s">
        <v>27</v>
      </c>
      <c r="B43" s="997"/>
      <c r="C43" s="997"/>
      <c r="D43" s="67"/>
      <c r="E43" s="939"/>
      <c r="F43" s="939"/>
      <c r="G43" s="939">
        <v>61672.800000000003</v>
      </c>
      <c r="H43" s="939"/>
      <c r="I43" s="539"/>
      <c r="J43" s="549"/>
      <c r="K43" s="539">
        <v>61672.800000000003</v>
      </c>
      <c r="L43" s="539"/>
      <c r="M43" s="539"/>
      <c r="N43" s="539">
        <v>61672.800000000003</v>
      </c>
      <c r="O43" s="539"/>
      <c r="P43" s="539"/>
    </row>
    <row r="44" spans="1:16" s="92" customFormat="1" ht="20.45" customHeight="1" x14ac:dyDescent="0.25">
      <c r="A44" s="1004" t="s">
        <v>129</v>
      </c>
      <c r="B44" s="1004"/>
      <c r="C44" s="1004"/>
      <c r="D44" s="542" t="s">
        <v>28</v>
      </c>
      <c r="E44" s="953"/>
      <c r="F44" s="953"/>
      <c r="G44" s="953">
        <v>61672.800000000003</v>
      </c>
      <c r="H44" s="953"/>
      <c r="I44" s="542"/>
      <c r="J44" s="559"/>
      <c r="K44" s="542">
        <v>61672.800000000003</v>
      </c>
      <c r="L44" s="542"/>
      <c r="M44" s="542"/>
      <c r="N44" s="542">
        <v>61672.800000000003</v>
      </c>
      <c r="O44" s="542"/>
      <c r="P44" s="542"/>
    </row>
    <row r="45" spans="1:16" s="92" customFormat="1" ht="20.45" customHeight="1" x14ac:dyDescent="0.25">
      <c r="A45" s="1004" t="s">
        <v>29</v>
      </c>
      <c r="B45" s="1004"/>
      <c r="C45" s="1004"/>
      <c r="D45" s="542" t="s">
        <v>30</v>
      </c>
      <c r="E45" s="953"/>
      <c r="F45" s="953"/>
      <c r="G45" s="953"/>
      <c r="H45" s="953"/>
      <c r="I45" s="542"/>
      <c r="J45" s="559"/>
      <c r="K45" s="542"/>
      <c r="L45" s="542"/>
      <c r="M45" s="542"/>
      <c r="N45" s="542"/>
      <c r="O45" s="542"/>
      <c r="P45" s="542"/>
    </row>
    <row r="46" spans="1:16" ht="20.45" customHeight="1" x14ac:dyDescent="0.25">
      <c r="A46" s="997"/>
      <c r="B46" s="997"/>
      <c r="C46" s="997"/>
      <c r="D46" s="67"/>
      <c r="E46" s="939"/>
      <c r="F46" s="939"/>
      <c r="G46" s="939"/>
      <c r="H46" s="939"/>
      <c r="I46" s="539"/>
      <c r="J46" s="549"/>
      <c r="K46" s="539"/>
      <c r="L46" s="539"/>
      <c r="M46" s="539"/>
      <c r="N46" s="539"/>
      <c r="O46" s="539"/>
      <c r="P46" s="539"/>
    </row>
    <row r="47" spans="1:16" ht="20.45" customHeight="1" x14ac:dyDescent="0.25">
      <c r="A47" s="997" t="s">
        <v>27</v>
      </c>
      <c r="B47" s="997"/>
      <c r="C47" s="997"/>
      <c r="D47" s="67"/>
      <c r="E47" s="939">
        <v>2</v>
      </c>
      <c r="F47" s="939"/>
      <c r="G47" s="939">
        <v>61672.800000000003</v>
      </c>
      <c r="H47" s="939"/>
      <c r="I47" s="539"/>
      <c r="J47" s="549"/>
      <c r="K47" s="539">
        <v>61672.800000000003</v>
      </c>
      <c r="L47" s="539"/>
      <c r="M47" s="539"/>
      <c r="N47" s="539">
        <v>61672.800000000003</v>
      </c>
      <c r="O47" s="539"/>
      <c r="P47" s="539"/>
    </row>
    <row r="48" spans="1:16" s="92" customFormat="1" ht="20.45" customHeight="1" x14ac:dyDescent="0.25">
      <c r="A48" s="1004" t="s">
        <v>31</v>
      </c>
      <c r="B48" s="1004"/>
      <c r="C48" s="1004"/>
      <c r="D48" s="93"/>
      <c r="E48" s="953"/>
      <c r="F48" s="953"/>
      <c r="G48" s="953">
        <v>61672.800000000003</v>
      </c>
      <c r="H48" s="953"/>
      <c r="I48" s="542"/>
      <c r="J48" s="559"/>
      <c r="K48" s="542">
        <v>61672.800000000003</v>
      </c>
      <c r="L48" s="542"/>
      <c r="M48" s="542"/>
      <c r="N48" s="542">
        <v>61672.800000000003</v>
      </c>
      <c r="O48" s="542"/>
      <c r="P48" s="542"/>
    </row>
    <row r="49" spans="1:16" s="92" customFormat="1" ht="20.45" customHeight="1" x14ac:dyDescent="0.25">
      <c r="A49" s="1004" t="s">
        <v>32</v>
      </c>
      <c r="B49" s="1004"/>
      <c r="C49" s="1004"/>
      <c r="D49" s="93"/>
      <c r="E49" s="953"/>
      <c r="F49" s="953"/>
      <c r="G49" s="953"/>
      <c r="H49" s="953"/>
      <c r="I49" s="542"/>
      <c r="J49" s="559"/>
      <c r="K49" s="542"/>
      <c r="L49" s="542"/>
      <c r="M49" s="542"/>
      <c r="N49" s="542"/>
      <c r="O49" s="542"/>
      <c r="P49" s="542"/>
    </row>
    <row r="50" spans="1:16" ht="20.45" customHeight="1" x14ac:dyDescent="0.25">
      <c r="A50" s="997"/>
      <c r="B50" s="997"/>
      <c r="C50" s="997"/>
      <c r="D50" s="67"/>
      <c r="E50" s="939"/>
      <c r="F50" s="939"/>
      <c r="G50" s="939"/>
      <c r="H50" s="939"/>
      <c r="I50" s="539"/>
      <c r="J50" s="549"/>
      <c r="K50" s="539"/>
      <c r="L50" s="539"/>
      <c r="M50" s="539"/>
      <c r="N50" s="539"/>
      <c r="O50" s="539"/>
      <c r="P50" s="539"/>
    </row>
    <row r="51" spans="1:16" ht="19.149999999999999" customHeight="1" x14ac:dyDescent="0.25"/>
    <row r="52" spans="1:16" x14ac:dyDescent="0.25">
      <c r="A52" s="922" t="s">
        <v>33</v>
      </c>
      <c r="B52" s="922"/>
      <c r="C52" s="922"/>
      <c r="D52" s="922"/>
      <c r="E52" s="922"/>
      <c r="F52" s="922"/>
      <c r="G52" s="922"/>
      <c r="H52" s="922"/>
      <c r="I52" s="922"/>
      <c r="J52" s="922"/>
      <c r="K52" s="922"/>
      <c r="L52" s="922"/>
      <c r="M52" s="922"/>
      <c r="N52" s="922"/>
      <c r="O52" s="922"/>
      <c r="P52" s="922"/>
    </row>
    <row r="53" spans="1:16" x14ac:dyDescent="0.25">
      <c r="A53" s="939" t="s">
        <v>7</v>
      </c>
      <c r="B53" s="939"/>
      <c r="C53" s="939" t="s">
        <v>2</v>
      </c>
      <c r="D53" s="939"/>
      <c r="E53" s="939"/>
      <c r="F53" s="939"/>
      <c r="G53" s="939"/>
      <c r="H53" s="939"/>
      <c r="I53" s="964" t="s">
        <v>34</v>
      </c>
      <c r="J53" s="966"/>
      <c r="K53" s="539">
        <v>2016</v>
      </c>
      <c r="L53" s="539">
        <v>2017</v>
      </c>
      <c r="M53" s="539">
        <v>2018</v>
      </c>
      <c r="N53" s="539">
        <v>2019</v>
      </c>
      <c r="O53" s="539">
        <v>2020</v>
      </c>
      <c r="P53" s="539">
        <v>2021</v>
      </c>
    </row>
    <row r="54" spans="1:16" ht="51.6" customHeight="1" x14ac:dyDescent="0.25">
      <c r="A54" s="939"/>
      <c r="B54" s="939"/>
      <c r="C54" s="544" t="s">
        <v>35</v>
      </c>
      <c r="D54" s="544" t="s">
        <v>36</v>
      </c>
      <c r="E54" s="544" t="s">
        <v>37</v>
      </c>
      <c r="F54" s="544" t="s">
        <v>38</v>
      </c>
      <c r="G54" s="544" t="s">
        <v>39</v>
      </c>
      <c r="H54" s="544" t="s">
        <v>40</v>
      </c>
      <c r="I54" s="967"/>
      <c r="J54" s="969"/>
      <c r="K54" s="546" t="s">
        <v>10</v>
      </c>
      <c r="L54" s="546" t="s">
        <v>10</v>
      </c>
      <c r="M54" s="546" t="s">
        <v>11</v>
      </c>
      <c r="N54" s="546" t="s">
        <v>12</v>
      </c>
      <c r="O54" s="546" t="s">
        <v>13</v>
      </c>
      <c r="P54" s="546" t="s">
        <v>13</v>
      </c>
    </row>
    <row r="55" spans="1:16" x14ac:dyDescent="0.25">
      <c r="A55" s="961" t="s">
        <v>594</v>
      </c>
      <c r="B55" s="963"/>
      <c r="C55" s="157" t="s">
        <v>460</v>
      </c>
      <c r="D55" s="66">
        <v>1</v>
      </c>
      <c r="E55" s="66"/>
      <c r="F55" s="66">
        <v>1</v>
      </c>
      <c r="G55" s="157" t="s">
        <v>593</v>
      </c>
      <c r="H55" s="67"/>
      <c r="I55" s="948"/>
      <c r="J55" s="949"/>
      <c r="K55" s="541" t="s">
        <v>15</v>
      </c>
      <c r="L55" s="541" t="s">
        <v>15</v>
      </c>
      <c r="M55" s="541" t="s">
        <v>15</v>
      </c>
      <c r="N55" s="66">
        <v>61672.800000000003</v>
      </c>
      <c r="O55" s="66">
        <v>61672.800000000003</v>
      </c>
      <c r="P55" s="66">
        <v>61672.800000000003</v>
      </c>
    </row>
    <row r="56" spans="1:16" ht="33.75" customHeight="1" x14ac:dyDescent="0.25">
      <c r="A56" s="1447" t="s">
        <v>909</v>
      </c>
      <c r="B56" s="1448"/>
      <c r="C56" s="545"/>
      <c r="D56" s="545"/>
      <c r="E56" s="67"/>
      <c r="F56" s="67"/>
      <c r="G56" s="67"/>
      <c r="H56" s="67">
        <v>142310</v>
      </c>
      <c r="I56" s="930"/>
      <c r="J56" s="932"/>
      <c r="K56" s="539" t="s">
        <v>15</v>
      </c>
      <c r="L56" s="539"/>
      <c r="M56" s="67"/>
      <c r="N56" s="67">
        <v>61672.800000000003</v>
      </c>
      <c r="O56" s="67">
        <v>61672.800000000003</v>
      </c>
      <c r="P56" s="67">
        <v>61672.800000000003</v>
      </c>
    </row>
    <row r="57" spans="1:16" ht="23.45" customHeight="1" x14ac:dyDescent="0.25">
      <c r="A57" s="930"/>
      <c r="B57" s="932"/>
      <c r="C57" s="67"/>
      <c r="D57" s="67"/>
      <c r="E57" s="67"/>
      <c r="F57" s="67"/>
      <c r="G57" s="67"/>
      <c r="H57" s="67"/>
      <c r="I57" s="930"/>
      <c r="J57" s="932"/>
      <c r="K57" s="539" t="s">
        <v>15</v>
      </c>
      <c r="L57" s="539"/>
      <c r="M57" s="67"/>
      <c r="N57" s="67"/>
      <c r="O57" s="67"/>
      <c r="P57" s="67"/>
    </row>
    <row r="58" spans="1:16" ht="23.45" customHeight="1" x14ac:dyDescent="0.25">
      <c r="A58" s="930"/>
      <c r="B58" s="932"/>
      <c r="C58" s="67"/>
      <c r="D58" s="67"/>
      <c r="E58" s="67"/>
      <c r="F58" s="67"/>
      <c r="G58" s="67"/>
      <c r="H58" s="67"/>
      <c r="I58" s="930"/>
      <c r="J58" s="932"/>
      <c r="K58" s="539" t="s">
        <v>15</v>
      </c>
      <c r="L58" s="539"/>
      <c r="M58" s="67"/>
      <c r="N58" s="67"/>
      <c r="O58" s="67"/>
      <c r="P58" s="67"/>
    </row>
    <row r="59" spans="1:16" ht="23.45" customHeight="1" x14ac:dyDescent="0.25">
      <c r="A59" s="930"/>
      <c r="B59" s="932"/>
      <c r="C59" s="67"/>
      <c r="D59" s="67"/>
      <c r="E59" s="67"/>
      <c r="F59" s="67"/>
      <c r="G59" s="67"/>
      <c r="H59" s="67"/>
      <c r="I59" s="930"/>
      <c r="J59" s="932"/>
      <c r="K59" s="539" t="s">
        <v>15</v>
      </c>
      <c r="L59" s="539"/>
      <c r="M59" s="67"/>
      <c r="N59" s="67"/>
      <c r="O59" s="67"/>
      <c r="P59" s="67"/>
    </row>
    <row r="60" spans="1:16" ht="23.45" customHeight="1" x14ac:dyDescent="0.25">
      <c r="A60" s="930"/>
      <c r="B60" s="932"/>
      <c r="C60" s="67"/>
      <c r="D60" s="67"/>
      <c r="E60" s="67"/>
      <c r="F60" s="67"/>
      <c r="G60" s="67"/>
      <c r="H60" s="67"/>
      <c r="I60" s="930"/>
      <c r="J60" s="932"/>
      <c r="K60" s="539" t="s">
        <v>15</v>
      </c>
      <c r="L60" s="539"/>
      <c r="M60" s="67"/>
      <c r="N60" s="67"/>
      <c r="O60" s="67"/>
      <c r="P60" s="67"/>
    </row>
    <row r="61" spans="1:16" x14ac:dyDescent="0.25">
      <c r="A61" s="930"/>
      <c r="B61" s="931"/>
    </row>
    <row r="62" spans="1:16" x14ac:dyDescent="0.25">
      <c r="A62" s="1002" t="s">
        <v>41</v>
      </c>
      <c r="B62" s="1002"/>
      <c r="C62" s="1002"/>
      <c r="D62" s="1002"/>
      <c r="E62" s="1002"/>
      <c r="F62" s="1002"/>
      <c r="G62" s="1002"/>
      <c r="H62" s="1002"/>
      <c r="I62" s="1002"/>
      <c r="J62" s="1002"/>
      <c r="K62" s="1002"/>
      <c r="L62" s="1002"/>
      <c r="M62" s="1002"/>
      <c r="N62" s="1002"/>
      <c r="O62" s="1002"/>
      <c r="P62" s="1003"/>
    </row>
    <row r="63" spans="1:16" ht="21.6" customHeight="1" x14ac:dyDescent="0.25">
      <c r="A63" s="998"/>
      <c r="B63" s="1000"/>
      <c r="C63" s="998"/>
      <c r="D63" s="999"/>
      <c r="E63" s="999"/>
      <c r="F63" s="999"/>
      <c r="G63" s="999"/>
      <c r="H63" s="999"/>
      <c r="I63" s="999"/>
      <c r="J63" s="999"/>
      <c r="K63" s="999"/>
      <c r="L63" s="999"/>
      <c r="M63" s="999"/>
      <c r="N63" s="1000"/>
      <c r="O63" s="947" t="s">
        <v>2</v>
      </c>
      <c r="P63" s="947"/>
    </row>
    <row r="64" spans="1:16" ht="21.6" customHeight="1" x14ac:dyDescent="0.25">
      <c r="A64" s="997" t="s">
        <v>42</v>
      </c>
      <c r="B64" s="997"/>
      <c r="C64" s="998" t="s">
        <v>594</v>
      </c>
      <c r="D64" s="999"/>
      <c r="E64" s="999"/>
      <c r="F64" s="999"/>
      <c r="G64" s="999"/>
      <c r="H64" s="999"/>
      <c r="I64" s="999"/>
      <c r="J64" s="999"/>
      <c r="K64" s="999"/>
      <c r="L64" s="999"/>
      <c r="M64" s="999"/>
      <c r="N64" s="1000"/>
      <c r="O64" s="947">
        <v>454</v>
      </c>
      <c r="P64" s="947"/>
    </row>
    <row r="65" spans="1:16" ht="21.6" customHeight="1" x14ac:dyDescent="0.25">
      <c r="A65" s="997" t="s">
        <v>43</v>
      </c>
      <c r="B65" s="997"/>
      <c r="C65" s="998" t="s">
        <v>595</v>
      </c>
      <c r="D65" s="999"/>
      <c r="E65" s="999"/>
      <c r="F65" s="999"/>
      <c r="G65" s="999"/>
      <c r="H65" s="999"/>
      <c r="I65" s="999"/>
      <c r="J65" s="999"/>
      <c r="K65" s="999"/>
      <c r="L65" s="999"/>
      <c r="M65" s="999"/>
      <c r="N65" s="1000"/>
      <c r="O65" s="947">
        <v>64</v>
      </c>
      <c r="P65" s="947"/>
    </row>
    <row r="66" spans="1:16" ht="21.6" customHeight="1" x14ac:dyDescent="0.25">
      <c r="A66" s="997" t="s">
        <v>45</v>
      </c>
      <c r="B66" s="997"/>
      <c r="C66" s="998" t="s">
        <v>596</v>
      </c>
      <c r="D66" s="999"/>
      <c r="E66" s="999"/>
      <c r="F66" s="999"/>
      <c r="G66" s="999"/>
      <c r="H66" s="999"/>
      <c r="I66" s="999"/>
      <c r="J66" s="999"/>
      <c r="K66" s="999"/>
      <c r="L66" s="999"/>
      <c r="M66" s="999"/>
      <c r="N66" s="1000"/>
      <c r="O66" s="947">
        <v>6</v>
      </c>
      <c r="P66" s="947"/>
    </row>
    <row r="68" spans="1:16" ht="27" customHeight="1" x14ac:dyDescent="0.25">
      <c r="A68" s="944" t="s">
        <v>46</v>
      </c>
      <c r="B68" s="944"/>
      <c r="C68" s="944"/>
      <c r="D68" s="944"/>
      <c r="E68" s="944"/>
      <c r="F68" s="944"/>
      <c r="G68" s="944"/>
      <c r="H68" s="944"/>
      <c r="I68" s="944"/>
      <c r="J68" s="944"/>
      <c r="K68" s="944"/>
      <c r="L68" s="944"/>
      <c r="M68" s="944"/>
      <c r="N68" s="944"/>
      <c r="O68" s="944"/>
      <c r="P68" s="944"/>
    </row>
    <row r="69" spans="1:16" ht="48.75" customHeight="1" x14ac:dyDescent="0.25">
      <c r="A69" s="1346" t="s">
        <v>47</v>
      </c>
      <c r="B69" s="1338"/>
      <c r="C69" s="1339"/>
      <c r="D69" s="1664" t="s">
        <v>929</v>
      </c>
      <c r="E69" s="1664"/>
      <c r="F69" s="1664"/>
      <c r="G69" s="1664"/>
      <c r="H69" s="1664"/>
      <c r="I69" s="1664"/>
      <c r="J69" s="1664"/>
      <c r="K69" s="1664"/>
      <c r="L69" s="1664"/>
      <c r="M69" s="1664"/>
      <c r="N69" s="1664"/>
      <c r="O69" s="1664"/>
      <c r="P69" s="1665"/>
    </row>
    <row r="70" spans="1:16" ht="80.25" customHeight="1" x14ac:dyDescent="0.25">
      <c r="A70" s="1373" t="s">
        <v>891</v>
      </c>
      <c r="B70" s="1374"/>
      <c r="C70" s="1375"/>
      <c r="D70" s="1664" t="s">
        <v>837</v>
      </c>
      <c r="E70" s="1664"/>
      <c r="F70" s="1664"/>
      <c r="G70" s="1664"/>
      <c r="H70" s="1664"/>
      <c r="I70" s="1664"/>
      <c r="J70" s="1664"/>
      <c r="K70" s="1664"/>
      <c r="L70" s="1664"/>
      <c r="M70" s="1664"/>
      <c r="N70" s="1664"/>
      <c r="O70" s="1664"/>
      <c r="P70" s="1665"/>
    </row>
    <row r="71" spans="1:16" ht="94.5" customHeight="1" x14ac:dyDescent="0.25">
      <c r="A71" s="1392" t="s">
        <v>49</v>
      </c>
      <c r="B71" s="1393"/>
      <c r="C71" s="1394"/>
      <c r="D71" s="1664" t="s">
        <v>838</v>
      </c>
      <c r="E71" s="1664"/>
      <c r="F71" s="1664"/>
      <c r="G71" s="1664"/>
      <c r="H71" s="1664"/>
      <c r="I71" s="1664"/>
      <c r="J71" s="1664"/>
      <c r="K71" s="1664"/>
      <c r="L71" s="1664"/>
      <c r="M71" s="1664"/>
      <c r="N71" s="1664"/>
      <c r="O71" s="1664"/>
      <c r="P71" s="1665"/>
    </row>
    <row r="72" spans="1:16" x14ac:dyDescent="0.25">
      <c r="A72" s="751"/>
      <c r="B72" s="751"/>
      <c r="C72" s="751"/>
      <c r="D72" s="751"/>
      <c r="E72" s="751"/>
      <c r="F72" s="751"/>
      <c r="G72" s="751"/>
      <c r="H72" s="751"/>
      <c r="I72" s="751"/>
      <c r="J72" s="768"/>
      <c r="K72" s="751"/>
      <c r="L72" s="751"/>
      <c r="M72" s="751"/>
      <c r="N72" s="751"/>
      <c r="O72" s="751"/>
      <c r="P72" s="751"/>
    </row>
    <row r="73" spans="1:16" x14ac:dyDescent="0.25">
      <c r="A73" s="1337" t="s">
        <v>50</v>
      </c>
      <c r="B73" s="1337"/>
      <c r="C73" s="1337"/>
      <c r="D73" s="1337"/>
      <c r="E73" s="1337"/>
      <c r="F73" s="1337"/>
      <c r="G73" s="1337"/>
      <c r="H73" s="1337"/>
      <c r="I73" s="1337"/>
      <c r="J73" s="1337"/>
      <c r="K73" s="1337"/>
      <c r="L73" s="1337"/>
      <c r="M73" s="1337"/>
      <c r="N73" s="1337"/>
      <c r="O73" s="1337"/>
      <c r="P73" s="1337"/>
    </row>
    <row r="74" spans="1:16" ht="24" customHeight="1" x14ac:dyDescent="0.25">
      <c r="A74" s="1387" t="s">
        <v>51</v>
      </c>
      <c r="B74" s="1387" t="s">
        <v>2</v>
      </c>
      <c r="C74" s="1388" t="s">
        <v>7</v>
      </c>
      <c r="D74" s="1389"/>
      <c r="E74" s="1389"/>
      <c r="F74" s="1389"/>
      <c r="G74" s="1389"/>
      <c r="H74" s="1389"/>
      <c r="I74" s="1389"/>
      <c r="J74" s="1913" t="s">
        <v>52</v>
      </c>
      <c r="K74" s="721">
        <v>2016</v>
      </c>
      <c r="L74" s="721">
        <v>2017</v>
      </c>
      <c r="M74" s="721">
        <v>2018</v>
      </c>
      <c r="N74" s="721">
        <v>2019</v>
      </c>
      <c r="O74" s="721">
        <v>2020</v>
      </c>
      <c r="P74" s="721">
        <v>2021</v>
      </c>
    </row>
    <row r="75" spans="1:16" ht="55.15" customHeight="1" x14ac:dyDescent="0.25">
      <c r="A75" s="1387"/>
      <c r="B75" s="1387"/>
      <c r="C75" s="1390"/>
      <c r="D75" s="1391"/>
      <c r="E75" s="1391"/>
      <c r="F75" s="1391"/>
      <c r="G75" s="1391"/>
      <c r="H75" s="1391"/>
      <c r="I75" s="1391"/>
      <c r="J75" s="1913"/>
      <c r="K75" s="753" t="s">
        <v>10</v>
      </c>
      <c r="L75" s="753" t="s">
        <v>10</v>
      </c>
      <c r="M75" s="753" t="s">
        <v>11</v>
      </c>
      <c r="N75" s="753" t="s">
        <v>12</v>
      </c>
      <c r="O75" s="753" t="s">
        <v>13</v>
      </c>
      <c r="P75" s="753" t="s">
        <v>13</v>
      </c>
    </row>
    <row r="76" spans="1:16" ht="57" customHeight="1" x14ac:dyDescent="0.25">
      <c r="A76" s="1342" t="s">
        <v>53</v>
      </c>
      <c r="B76" s="890" t="s">
        <v>342</v>
      </c>
      <c r="C76" s="1343" t="s">
        <v>969</v>
      </c>
      <c r="D76" s="1344"/>
      <c r="E76" s="1344"/>
      <c r="F76" s="1344"/>
      <c r="G76" s="1344"/>
      <c r="H76" s="1344"/>
      <c r="I76" s="1345"/>
      <c r="J76" s="733" t="s">
        <v>927</v>
      </c>
      <c r="K76" s="897" t="s">
        <v>15</v>
      </c>
      <c r="L76" s="897" t="s">
        <v>15</v>
      </c>
      <c r="M76" s="897" t="s">
        <v>15</v>
      </c>
      <c r="N76" s="897">
        <v>31</v>
      </c>
      <c r="O76" s="897">
        <v>31</v>
      </c>
      <c r="P76" s="897">
        <v>31</v>
      </c>
    </row>
    <row r="77" spans="1:16" ht="59.25" customHeight="1" x14ac:dyDescent="0.25">
      <c r="A77" s="1342"/>
      <c r="B77" s="890" t="s">
        <v>339</v>
      </c>
      <c r="C77" s="1663" t="s">
        <v>970</v>
      </c>
      <c r="D77" s="1664"/>
      <c r="E77" s="1664"/>
      <c r="F77" s="1664"/>
      <c r="G77" s="1664"/>
      <c r="H77" s="1664"/>
      <c r="I77" s="1665"/>
      <c r="J77" s="733" t="s">
        <v>927</v>
      </c>
      <c r="K77" s="897" t="s">
        <v>15</v>
      </c>
      <c r="L77" s="897" t="s">
        <v>15</v>
      </c>
      <c r="M77" s="897" t="s">
        <v>15</v>
      </c>
      <c r="N77" s="897">
        <v>15</v>
      </c>
      <c r="O77" s="897">
        <v>15</v>
      </c>
      <c r="P77" s="897">
        <v>15</v>
      </c>
    </row>
    <row r="78" spans="1:16" ht="33.75" customHeight="1" x14ac:dyDescent="0.25">
      <c r="A78" s="1376"/>
      <c r="B78" s="890" t="s">
        <v>690</v>
      </c>
      <c r="C78" s="1343" t="s">
        <v>971</v>
      </c>
      <c r="D78" s="1344"/>
      <c r="E78" s="1344"/>
      <c r="F78" s="1344"/>
      <c r="G78" s="1344"/>
      <c r="H78" s="1344"/>
      <c r="I78" s="1345"/>
      <c r="J78" s="733" t="s">
        <v>927</v>
      </c>
      <c r="K78" s="897" t="s">
        <v>15</v>
      </c>
      <c r="L78" s="897" t="s">
        <v>15</v>
      </c>
      <c r="M78" s="897" t="s">
        <v>15</v>
      </c>
      <c r="N78" s="897">
        <v>20</v>
      </c>
      <c r="O78" s="897">
        <v>20</v>
      </c>
      <c r="P78" s="897">
        <v>20</v>
      </c>
    </row>
    <row r="79" spans="1:16" ht="24" customHeight="1" x14ac:dyDescent="0.25">
      <c r="A79" s="1918" t="s">
        <v>556</v>
      </c>
      <c r="B79" s="897" t="s">
        <v>166</v>
      </c>
      <c r="C79" s="1010" t="s">
        <v>972</v>
      </c>
      <c r="D79" s="1440"/>
      <c r="E79" s="1440"/>
      <c r="F79" s="1440"/>
      <c r="G79" s="1440"/>
      <c r="H79" s="1440"/>
      <c r="I79" s="1011"/>
      <c r="J79" s="733" t="s">
        <v>927</v>
      </c>
      <c r="K79" s="897" t="s">
        <v>15</v>
      </c>
      <c r="L79" s="897" t="s">
        <v>15</v>
      </c>
      <c r="M79" s="897" t="s">
        <v>15</v>
      </c>
      <c r="N79" s="897">
        <v>48</v>
      </c>
      <c r="O79" s="897">
        <v>48</v>
      </c>
      <c r="P79" s="897">
        <v>48</v>
      </c>
    </row>
    <row r="80" spans="1:16" ht="21.75" customHeight="1" x14ac:dyDescent="0.25">
      <c r="A80" s="1918"/>
      <c r="B80" s="897" t="s">
        <v>192</v>
      </c>
      <c r="C80" s="1010" t="s">
        <v>973</v>
      </c>
      <c r="D80" s="1440"/>
      <c r="E80" s="1440"/>
      <c r="F80" s="1440"/>
      <c r="G80" s="1440"/>
      <c r="H80" s="1440"/>
      <c r="I80" s="1011"/>
      <c r="J80" s="733" t="s">
        <v>927</v>
      </c>
      <c r="K80" s="897" t="s">
        <v>15</v>
      </c>
      <c r="L80" s="897" t="s">
        <v>15</v>
      </c>
      <c r="M80" s="897" t="s">
        <v>15</v>
      </c>
      <c r="N80" s="897">
        <v>9</v>
      </c>
      <c r="O80" s="897">
        <v>9</v>
      </c>
      <c r="P80" s="897">
        <v>9</v>
      </c>
    </row>
    <row r="81" spans="1:16" ht="26.25" customHeight="1" x14ac:dyDescent="0.25">
      <c r="A81" s="1918"/>
      <c r="B81" s="897" t="s">
        <v>194</v>
      </c>
      <c r="C81" s="1010" t="s">
        <v>974</v>
      </c>
      <c r="D81" s="1440"/>
      <c r="E81" s="1440"/>
      <c r="F81" s="1440"/>
      <c r="G81" s="1440"/>
      <c r="H81" s="1440"/>
      <c r="I81" s="1011"/>
      <c r="J81" s="733" t="s">
        <v>927</v>
      </c>
      <c r="K81" s="897" t="s">
        <v>15</v>
      </c>
      <c r="L81" s="897" t="s">
        <v>15</v>
      </c>
      <c r="M81" s="897" t="s">
        <v>15</v>
      </c>
      <c r="N81" s="897">
        <v>185</v>
      </c>
      <c r="O81" s="897">
        <v>185</v>
      </c>
      <c r="P81" s="897">
        <v>185</v>
      </c>
    </row>
    <row r="82" spans="1:16" ht="23.25" customHeight="1" x14ac:dyDescent="0.25">
      <c r="A82" s="1918"/>
      <c r="B82" s="897" t="s">
        <v>214</v>
      </c>
      <c r="C82" s="997" t="s">
        <v>975</v>
      </c>
      <c r="D82" s="997"/>
      <c r="E82" s="997"/>
      <c r="F82" s="997"/>
      <c r="G82" s="997"/>
      <c r="H82" s="997"/>
      <c r="I82" s="997"/>
      <c r="J82" s="733" t="s">
        <v>927</v>
      </c>
      <c r="K82" s="897" t="s">
        <v>15</v>
      </c>
      <c r="L82" s="897" t="s">
        <v>15</v>
      </c>
      <c r="M82" s="897" t="s">
        <v>15</v>
      </c>
      <c r="N82" s="897">
        <v>41</v>
      </c>
      <c r="O82" s="897">
        <v>41</v>
      </c>
      <c r="P82" s="897">
        <v>41</v>
      </c>
    </row>
    <row r="83" spans="1:16" ht="36" customHeight="1" x14ac:dyDescent="0.25">
      <c r="A83" s="1918"/>
      <c r="B83" s="897" t="s">
        <v>215</v>
      </c>
      <c r="C83" s="1010" t="s">
        <v>930</v>
      </c>
      <c r="D83" s="1440"/>
      <c r="E83" s="1440"/>
      <c r="F83" s="1440"/>
      <c r="G83" s="1440"/>
      <c r="H83" s="1440"/>
      <c r="I83" s="1011"/>
      <c r="J83" s="898" t="s">
        <v>111</v>
      </c>
      <c r="K83" s="897" t="s">
        <v>15</v>
      </c>
      <c r="L83" s="897" t="s">
        <v>15</v>
      </c>
      <c r="M83" s="897" t="s">
        <v>15</v>
      </c>
      <c r="N83" s="897">
        <v>70</v>
      </c>
      <c r="O83" s="897">
        <v>70</v>
      </c>
      <c r="P83" s="897">
        <v>70</v>
      </c>
    </row>
    <row r="84" spans="1:16" ht="23.25" customHeight="1" x14ac:dyDescent="0.25">
      <c r="A84" s="1918"/>
      <c r="B84" s="897" t="s">
        <v>115</v>
      </c>
      <c r="C84" s="1010" t="s">
        <v>976</v>
      </c>
      <c r="D84" s="1440"/>
      <c r="E84" s="1440"/>
      <c r="F84" s="1440"/>
      <c r="G84" s="1440"/>
      <c r="H84" s="1440"/>
      <c r="I84" s="1011"/>
      <c r="J84" s="733" t="s">
        <v>927</v>
      </c>
      <c r="K84" s="897" t="s">
        <v>15</v>
      </c>
      <c r="L84" s="897" t="s">
        <v>15</v>
      </c>
      <c r="M84" s="897" t="s">
        <v>15</v>
      </c>
      <c r="N84" s="897">
        <v>5</v>
      </c>
      <c r="O84" s="897">
        <v>8</v>
      </c>
      <c r="P84" s="897">
        <v>10</v>
      </c>
    </row>
    <row r="85" spans="1:16" ht="36" customHeight="1" x14ac:dyDescent="0.25">
      <c r="A85" s="1918"/>
      <c r="B85" s="897" t="s">
        <v>116</v>
      </c>
      <c r="C85" s="944" t="s">
        <v>931</v>
      </c>
      <c r="D85" s="944"/>
      <c r="E85" s="944"/>
      <c r="F85" s="944"/>
      <c r="G85" s="944"/>
      <c r="H85" s="944"/>
      <c r="I85" s="944"/>
      <c r="J85" s="898" t="s">
        <v>111</v>
      </c>
      <c r="K85" s="897" t="s">
        <v>15</v>
      </c>
      <c r="L85" s="897" t="s">
        <v>15</v>
      </c>
      <c r="M85" s="897" t="s">
        <v>15</v>
      </c>
      <c r="N85" s="897">
        <v>100</v>
      </c>
      <c r="O85" s="897">
        <v>100</v>
      </c>
      <c r="P85" s="897">
        <v>100</v>
      </c>
    </row>
    <row r="86" spans="1:16" ht="36" customHeight="1" x14ac:dyDescent="0.25">
      <c r="A86" s="1918"/>
      <c r="B86" s="897" t="s">
        <v>246</v>
      </c>
      <c r="C86" s="1010" t="s">
        <v>932</v>
      </c>
      <c r="D86" s="1440"/>
      <c r="E86" s="1440"/>
      <c r="F86" s="1440"/>
      <c r="G86" s="1440"/>
      <c r="H86" s="1440"/>
      <c r="I86" s="1011"/>
      <c r="J86" s="898" t="s">
        <v>111</v>
      </c>
      <c r="K86" s="897" t="s">
        <v>15</v>
      </c>
      <c r="L86" s="897" t="s">
        <v>15</v>
      </c>
      <c r="M86" s="897" t="s">
        <v>15</v>
      </c>
      <c r="N86" s="897">
        <v>100</v>
      </c>
      <c r="O86" s="897">
        <v>100</v>
      </c>
      <c r="P86" s="897">
        <v>100</v>
      </c>
    </row>
    <row r="87" spans="1:16" ht="25.5" customHeight="1" x14ac:dyDescent="0.25">
      <c r="A87" s="1918"/>
      <c r="B87" s="897" t="s">
        <v>117</v>
      </c>
      <c r="C87" s="1010" t="s">
        <v>933</v>
      </c>
      <c r="D87" s="1440"/>
      <c r="E87" s="1440"/>
      <c r="F87" s="1440"/>
      <c r="G87" s="1440"/>
      <c r="H87" s="1440"/>
      <c r="I87" s="1011"/>
      <c r="J87" s="898" t="s">
        <v>111</v>
      </c>
      <c r="K87" s="897" t="s">
        <v>15</v>
      </c>
      <c r="L87" s="897" t="s">
        <v>15</v>
      </c>
      <c r="M87" s="897" t="s">
        <v>15</v>
      </c>
      <c r="N87" s="897">
        <v>75</v>
      </c>
      <c r="O87" s="897">
        <v>75</v>
      </c>
      <c r="P87" s="897">
        <v>75</v>
      </c>
    </row>
    <row r="88" spans="1:16" ht="51.75" customHeight="1" x14ac:dyDescent="0.25">
      <c r="A88" s="1918"/>
      <c r="B88" s="897" t="s">
        <v>118</v>
      </c>
      <c r="C88" s="944" t="s">
        <v>934</v>
      </c>
      <c r="D88" s="944"/>
      <c r="E88" s="944"/>
      <c r="F88" s="944"/>
      <c r="G88" s="944"/>
      <c r="H88" s="944"/>
      <c r="I88" s="944"/>
      <c r="J88" s="898" t="s">
        <v>111</v>
      </c>
      <c r="K88" s="897" t="s">
        <v>15</v>
      </c>
      <c r="L88" s="897" t="s">
        <v>15</v>
      </c>
      <c r="M88" s="897" t="s">
        <v>15</v>
      </c>
      <c r="N88" s="897">
        <v>90</v>
      </c>
      <c r="O88" s="897">
        <v>90</v>
      </c>
      <c r="P88" s="897">
        <v>90</v>
      </c>
    </row>
    <row r="89" spans="1:16" ht="36" customHeight="1" x14ac:dyDescent="0.25">
      <c r="A89" s="1918"/>
      <c r="B89" s="897" t="s">
        <v>728</v>
      </c>
      <c r="C89" s="1010" t="s">
        <v>935</v>
      </c>
      <c r="D89" s="1440"/>
      <c r="E89" s="1440"/>
      <c r="F89" s="1440"/>
      <c r="G89" s="1440"/>
      <c r="H89" s="1440"/>
      <c r="I89" s="1011"/>
      <c r="J89" s="898" t="s">
        <v>111</v>
      </c>
      <c r="K89" s="897" t="s">
        <v>15</v>
      </c>
      <c r="L89" s="897" t="s">
        <v>15</v>
      </c>
      <c r="M89" s="897" t="s">
        <v>15</v>
      </c>
      <c r="N89" s="897">
        <v>100</v>
      </c>
      <c r="O89" s="897">
        <v>100</v>
      </c>
      <c r="P89" s="897">
        <v>100</v>
      </c>
    </row>
    <row r="90" spans="1:16" ht="36" customHeight="1" x14ac:dyDescent="0.25">
      <c r="A90" s="1918"/>
      <c r="B90" s="897" t="s">
        <v>729</v>
      </c>
      <c r="C90" s="1010" t="s">
        <v>977</v>
      </c>
      <c r="D90" s="1440"/>
      <c r="E90" s="1440"/>
      <c r="F90" s="1440"/>
      <c r="G90" s="1440"/>
      <c r="H90" s="1440"/>
      <c r="I90" s="1011"/>
      <c r="J90" s="733" t="s">
        <v>927</v>
      </c>
      <c r="K90" s="897" t="s">
        <v>15</v>
      </c>
      <c r="L90" s="897" t="s">
        <v>15</v>
      </c>
      <c r="M90" s="897" t="s">
        <v>15</v>
      </c>
      <c r="N90" s="897">
        <v>4</v>
      </c>
      <c r="O90" s="897">
        <v>4</v>
      </c>
      <c r="P90" s="897">
        <v>4</v>
      </c>
    </row>
    <row r="91" spans="1:16" ht="33.75" customHeight="1" x14ac:dyDescent="0.25">
      <c r="A91" s="1918"/>
      <c r="B91" s="897" t="s">
        <v>942</v>
      </c>
      <c r="C91" s="944" t="s">
        <v>978</v>
      </c>
      <c r="D91" s="944"/>
      <c r="E91" s="944"/>
      <c r="F91" s="944"/>
      <c r="G91" s="944"/>
      <c r="H91" s="944"/>
      <c r="I91" s="944"/>
      <c r="J91" s="733" t="s">
        <v>927</v>
      </c>
      <c r="K91" s="897" t="s">
        <v>15</v>
      </c>
      <c r="L91" s="897" t="s">
        <v>15</v>
      </c>
      <c r="M91" s="897" t="s">
        <v>15</v>
      </c>
      <c r="N91" s="897">
        <v>6</v>
      </c>
      <c r="O91" s="897">
        <v>6</v>
      </c>
      <c r="P91" s="897">
        <v>6</v>
      </c>
    </row>
    <row r="92" spans="1:16" ht="30.75" customHeight="1" x14ac:dyDescent="0.25">
      <c r="A92" s="1918"/>
      <c r="B92" s="897" t="s">
        <v>943</v>
      </c>
      <c r="C92" s="1010" t="s">
        <v>979</v>
      </c>
      <c r="D92" s="1440"/>
      <c r="E92" s="1440"/>
      <c r="F92" s="1440"/>
      <c r="G92" s="1440"/>
      <c r="H92" s="1440"/>
      <c r="I92" s="1011"/>
      <c r="J92" s="733" t="s">
        <v>927</v>
      </c>
      <c r="K92" s="897" t="s">
        <v>15</v>
      </c>
      <c r="L92" s="897" t="s">
        <v>15</v>
      </c>
      <c r="M92" s="897" t="s">
        <v>15</v>
      </c>
      <c r="N92" s="897">
        <v>8</v>
      </c>
      <c r="O92" s="897">
        <v>8</v>
      </c>
      <c r="P92" s="897">
        <v>8</v>
      </c>
    </row>
    <row r="93" spans="1:16" ht="25.5" customHeight="1" x14ac:dyDescent="0.25">
      <c r="A93" s="1918"/>
      <c r="B93" s="897" t="s">
        <v>944</v>
      </c>
      <c r="C93" s="944" t="s">
        <v>936</v>
      </c>
      <c r="D93" s="944"/>
      <c r="E93" s="944"/>
      <c r="F93" s="944"/>
      <c r="G93" s="944"/>
      <c r="H93" s="944"/>
      <c r="I93" s="944"/>
      <c r="J93" s="898" t="s">
        <v>111</v>
      </c>
      <c r="K93" s="897" t="s">
        <v>15</v>
      </c>
      <c r="L93" s="897" t="s">
        <v>15</v>
      </c>
      <c r="M93" s="897" t="s">
        <v>15</v>
      </c>
      <c r="N93" s="897">
        <v>100</v>
      </c>
      <c r="O93" s="897">
        <v>100</v>
      </c>
      <c r="P93" s="897">
        <v>100</v>
      </c>
    </row>
    <row r="94" spans="1:16" ht="46.5" customHeight="1" x14ac:dyDescent="0.25">
      <c r="A94" s="1918"/>
      <c r="B94" s="897" t="s">
        <v>945</v>
      </c>
      <c r="C94" s="1010" t="s">
        <v>937</v>
      </c>
      <c r="D94" s="1440"/>
      <c r="E94" s="1440"/>
      <c r="F94" s="1440"/>
      <c r="G94" s="1440"/>
      <c r="H94" s="1440"/>
      <c r="I94" s="1011"/>
      <c r="J94" s="733" t="s">
        <v>927</v>
      </c>
      <c r="K94" s="897" t="s">
        <v>15</v>
      </c>
      <c r="L94" s="897" t="s">
        <v>15</v>
      </c>
      <c r="M94" s="897" t="s">
        <v>15</v>
      </c>
      <c r="N94" s="897">
        <v>100</v>
      </c>
      <c r="O94" s="897">
        <v>100</v>
      </c>
      <c r="P94" s="897">
        <v>100</v>
      </c>
    </row>
    <row r="95" spans="1:16" ht="94.5" customHeight="1" x14ac:dyDescent="0.25">
      <c r="A95" s="1918"/>
      <c r="B95" s="897" t="s">
        <v>946</v>
      </c>
      <c r="C95" s="1010" t="s">
        <v>980</v>
      </c>
      <c r="D95" s="1440"/>
      <c r="E95" s="1440"/>
      <c r="F95" s="1440"/>
      <c r="G95" s="1440"/>
      <c r="H95" s="1440"/>
      <c r="I95" s="1011"/>
      <c r="J95" s="733" t="s">
        <v>927</v>
      </c>
      <c r="K95" s="897" t="s">
        <v>15</v>
      </c>
      <c r="L95" s="897" t="s">
        <v>15</v>
      </c>
      <c r="M95" s="897" t="s">
        <v>15</v>
      </c>
      <c r="N95" s="897">
        <v>1500</v>
      </c>
      <c r="O95" s="897">
        <v>1500</v>
      </c>
      <c r="P95" s="897">
        <v>1500</v>
      </c>
    </row>
    <row r="96" spans="1:16" ht="36" customHeight="1" x14ac:dyDescent="0.25">
      <c r="A96" s="1918"/>
      <c r="B96" s="897" t="s">
        <v>947</v>
      </c>
      <c r="C96" s="944" t="s">
        <v>981</v>
      </c>
      <c r="D96" s="944"/>
      <c r="E96" s="944"/>
      <c r="F96" s="944"/>
      <c r="G96" s="944"/>
      <c r="H96" s="944"/>
      <c r="I96" s="944"/>
      <c r="J96" s="733" t="s">
        <v>927</v>
      </c>
      <c r="K96" s="897" t="s">
        <v>15</v>
      </c>
      <c r="L96" s="897" t="s">
        <v>15</v>
      </c>
      <c r="M96" s="897" t="s">
        <v>15</v>
      </c>
      <c r="N96" s="897">
        <v>42</v>
      </c>
      <c r="O96" s="897">
        <v>42</v>
      </c>
      <c r="P96" s="897">
        <v>42</v>
      </c>
    </row>
    <row r="97" spans="1:16" ht="24" customHeight="1" x14ac:dyDescent="0.25">
      <c r="A97" s="1918"/>
      <c r="B97" s="897" t="s">
        <v>948</v>
      </c>
      <c r="C97" s="1010" t="s">
        <v>938</v>
      </c>
      <c r="D97" s="1440"/>
      <c r="E97" s="1440"/>
      <c r="F97" s="1440"/>
      <c r="G97" s="1440"/>
      <c r="H97" s="1440"/>
      <c r="I97" s="1011"/>
      <c r="J97" s="898" t="s">
        <v>111</v>
      </c>
      <c r="K97" s="897" t="s">
        <v>15</v>
      </c>
      <c r="L97" s="897" t="s">
        <v>15</v>
      </c>
      <c r="M97" s="897" t="s">
        <v>15</v>
      </c>
      <c r="N97" s="897">
        <v>60</v>
      </c>
      <c r="O97" s="897">
        <v>60</v>
      </c>
      <c r="P97" s="897">
        <v>60</v>
      </c>
    </row>
    <row r="98" spans="1:16" ht="21" customHeight="1" x14ac:dyDescent="0.25">
      <c r="A98" s="1918"/>
      <c r="B98" s="897" t="s">
        <v>949</v>
      </c>
      <c r="C98" s="997" t="s">
        <v>939</v>
      </c>
      <c r="D98" s="997"/>
      <c r="E98" s="997"/>
      <c r="F98" s="997"/>
      <c r="G98" s="997"/>
      <c r="H98" s="997"/>
      <c r="I98" s="997"/>
      <c r="J98" s="898" t="s">
        <v>111</v>
      </c>
      <c r="K98" s="897" t="s">
        <v>15</v>
      </c>
      <c r="L98" s="897" t="s">
        <v>15</v>
      </c>
      <c r="M98" s="897" t="s">
        <v>15</v>
      </c>
      <c r="N98" s="897">
        <v>100</v>
      </c>
      <c r="O98" s="897">
        <v>100</v>
      </c>
      <c r="P98" s="897">
        <v>100</v>
      </c>
    </row>
    <row r="99" spans="1:16" ht="36" customHeight="1" x14ac:dyDescent="0.25">
      <c r="A99" s="1918"/>
      <c r="B99" s="897" t="s">
        <v>950</v>
      </c>
      <c r="C99" s="1010" t="s">
        <v>940</v>
      </c>
      <c r="D99" s="1440"/>
      <c r="E99" s="1440"/>
      <c r="F99" s="1440"/>
      <c r="G99" s="1440"/>
      <c r="H99" s="1440"/>
      <c r="I99" s="1011"/>
      <c r="J99" s="898" t="s">
        <v>111</v>
      </c>
      <c r="K99" s="897" t="s">
        <v>15</v>
      </c>
      <c r="L99" s="897" t="s">
        <v>15</v>
      </c>
      <c r="M99" s="897" t="s">
        <v>15</v>
      </c>
      <c r="N99" s="897">
        <v>100</v>
      </c>
      <c r="O99" s="897">
        <v>100</v>
      </c>
      <c r="P99" s="897">
        <v>100</v>
      </c>
    </row>
    <row r="100" spans="1:16" ht="31.5" customHeight="1" x14ac:dyDescent="0.25">
      <c r="A100" s="1918"/>
      <c r="B100" s="897" t="s">
        <v>986</v>
      </c>
      <c r="C100" s="1010" t="s">
        <v>982</v>
      </c>
      <c r="D100" s="1440"/>
      <c r="E100" s="1440"/>
      <c r="F100" s="1440"/>
      <c r="G100" s="1440"/>
      <c r="H100" s="1440"/>
      <c r="I100" s="1011"/>
      <c r="J100" s="733" t="s">
        <v>927</v>
      </c>
      <c r="K100" s="897" t="s">
        <v>15</v>
      </c>
      <c r="L100" s="897" t="s">
        <v>15</v>
      </c>
      <c r="M100" s="897" t="s">
        <v>15</v>
      </c>
      <c r="N100" s="897">
        <v>550</v>
      </c>
      <c r="O100" s="897">
        <v>550</v>
      </c>
      <c r="P100" s="897">
        <v>550</v>
      </c>
    </row>
    <row r="101" spans="1:16" ht="21" customHeight="1" x14ac:dyDescent="0.25">
      <c r="A101" s="1918"/>
      <c r="B101" s="897" t="s">
        <v>987</v>
      </c>
      <c r="C101" s="997" t="s">
        <v>941</v>
      </c>
      <c r="D101" s="997"/>
      <c r="E101" s="997"/>
      <c r="F101" s="997"/>
      <c r="G101" s="997"/>
      <c r="H101" s="997"/>
      <c r="I101" s="997"/>
      <c r="J101" s="898" t="s">
        <v>111</v>
      </c>
      <c r="K101" s="897" t="s">
        <v>15</v>
      </c>
      <c r="L101" s="897" t="s">
        <v>15</v>
      </c>
      <c r="M101" s="897" t="s">
        <v>15</v>
      </c>
      <c r="N101" s="897">
        <v>100</v>
      </c>
      <c r="O101" s="897">
        <v>100</v>
      </c>
      <c r="P101" s="897">
        <v>100</v>
      </c>
    </row>
    <row r="102" spans="1:16" ht="37.5" customHeight="1" x14ac:dyDescent="0.25">
      <c r="A102" s="1918"/>
      <c r="B102" s="897" t="s">
        <v>988</v>
      </c>
      <c r="C102" s="944" t="s">
        <v>983</v>
      </c>
      <c r="D102" s="944"/>
      <c r="E102" s="944"/>
      <c r="F102" s="944"/>
      <c r="G102" s="944"/>
      <c r="H102" s="944"/>
      <c r="I102" s="944"/>
      <c r="J102" s="733" t="s">
        <v>927</v>
      </c>
      <c r="K102" s="897" t="s">
        <v>15</v>
      </c>
      <c r="L102" s="897" t="s">
        <v>15</v>
      </c>
      <c r="M102" s="897" t="s">
        <v>15</v>
      </c>
      <c r="N102" s="897">
        <v>40</v>
      </c>
      <c r="O102" s="897">
        <v>40</v>
      </c>
      <c r="P102" s="897">
        <v>40</v>
      </c>
    </row>
    <row r="103" spans="1:16" ht="39" customHeight="1" x14ac:dyDescent="0.25">
      <c r="A103" s="1918"/>
      <c r="B103" s="897" t="s">
        <v>989</v>
      </c>
      <c r="C103" s="1010" t="s">
        <v>984</v>
      </c>
      <c r="D103" s="1440"/>
      <c r="E103" s="1440"/>
      <c r="F103" s="1440"/>
      <c r="G103" s="1440"/>
      <c r="H103" s="1440"/>
      <c r="I103" s="1011"/>
      <c r="J103" s="733" t="s">
        <v>927</v>
      </c>
      <c r="K103" s="897" t="s">
        <v>15</v>
      </c>
      <c r="L103" s="897" t="s">
        <v>15</v>
      </c>
      <c r="M103" s="897" t="s">
        <v>15</v>
      </c>
      <c r="N103" s="897">
        <v>26</v>
      </c>
      <c r="O103" s="897">
        <v>26</v>
      </c>
      <c r="P103" s="897">
        <v>26</v>
      </c>
    </row>
    <row r="104" spans="1:16" ht="39" customHeight="1" x14ac:dyDescent="0.25">
      <c r="A104" s="1341" t="s">
        <v>59</v>
      </c>
      <c r="B104" s="897" t="s">
        <v>175</v>
      </c>
      <c r="C104" s="1010" t="s">
        <v>951</v>
      </c>
      <c r="D104" s="1440"/>
      <c r="E104" s="1440"/>
      <c r="F104" s="1440"/>
      <c r="G104" s="1440"/>
      <c r="H104" s="1440"/>
      <c r="I104" s="1011"/>
      <c r="J104" s="898" t="s">
        <v>111</v>
      </c>
      <c r="K104" s="897" t="s">
        <v>15</v>
      </c>
      <c r="L104" s="897" t="s">
        <v>15</v>
      </c>
      <c r="M104" s="897" t="s">
        <v>15</v>
      </c>
      <c r="N104" s="897">
        <v>100</v>
      </c>
      <c r="O104" s="897">
        <v>100</v>
      </c>
      <c r="P104" s="897">
        <v>100</v>
      </c>
    </row>
    <row r="105" spans="1:16" ht="39" customHeight="1" x14ac:dyDescent="0.25">
      <c r="A105" s="1916"/>
      <c r="B105" s="897" t="s">
        <v>338</v>
      </c>
      <c r="C105" s="1010" t="s">
        <v>952</v>
      </c>
      <c r="D105" s="1440"/>
      <c r="E105" s="1440"/>
      <c r="F105" s="1440"/>
      <c r="G105" s="1440"/>
      <c r="H105" s="1440"/>
      <c r="I105" s="1011"/>
      <c r="J105" s="898" t="s">
        <v>111</v>
      </c>
      <c r="K105" s="897" t="s">
        <v>15</v>
      </c>
      <c r="L105" s="897" t="s">
        <v>15</v>
      </c>
      <c r="M105" s="897" t="s">
        <v>15</v>
      </c>
      <c r="N105" s="897">
        <v>100</v>
      </c>
      <c r="O105" s="897">
        <v>100</v>
      </c>
      <c r="P105" s="897">
        <v>100</v>
      </c>
    </row>
    <row r="106" spans="1:16" ht="39" customHeight="1" x14ac:dyDescent="0.25">
      <c r="A106" s="1916"/>
      <c r="B106" s="897" t="s">
        <v>313</v>
      </c>
      <c r="C106" s="944" t="s">
        <v>953</v>
      </c>
      <c r="D106" s="944"/>
      <c r="E106" s="944"/>
      <c r="F106" s="944"/>
      <c r="G106" s="944"/>
      <c r="H106" s="944"/>
      <c r="I106" s="944"/>
      <c r="J106" s="898" t="s">
        <v>111</v>
      </c>
      <c r="K106" s="897" t="s">
        <v>15</v>
      </c>
      <c r="L106" s="897" t="s">
        <v>15</v>
      </c>
      <c r="M106" s="897" t="s">
        <v>15</v>
      </c>
      <c r="N106" s="897">
        <v>80</v>
      </c>
      <c r="O106" s="897">
        <v>80</v>
      </c>
      <c r="P106" s="897">
        <v>80</v>
      </c>
    </row>
    <row r="107" spans="1:16" ht="39" customHeight="1" x14ac:dyDescent="0.25">
      <c r="A107" s="1916"/>
      <c r="B107" s="897" t="s">
        <v>859</v>
      </c>
      <c r="C107" s="944" t="s">
        <v>954</v>
      </c>
      <c r="D107" s="944"/>
      <c r="E107" s="944"/>
      <c r="F107" s="944"/>
      <c r="G107" s="944"/>
      <c r="H107" s="944"/>
      <c r="I107" s="944"/>
      <c r="J107" s="898" t="s">
        <v>111</v>
      </c>
      <c r="K107" s="897" t="s">
        <v>15</v>
      </c>
      <c r="L107" s="897" t="s">
        <v>15</v>
      </c>
      <c r="M107" s="897" t="s">
        <v>15</v>
      </c>
      <c r="N107" s="898">
        <v>50</v>
      </c>
      <c r="O107" s="898">
        <v>50</v>
      </c>
      <c r="P107" s="898">
        <v>50</v>
      </c>
    </row>
    <row r="108" spans="1:16" ht="39" customHeight="1" x14ac:dyDescent="0.25">
      <c r="A108" s="1916"/>
      <c r="B108" s="897" t="s">
        <v>962</v>
      </c>
      <c r="C108" s="944" t="s">
        <v>955</v>
      </c>
      <c r="D108" s="944"/>
      <c r="E108" s="944"/>
      <c r="F108" s="944"/>
      <c r="G108" s="944"/>
      <c r="H108" s="944"/>
      <c r="I108" s="944"/>
      <c r="J108" s="898" t="s">
        <v>111</v>
      </c>
      <c r="K108" s="897" t="s">
        <v>15</v>
      </c>
      <c r="L108" s="897" t="s">
        <v>15</v>
      </c>
      <c r="M108" s="897" t="s">
        <v>15</v>
      </c>
      <c r="N108" s="897">
        <v>100</v>
      </c>
      <c r="O108" s="897">
        <v>100</v>
      </c>
      <c r="P108" s="897">
        <v>100</v>
      </c>
    </row>
    <row r="109" spans="1:16" ht="39" customHeight="1" x14ac:dyDescent="0.25">
      <c r="A109" s="1916"/>
      <c r="B109" s="897" t="s">
        <v>963</v>
      </c>
      <c r="C109" s="944" t="s">
        <v>956</v>
      </c>
      <c r="D109" s="944"/>
      <c r="E109" s="944"/>
      <c r="F109" s="944"/>
      <c r="G109" s="944"/>
      <c r="H109" s="944"/>
      <c r="I109" s="944"/>
      <c r="J109" s="898" t="s">
        <v>111</v>
      </c>
      <c r="K109" s="897" t="s">
        <v>15</v>
      </c>
      <c r="L109" s="897" t="s">
        <v>15</v>
      </c>
      <c r="M109" s="897" t="s">
        <v>15</v>
      </c>
      <c r="N109" s="897">
        <v>100</v>
      </c>
      <c r="O109" s="897">
        <v>100</v>
      </c>
      <c r="P109" s="897">
        <v>100</v>
      </c>
    </row>
    <row r="110" spans="1:16" ht="39" customHeight="1" x14ac:dyDescent="0.25">
      <c r="A110" s="1916"/>
      <c r="B110" s="897" t="s">
        <v>964</v>
      </c>
      <c r="C110" s="944" t="s">
        <v>957</v>
      </c>
      <c r="D110" s="944"/>
      <c r="E110" s="944"/>
      <c r="F110" s="944"/>
      <c r="G110" s="944"/>
      <c r="H110" s="944"/>
      <c r="I110" s="944"/>
      <c r="J110" s="898" t="s">
        <v>111</v>
      </c>
      <c r="K110" s="897" t="s">
        <v>15</v>
      </c>
      <c r="L110" s="897" t="s">
        <v>15</v>
      </c>
      <c r="M110" s="897" t="s">
        <v>15</v>
      </c>
      <c r="N110" s="897">
        <v>100</v>
      </c>
      <c r="O110" s="897">
        <v>100</v>
      </c>
      <c r="P110" s="897">
        <v>100</v>
      </c>
    </row>
    <row r="111" spans="1:16" ht="39" customHeight="1" x14ac:dyDescent="0.25">
      <c r="A111" s="1916"/>
      <c r="B111" s="897" t="s">
        <v>965</v>
      </c>
      <c r="C111" s="944" t="s">
        <v>985</v>
      </c>
      <c r="D111" s="944"/>
      <c r="E111" s="944"/>
      <c r="F111" s="944"/>
      <c r="G111" s="944"/>
      <c r="H111" s="944"/>
      <c r="I111" s="944"/>
      <c r="J111" s="733" t="s">
        <v>927</v>
      </c>
      <c r="K111" s="897" t="s">
        <v>15</v>
      </c>
      <c r="L111" s="897" t="s">
        <v>15</v>
      </c>
      <c r="M111" s="897" t="s">
        <v>15</v>
      </c>
      <c r="N111" s="897">
        <v>1</v>
      </c>
      <c r="O111" s="897">
        <v>1</v>
      </c>
      <c r="P111" s="897">
        <v>1</v>
      </c>
    </row>
    <row r="112" spans="1:16" ht="39" customHeight="1" x14ac:dyDescent="0.25">
      <c r="A112" s="1916"/>
      <c r="B112" s="897" t="s">
        <v>966</v>
      </c>
      <c r="C112" s="944" t="s">
        <v>958</v>
      </c>
      <c r="D112" s="944"/>
      <c r="E112" s="944"/>
      <c r="F112" s="944"/>
      <c r="G112" s="944"/>
      <c r="H112" s="944"/>
      <c r="I112" s="944"/>
      <c r="J112" s="898" t="s">
        <v>111</v>
      </c>
      <c r="K112" s="897" t="s">
        <v>15</v>
      </c>
      <c r="L112" s="897" t="s">
        <v>15</v>
      </c>
      <c r="M112" s="897" t="s">
        <v>15</v>
      </c>
      <c r="N112" s="897">
        <v>100</v>
      </c>
      <c r="O112" s="897">
        <v>100</v>
      </c>
      <c r="P112" s="897">
        <v>100</v>
      </c>
    </row>
    <row r="113" spans="1:16" ht="39" customHeight="1" x14ac:dyDescent="0.25">
      <c r="A113" s="1916"/>
      <c r="B113" s="897" t="s">
        <v>967</v>
      </c>
      <c r="C113" s="944" t="s">
        <v>959</v>
      </c>
      <c r="D113" s="944"/>
      <c r="E113" s="944"/>
      <c r="F113" s="944"/>
      <c r="G113" s="944"/>
      <c r="H113" s="944"/>
      <c r="I113" s="944"/>
      <c r="J113" s="898" t="s">
        <v>111</v>
      </c>
      <c r="K113" s="897" t="s">
        <v>15</v>
      </c>
      <c r="L113" s="897" t="s">
        <v>15</v>
      </c>
      <c r="M113" s="897" t="s">
        <v>15</v>
      </c>
      <c r="N113" s="897">
        <v>100</v>
      </c>
      <c r="O113" s="897">
        <v>100</v>
      </c>
      <c r="P113" s="897">
        <v>100</v>
      </c>
    </row>
    <row r="114" spans="1:16" ht="39" customHeight="1" x14ac:dyDescent="0.25">
      <c r="A114" s="1916"/>
      <c r="B114" s="897" t="s">
        <v>968</v>
      </c>
      <c r="C114" s="944" t="s">
        <v>960</v>
      </c>
      <c r="D114" s="944"/>
      <c r="E114" s="944"/>
      <c r="F114" s="944"/>
      <c r="G114" s="944"/>
      <c r="H114" s="944"/>
      <c r="I114" s="944"/>
      <c r="J114" s="898" t="s">
        <v>111</v>
      </c>
      <c r="K114" s="897" t="s">
        <v>15</v>
      </c>
      <c r="L114" s="897" t="s">
        <v>15</v>
      </c>
      <c r="M114" s="897" t="s">
        <v>15</v>
      </c>
      <c r="N114" s="897">
        <v>100</v>
      </c>
      <c r="O114" s="897">
        <v>100</v>
      </c>
      <c r="P114" s="897">
        <v>100</v>
      </c>
    </row>
    <row r="115" spans="1:16" ht="35.25" customHeight="1" x14ac:dyDescent="0.25">
      <c r="A115" s="1917"/>
      <c r="B115" s="899" t="s">
        <v>990</v>
      </c>
      <c r="C115" s="944" t="s">
        <v>961</v>
      </c>
      <c r="D115" s="944"/>
      <c r="E115" s="944"/>
      <c r="F115" s="944"/>
      <c r="G115" s="944"/>
      <c r="H115" s="944"/>
      <c r="I115" s="944"/>
      <c r="J115" s="898" t="s">
        <v>111</v>
      </c>
      <c r="K115" s="897" t="s">
        <v>15</v>
      </c>
      <c r="L115" s="897" t="s">
        <v>15</v>
      </c>
      <c r="M115" s="897" t="s">
        <v>15</v>
      </c>
      <c r="N115" s="897">
        <v>80</v>
      </c>
      <c r="O115" s="897">
        <v>85</v>
      </c>
      <c r="P115" s="897">
        <v>90</v>
      </c>
    </row>
    <row r="116" spans="1:16" ht="19.899999999999999" customHeight="1" x14ac:dyDescent="0.25"/>
    <row r="117" spans="1:16" x14ac:dyDescent="0.25">
      <c r="A117" s="961" t="s">
        <v>60</v>
      </c>
      <c r="B117" s="962"/>
      <c r="C117" s="962"/>
      <c r="D117" s="962"/>
      <c r="E117" s="962"/>
      <c r="F117" s="962"/>
      <c r="G117" s="962"/>
      <c r="H117" s="962"/>
      <c r="I117" s="962"/>
      <c r="J117" s="962"/>
      <c r="K117" s="962"/>
      <c r="L117" s="962"/>
      <c r="M117" s="962"/>
      <c r="N117" s="962"/>
      <c r="O117" s="962"/>
      <c r="P117" s="963"/>
    </row>
    <row r="118" spans="1:16" x14ac:dyDescent="0.25">
      <c r="A118" s="964" t="s">
        <v>7</v>
      </c>
      <c r="B118" s="965"/>
      <c r="C118" s="965"/>
      <c r="D118" s="966"/>
      <c r="E118" s="927" t="s">
        <v>2</v>
      </c>
      <c r="F118" s="929"/>
      <c r="G118" s="927">
        <v>2016</v>
      </c>
      <c r="H118" s="929"/>
      <c r="I118" s="539">
        <v>2017</v>
      </c>
      <c r="J118" s="549">
        <v>2018</v>
      </c>
      <c r="K118" s="930">
        <v>2019</v>
      </c>
      <c r="L118" s="932"/>
      <c r="M118" s="930">
        <v>2020</v>
      </c>
      <c r="N118" s="932"/>
      <c r="O118" s="947">
        <v>2021</v>
      </c>
      <c r="P118" s="947"/>
    </row>
    <row r="119" spans="1:16" x14ac:dyDescent="0.25">
      <c r="A119" s="967"/>
      <c r="B119" s="968"/>
      <c r="C119" s="968"/>
      <c r="D119" s="969"/>
      <c r="E119" s="539" t="s">
        <v>61</v>
      </c>
      <c r="F119" s="544" t="s">
        <v>62</v>
      </c>
      <c r="G119" s="927" t="s">
        <v>10</v>
      </c>
      <c r="H119" s="929"/>
      <c r="I119" s="539" t="s">
        <v>10</v>
      </c>
      <c r="J119" s="549" t="s">
        <v>11</v>
      </c>
      <c r="K119" s="927" t="s">
        <v>12</v>
      </c>
      <c r="L119" s="929"/>
      <c r="M119" s="927" t="s">
        <v>13</v>
      </c>
      <c r="N119" s="929"/>
      <c r="O119" s="927" t="s">
        <v>13</v>
      </c>
      <c r="P119" s="929"/>
    </row>
    <row r="120" spans="1:16" s="560" customFormat="1" ht="23.45" customHeight="1" x14ac:dyDescent="0.25">
      <c r="A120" s="1912" t="s">
        <v>594</v>
      </c>
      <c r="B120" s="1912"/>
      <c r="C120" s="1912"/>
      <c r="D120" s="1912"/>
      <c r="E120" s="114" t="s">
        <v>593</v>
      </c>
      <c r="F120" s="315"/>
      <c r="G120" s="1592" t="s">
        <v>15</v>
      </c>
      <c r="H120" s="1593"/>
      <c r="I120" s="826" t="s">
        <v>15</v>
      </c>
      <c r="J120" s="826" t="s">
        <v>15</v>
      </c>
      <c r="K120" s="1592">
        <f>SUM(K121+K129+K151+K153+K155+K157)</f>
        <v>61672.800000000003</v>
      </c>
      <c r="L120" s="1593"/>
      <c r="M120" s="1592">
        <v>61672.800000000003</v>
      </c>
      <c r="N120" s="1593"/>
      <c r="O120" s="1592">
        <v>61672.800000000003</v>
      </c>
      <c r="P120" s="1593"/>
    </row>
    <row r="121" spans="1:16" s="560" customFormat="1" ht="23.45" customHeight="1" x14ac:dyDescent="0.25">
      <c r="A121" s="1753" t="s">
        <v>79</v>
      </c>
      <c r="B121" s="1754"/>
      <c r="C121" s="1754"/>
      <c r="D121" s="1755"/>
      <c r="E121" s="549"/>
      <c r="F121" s="909">
        <v>210000</v>
      </c>
      <c r="G121" s="1769" t="s">
        <v>15</v>
      </c>
      <c r="H121" s="1770"/>
      <c r="I121" s="826" t="s">
        <v>15</v>
      </c>
      <c r="J121" s="826" t="s">
        <v>15</v>
      </c>
      <c r="K121" s="1768">
        <v>51030</v>
      </c>
      <c r="L121" s="1768"/>
      <c r="M121" s="1768">
        <v>51030</v>
      </c>
      <c r="N121" s="1768"/>
      <c r="O121" s="1768">
        <v>51030</v>
      </c>
      <c r="P121" s="1768"/>
    </row>
    <row r="122" spans="1:16" ht="33" customHeight="1" x14ac:dyDescent="0.25">
      <c r="A122" s="1756" t="s">
        <v>376</v>
      </c>
      <c r="B122" s="1756"/>
      <c r="C122" s="1756"/>
      <c r="D122" s="1756"/>
      <c r="E122" s="549"/>
      <c r="F122" s="561">
        <v>211000</v>
      </c>
      <c r="G122" s="1769" t="s">
        <v>15</v>
      </c>
      <c r="H122" s="1770"/>
      <c r="I122" s="549" t="s">
        <v>15</v>
      </c>
      <c r="J122" s="549" t="s">
        <v>15</v>
      </c>
      <c r="K122" s="1768">
        <v>39570</v>
      </c>
      <c r="L122" s="1768"/>
      <c r="M122" s="1768">
        <v>39570</v>
      </c>
      <c r="N122" s="1768"/>
      <c r="O122" s="1768">
        <v>39570</v>
      </c>
      <c r="P122" s="1768"/>
    </row>
    <row r="123" spans="1:16" ht="33" customHeight="1" x14ac:dyDescent="0.25">
      <c r="A123" s="1756" t="s">
        <v>348</v>
      </c>
      <c r="B123" s="1756"/>
      <c r="C123" s="1756"/>
      <c r="D123" s="1756"/>
      <c r="E123" s="549"/>
      <c r="F123" s="561">
        <v>211180</v>
      </c>
      <c r="G123" s="1769" t="s">
        <v>15</v>
      </c>
      <c r="H123" s="1770"/>
      <c r="I123" s="549" t="s">
        <v>15</v>
      </c>
      <c r="J123" s="549" t="s">
        <v>15</v>
      </c>
      <c r="K123" s="1768">
        <v>39570</v>
      </c>
      <c r="L123" s="1768"/>
      <c r="M123" s="1768">
        <v>39570</v>
      </c>
      <c r="N123" s="1768"/>
      <c r="O123" s="1768">
        <v>39570</v>
      </c>
      <c r="P123" s="1768"/>
    </row>
    <row r="124" spans="1:16" ht="22.9" customHeight="1" x14ac:dyDescent="0.25">
      <c r="A124" s="1757" t="s">
        <v>557</v>
      </c>
      <c r="B124" s="1758"/>
      <c r="C124" s="1758"/>
      <c r="D124" s="1759"/>
      <c r="E124" s="562"/>
      <c r="F124" s="563">
        <v>211300</v>
      </c>
      <c r="G124" s="1768" t="s">
        <v>15</v>
      </c>
      <c r="H124" s="1768"/>
      <c r="I124" s="549" t="s">
        <v>15</v>
      </c>
      <c r="J124" s="549" t="s">
        <v>15</v>
      </c>
      <c r="K124" s="1768">
        <v>1050</v>
      </c>
      <c r="L124" s="1768"/>
      <c r="M124" s="1768">
        <v>1050</v>
      </c>
      <c r="N124" s="1768"/>
      <c r="O124" s="1768">
        <v>1050</v>
      </c>
      <c r="P124" s="1768"/>
    </row>
    <row r="125" spans="1:16" ht="22.9" customHeight="1" x14ac:dyDescent="0.25">
      <c r="A125" s="1760" t="s">
        <v>558</v>
      </c>
      <c r="B125" s="1761"/>
      <c r="C125" s="1761"/>
      <c r="D125" s="1762"/>
      <c r="E125" s="562"/>
      <c r="F125" s="563">
        <v>211310</v>
      </c>
      <c r="G125" s="1768" t="s">
        <v>15</v>
      </c>
      <c r="H125" s="1768"/>
      <c r="I125" s="549" t="s">
        <v>15</v>
      </c>
      <c r="J125" s="549" t="s">
        <v>15</v>
      </c>
      <c r="K125" s="1768">
        <v>1050</v>
      </c>
      <c r="L125" s="1768"/>
      <c r="M125" s="1768">
        <v>1050</v>
      </c>
      <c r="N125" s="1768"/>
      <c r="O125" s="1768">
        <v>1050</v>
      </c>
      <c r="P125" s="1768"/>
    </row>
    <row r="126" spans="1:16" ht="30" customHeight="1" x14ac:dyDescent="0.25">
      <c r="A126" s="1763" t="s">
        <v>80</v>
      </c>
      <c r="B126" s="1764"/>
      <c r="C126" s="1764"/>
      <c r="D126" s="1765"/>
      <c r="E126" s="549"/>
      <c r="F126" s="561">
        <v>212000</v>
      </c>
      <c r="G126" s="1768" t="s">
        <v>15</v>
      </c>
      <c r="H126" s="1768"/>
      <c r="I126" s="549" t="s">
        <v>15</v>
      </c>
      <c r="J126" s="549" t="s">
        <v>15</v>
      </c>
      <c r="K126" s="1768">
        <v>10410</v>
      </c>
      <c r="L126" s="1768"/>
      <c r="M126" s="1768">
        <v>10410</v>
      </c>
      <c r="N126" s="1768"/>
      <c r="O126" s="1768">
        <v>10410</v>
      </c>
      <c r="P126" s="1768"/>
    </row>
    <row r="127" spans="1:16" ht="35.25" customHeight="1" x14ac:dyDescent="0.25">
      <c r="A127" s="1763" t="s">
        <v>198</v>
      </c>
      <c r="B127" s="1764"/>
      <c r="C127" s="1764"/>
      <c r="D127" s="1765"/>
      <c r="E127" s="549"/>
      <c r="F127" s="561">
        <v>212100</v>
      </c>
      <c r="G127" s="1768" t="s">
        <v>15</v>
      </c>
      <c r="H127" s="1768"/>
      <c r="I127" s="549" t="s">
        <v>15</v>
      </c>
      <c r="J127" s="549" t="s">
        <v>15</v>
      </c>
      <c r="K127" s="1768">
        <v>8630</v>
      </c>
      <c r="L127" s="1768"/>
      <c r="M127" s="1768">
        <v>8630</v>
      </c>
      <c r="N127" s="1768"/>
      <c r="O127" s="1768">
        <v>8630</v>
      </c>
      <c r="P127" s="1768"/>
    </row>
    <row r="128" spans="1:16" ht="49.5" customHeight="1" x14ac:dyDescent="0.25">
      <c r="A128" s="1766" t="s">
        <v>199</v>
      </c>
      <c r="B128" s="1766"/>
      <c r="C128" s="1766"/>
      <c r="D128" s="1766"/>
      <c r="E128" s="549"/>
      <c r="F128" s="561">
        <v>212210</v>
      </c>
      <c r="G128" s="1768" t="s">
        <v>15</v>
      </c>
      <c r="H128" s="1768"/>
      <c r="I128" s="549" t="s">
        <v>15</v>
      </c>
      <c r="J128" s="549" t="s">
        <v>15</v>
      </c>
      <c r="K128" s="1768">
        <v>1780</v>
      </c>
      <c r="L128" s="1768"/>
      <c r="M128" s="1768">
        <v>1780</v>
      </c>
      <c r="N128" s="1768"/>
      <c r="O128" s="1768">
        <v>1780</v>
      </c>
      <c r="P128" s="1768"/>
    </row>
    <row r="129" spans="1:16" s="560" customFormat="1" ht="22.9" customHeight="1" x14ac:dyDescent="0.25">
      <c r="A129" s="1766" t="s">
        <v>83</v>
      </c>
      <c r="B129" s="1766"/>
      <c r="C129" s="1766"/>
      <c r="D129" s="1766"/>
      <c r="E129" s="549"/>
      <c r="F129" s="561">
        <v>220000</v>
      </c>
      <c r="G129" s="1769" t="s">
        <v>15</v>
      </c>
      <c r="H129" s="1770"/>
      <c r="I129" s="549" t="s">
        <v>15</v>
      </c>
      <c r="J129" s="549" t="s">
        <v>15</v>
      </c>
      <c r="K129" s="1768">
        <f>SUM(K130)</f>
        <v>8010</v>
      </c>
      <c r="L129" s="1768"/>
      <c r="M129" s="1768">
        <f t="shared" ref="M129" si="14">SUM(M130)</f>
        <v>8010</v>
      </c>
      <c r="N129" s="1768"/>
      <c r="O129" s="1768">
        <f t="shared" ref="O129" si="15">SUM(O130)</f>
        <v>8010</v>
      </c>
      <c r="P129" s="1768"/>
    </row>
    <row r="130" spans="1:16" s="560" customFormat="1" ht="22.9" customHeight="1" x14ac:dyDescent="0.25">
      <c r="A130" s="1499" t="s">
        <v>559</v>
      </c>
      <c r="B130" s="1499"/>
      <c r="C130" s="1499"/>
      <c r="D130" s="1499"/>
      <c r="E130" s="549"/>
      <c r="F130" s="909">
        <v>222000</v>
      </c>
      <c r="G130" s="1768" t="s">
        <v>15</v>
      </c>
      <c r="H130" s="1768"/>
      <c r="I130" s="549" t="s">
        <v>15</v>
      </c>
      <c r="J130" s="549" t="s">
        <v>15</v>
      </c>
      <c r="K130" s="1768">
        <f>SUM(K131+K136+K139+K140+K141+K142+K143+K144)</f>
        <v>8010</v>
      </c>
      <c r="L130" s="1768"/>
      <c r="M130" s="1768">
        <f t="shared" ref="M130" si="16">SUM(M131+M136+M139+M140+M141+M142+M143+M144)</f>
        <v>8010</v>
      </c>
      <c r="N130" s="1768"/>
      <c r="O130" s="1768">
        <f t="shared" ref="O130" si="17">SUM(O131+O136+O139+O140+O141+O142+O143+O144)</f>
        <v>8010</v>
      </c>
      <c r="P130" s="1768"/>
    </row>
    <row r="131" spans="1:16" s="560" customFormat="1" ht="22.9" customHeight="1" x14ac:dyDescent="0.25">
      <c r="A131" s="1499" t="s">
        <v>560</v>
      </c>
      <c r="B131" s="1499"/>
      <c r="C131" s="1499"/>
      <c r="D131" s="1499"/>
      <c r="E131" s="549"/>
      <c r="F131" s="909">
        <v>222100</v>
      </c>
      <c r="G131" s="1768" t="s">
        <v>15</v>
      </c>
      <c r="H131" s="1768"/>
      <c r="I131" s="549" t="s">
        <v>15</v>
      </c>
      <c r="J131" s="549" t="s">
        <v>15</v>
      </c>
      <c r="K131" s="1768">
        <f>SUM(K132:L135)</f>
        <v>350</v>
      </c>
      <c r="L131" s="1768"/>
      <c r="M131" s="1768">
        <f t="shared" ref="M131" si="18">SUM(M132:N135)</f>
        <v>350</v>
      </c>
      <c r="N131" s="1768"/>
      <c r="O131" s="1768">
        <f t="shared" ref="O131" si="19">SUM(O132:P135)</f>
        <v>350</v>
      </c>
      <c r="P131" s="1768"/>
    </row>
    <row r="132" spans="1:16" ht="22.9" customHeight="1" x14ac:dyDescent="0.25">
      <c r="A132" s="1499" t="s">
        <v>561</v>
      </c>
      <c r="B132" s="1499"/>
      <c r="C132" s="1499"/>
      <c r="D132" s="1499"/>
      <c r="E132" s="549"/>
      <c r="F132" s="914">
        <v>222110</v>
      </c>
      <c r="G132" s="1768" t="s">
        <v>15</v>
      </c>
      <c r="H132" s="1768"/>
      <c r="I132" s="549" t="s">
        <v>15</v>
      </c>
      <c r="J132" s="549" t="s">
        <v>15</v>
      </c>
      <c r="K132" s="1768">
        <v>250</v>
      </c>
      <c r="L132" s="1768"/>
      <c r="M132" s="1768">
        <v>250</v>
      </c>
      <c r="N132" s="1768"/>
      <c r="O132" s="1768">
        <v>250</v>
      </c>
      <c r="P132" s="1768"/>
    </row>
    <row r="133" spans="1:16" ht="22.9" customHeight="1" x14ac:dyDescent="0.25">
      <c r="A133" s="1499" t="s">
        <v>562</v>
      </c>
      <c r="B133" s="1499"/>
      <c r="C133" s="1499"/>
      <c r="D133" s="1499"/>
      <c r="E133" s="549"/>
      <c r="F133" s="914">
        <v>222130</v>
      </c>
      <c r="G133" s="1768" t="s">
        <v>15</v>
      </c>
      <c r="H133" s="1768"/>
      <c r="I133" s="549" t="s">
        <v>15</v>
      </c>
      <c r="J133" s="549" t="s">
        <v>15</v>
      </c>
      <c r="K133" s="1768">
        <v>55</v>
      </c>
      <c r="L133" s="1768"/>
      <c r="M133" s="1768">
        <v>55</v>
      </c>
      <c r="N133" s="1768"/>
      <c r="O133" s="1768">
        <v>55</v>
      </c>
      <c r="P133" s="1768"/>
    </row>
    <row r="134" spans="1:16" ht="22.9" customHeight="1" x14ac:dyDescent="0.25">
      <c r="A134" s="1499" t="s">
        <v>563</v>
      </c>
      <c r="B134" s="1499"/>
      <c r="C134" s="1499"/>
      <c r="D134" s="1499"/>
      <c r="E134" s="549"/>
      <c r="F134" s="914">
        <v>222140</v>
      </c>
      <c r="G134" s="1768" t="s">
        <v>15</v>
      </c>
      <c r="H134" s="1768"/>
      <c r="I134" s="549" t="s">
        <v>15</v>
      </c>
      <c r="J134" s="549" t="s">
        <v>15</v>
      </c>
      <c r="K134" s="1768">
        <v>35</v>
      </c>
      <c r="L134" s="1768"/>
      <c r="M134" s="1768">
        <v>35</v>
      </c>
      <c r="N134" s="1768"/>
      <c r="O134" s="1768">
        <v>35</v>
      </c>
      <c r="P134" s="1768"/>
    </row>
    <row r="135" spans="1:16" s="560" customFormat="1" ht="22.9" customHeight="1" x14ac:dyDescent="0.25">
      <c r="A135" s="1499" t="s">
        <v>564</v>
      </c>
      <c r="B135" s="1499"/>
      <c r="C135" s="1499"/>
      <c r="D135" s="1499"/>
      <c r="E135" s="549"/>
      <c r="F135" s="914" t="s">
        <v>565</v>
      </c>
      <c r="G135" s="1768" t="s">
        <v>15</v>
      </c>
      <c r="H135" s="1768"/>
      <c r="I135" s="549" t="s">
        <v>15</v>
      </c>
      <c r="J135" s="549" t="s">
        <v>15</v>
      </c>
      <c r="K135" s="1768">
        <v>10</v>
      </c>
      <c r="L135" s="1768"/>
      <c r="M135" s="1768">
        <v>10</v>
      </c>
      <c r="N135" s="1768"/>
      <c r="O135" s="1768">
        <v>10</v>
      </c>
      <c r="P135" s="1768"/>
    </row>
    <row r="136" spans="1:16" s="560" customFormat="1" ht="22.9" customHeight="1" x14ac:dyDescent="0.25">
      <c r="A136" s="1499" t="s">
        <v>566</v>
      </c>
      <c r="B136" s="1499"/>
      <c r="C136" s="1499"/>
      <c r="D136" s="1499"/>
      <c r="E136" s="549"/>
      <c r="F136" s="914">
        <v>222200</v>
      </c>
      <c r="G136" s="1768" t="s">
        <v>15</v>
      </c>
      <c r="H136" s="1768"/>
      <c r="I136" s="549" t="s">
        <v>15</v>
      </c>
      <c r="J136" s="549" t="s">
        <v>15</v>
      </c>
      <c r="K136" s="1768">
        <v>150</v>
      </c>
      <c r="L136" s="1768"/>
      <c r="M136" s="1768">
        <v>150</v>
      </c>
      <c r="N136" s="1768"/>
      <c r="O136" s="1768">
        <v>150</v>
      </c>
      <c r="P136" s="1768"/>
    </row>
    <row r="137" spans="1:16" ht="22.9" customHeight="1" x14ac:dyDescent="0.25">
      <c r="A137" s="1499" t="s">
        <v>567</v>
      </c>
      <c r="B137" s="1499"/>
      <c r="C137" s="1499"/>
      <c r="D137" s="1499"/>
      <c r="E137" s="549"/>
      <c r="F137" s="914" t="s">
        <v>568</v>
      </c>
      <c r="G137" s="1769" t="s">
        <v>15</v>
      </c>
      <c r="H137" s="1770"/>
      <c r="I137" s="549" t="s">
        <v>15</v>
      </c>
      <c r="J137" s="549" t="s">
        <v>15</v>
      </c>
      <c r="K137" s="1768">
        <v>50</v>
      </c>
      <c r="L137" s="1768"/>
      <c r="M137" s="1768">
        <v>50</v>
      </c>
      <c r="N137" s="1768"/>
      <c r="O137" s="1768">
        <v>50</v>
      </c>
      <c r="P137" s="1768"/>
    </row>
    <row r="138" spans="1:16" ht="22.9" customHeight="1" x14ac:dyDescent="0.25">
      <c r="A138" s="1499" t="s">
        <v>569</v>
      </c>
      <c r="B138" s="1499"/>
      <c r="C138" s="1499"/>
      <c r="D138" s="1499"/>
      <c r="E138" s="549"/>
      <c r="F138" s="914">
        <v>222220</v>
      </c>
      <c r="G138" s="1768" t="s">
        <v>15</v>
      </c>
      <c r="H138" s="1768"/>
      <c r="I138" s="549" t="s">
        <v>15</v>
      </c>
      <c r="J138" s="549" t="s">
        <v>15</v>
      </c>
      <c r="K138" s="1768">
        <v>100</v>
      </c>
      <c r="L138" s="1768"/>
      <c r="M138" s="1768">
        <v>100</v>
      </c>
      <c r="N138" s="1768"/>
      <c r="O138" s="1768">
        <v>100</v>
      </c>
      <c r="P138" s="1768"/>
    </row>
    <row r="139" spans="1:16" ht="22.9" customHeight="1" x14ac:dyDescent="0.25">
      <c r="A139" s="1747" t="s">
        <v>570</v>
      </c>
      <c r="B139" s="1748"/>
      <c r="C139" s="1748"/>
      <c r="D139" s="1749"/>
      <c r="E139" s="549"/>
      <c r="F139" s="914" t="s">
        <v>571</v>
      </c>
      <c r="G139" s="1768" t="s">
        <v>15</v>
      </c>
      <c r="H139" s="1768"/>
      <c r="I139" s="549" t="s">
        <v>15</v>
      </c>
      <c r="J139" s="549" t="s">
        <v>15</v>
      </c>
      <c r="K139" s="1768">
        <v>1180</v>
      </c>
      <c r="L139" s="1768"/>
      <c r="M139" s="1768">
        <v>1180</v>
      </c>
      <c r="N139" s="1768"/>
      <c r="O139" s="1768">
        <v>1180</v>
      </c>
      <c r="P139" s="1768"/>
    </row>
    <row r="140" spans="1:16" ht="22.9" customHeight="1" x14ac:dyDescent="0.25">
      <c r="A140" s="1750" t="s">
        <v>87</v>
      </c>
      <c r="B140" s="1751"/>
      <c r="C140" s="1751"/>
      <c r="D140" s="1752"/>
      <c r="E140" s="549"/>
      <c r="F140" s="914" t="s">
        <v>572</v>
      </c>
      <c r="G140" s="1768" t="s">
        <v>15</v>
      </c>
      <c r="H140" s="1768"/>
      <c r="I140" s="549" t="s">
        <v>15</v>
      </c>
      <c r="J140" s="549" t="s">
        <v>15</v>
      </c>
      <c r="K140" s="1768">
        <v>468</v>
      </c>
      <c r="L140" s="1768"/>
      <c r="M140" s="1768">
        <v>468</v>
      </c>
      <c r="N140" s="1768"/>
      <c r="O140" s="1768">
        <v>468</v>
      </c>
      <c r="P140" s="1768"/>
    </row>
    <row r="141" spans="1:16" ht="22.9" customHeight="1" x14ac:dyDescent="0.25">
      <c r="A141" s="1499" t="s">
        <v>573</v>
      </c>
      <c r="B141" s="1499"/>
      <c r="C141" s="1499"/>
      <c r="D141" s="1499"/>
      <c r="E141" s="549"/>
      <c r="F141" s="914" t="s">
        <v>574</v>
      </c>
      <c r="G141" s="1769" t="s">
        <v>15</v>
      </c>
      <c r="H141" s="1770"/>
      <c r="I141" s="549" t="s">
        <v>15</v>
      </c>
      <c r="J141" s="549" t="s">
        <v>15</v>
      </c>
      <c r="K141" s="1768">
        <v>50</v>
      </c>
      <c r="L141" s="1768"/>
      <c r="M141" s="1768">
        <v>50</v>
      </c>
      <c r="N141" s="1768"/>
      <c r="O141" s="1768">
        <v>50</v>
      </c>
      <c r="P141" s="1768"/>
    </row>
    <row r="142" spans="1:16" ht="22.9" customHeight="1" x14ac:dyDescent="0.25">
      <c r="A142" s="1499" t="s">
        <v>575</v>
      </c>
      <c r="B142" s="1499"/>
      <c r="C142" s="1499"/>
      <c r="D142" s="1499"/>
      <c r="E142" s="549"/>
      <c r="F142" s="914" t="s">
        <v>576</v>
      </c>
      <c r="G142" s="1768" t="s">
        <v>15</v>
      </c>
      <c r="H142" s="1768"/>
      <c r="I142" s="549" t="s">
        <v>15</v>
      </c>
      <c r="J142" s="549" t="s">
        <v>15</v>
      </c>
      <c r="K142" s="1768">
        <v>2500</v>
      </c>
      <c r="L142" s="1768"/>
      <c r="M142" s="1768">
        <v>2500</v>
      </c>
      <c r="N142" s="1768"/>
      <c r="O142" s="1768">
        <v>2500</v>
      </c>
      <c r="P142" s="1768"/>
    </row>
    <row r="143" spans="1:16" ht="22.9" customHeight="1" x14ac:dyDescent="0.25">
      <c r="A143" s="1499" t="s">
        <v>217</v>
      </c>
      <c r="B143" s="1499"/>
      <c r="C143" s="1499"/>
      <c r="D143" s="1499"/>
      <c r="E143" s="549"/>
      <c r="F143" s="914" t="s">
        <v>577</v>
      </c>
      <c r="G143" s="1768" t="s">
        <v>15</v>
      </c>
      <c r="H143" s="1768"/>
      <c r="I143" s="549" t="s">
        <v>15</v>
      </c>
      <c r="J143" s="549" t="s">
        <v>15</v>
      </c>
      <c r="K143" s="1768">
        <v>2500</v>
      </c>
      <c r="L143" s="1768"/>
      <c r="M143" s="1768">
        <v>2500</v>
      </c>
      <c r="N143" s="1768"/>
      <c r="O143" s="1768">
        <v>2500</v>
      </c>
      <c r="P143" s="1768"/>
    </row>
    <row r="144" spans="1:16" s="560" customFormat="1" ht="22.9" customHeight="1" x14ac:dyDescent="0.25">
      <c r="A144" s="1499" t="s">
        <v>578</v>
      </c>
      <c r="B144" s="1499"/>
      <c r="C144" s="1499"/>
      <c r="D144" s="1499"/>
      <c r="E144" s="549"/>
      <c r="F144" s="914">
        <v>222900</v>
      </c>
      <c r="G144" s="1768" t="s">
        <v>15</v>
      </c>
      <c r="H144" s="1768"/>
      <c r="I144" s="549" t="s">
        <v>15</v>
      </c>
      <c r="J144" s="549" t="s">
        <v>15</v>
      </c>
      <c r="K144" s="1768">
        <f>SUM(K145:L150)</f>
        <v>812</v>
      </c>
      <c r="L144" s="1768"/>
      <c r="M144" s="1768">
        <f t="shared" ref="M144" si="20">SUM(M145:N150)</f>
        <v>812</v>
      </c>
      <c r="N144" s="1768"/>
      <c r="O144" s="1768">
        <f t="shared" ref="O144" si="21">SUM(O145:P150)</f>
        <v>812</v>
      </c>
      <c r="P144" s="1768"/>
    </row>
    <row r="145" spans="1:16" s="565" customFormat="1" ht="22.9" customHeight="1" x14ac:dyDescent="0.25">
      <c r="A145" s="1499" t="s">
        <v>177</v>
      </c>
      <c r="B145" s="1499"/>
      <c r="C145" s="1499"/>
      <c r="D145" s="1499"/>
      <c r="E145" s="549"/>
      <c r="F145" s="914">
        <v>222910</v>
      </c>
      <c r="G145" s="1768" t="s">
        <v>15</v>
      </c>
      <c r="H145" s="1768"/>
      <c r="I145" s="549" t="s">
        <v>15</v>
      </c>
      <c r="J145" s="549" t="s">
        <v>15</v>
      </c>
      <c r="K145" s="1768">
        <v>70</v>
      </c>
      <c r="L145" s="1768"/>
      <c r="M145" s="1768">
        <v>70</v>
      </c>
      <c r="N145" s="1768"/>
      <c r="O145" s="1768">
        <v>70</v>
      </c>
      <c r="P145" s="1768"/>
    </row>
    <row r="146" spans="1:16" ht="22.9" customHeight="1" x14ac:dyDescent="0.25">
      <c r="A146" s="1499" t="s">
        <v>203</v>
      </c>
      <c r="B146" s="1499"/>
      <c r="C146" s="1499"/>
      <c r="D146" s="1499"/>
      <c r="E146" s="549"/>
      <c r="F146" s="914" t="s">
        <v>579</v>
      </c>
      <c r="G146" s="1768" t="s">
        <v>15</v>
      </c>
      <c r="H146" s="1768"/>
      <c r="I146" s="549" t="s">
        <v>15</v>
      </c>
      <c r="J146" s="549" t="s">
        <v>15</v>
      </c>
      <c r="K146" s="1768">
        <v>650</v>
      </c>
      <c r="L146" s="1768"/>
      <c r="M146" s="1768">
        <v>650</v>
      </c>
      <c r="N146" s="1768"/>
      <c r="O146" s="1768">
        <v>650</v>
      </c>
      <c r="P146" s="1768"/>
    </row>
    <row r="147" spans="1:16" ht="22.9" customHeight="1" x14ac:dyDescent="0.25">
      <c r="A147" s="1499" t="s">
        <v>92</v>
      </c>
      <c r="B147" s="1499"/>
      <c r="C147" s="1499"/>
      <c r="D147" s="1499"/>
      <c r="E147" s="549"/>
      <c r="F147" s="914" t="s">
        <v>580</v>
      </c>
      <c r="G147" s="1768" t="s">
        <v>15</v>
      </c>
      <c r="H147" s="1768"/>
      <c r="I147" s="549" t="s">
        <v>15</v>
      </c>
      <c r="J147" s="549" t="s">
        <v>15</v>
      </c>
      <c r="K147" s="1768">
        <v>7</v>
      </c>
      <c r="L147" s="1768"/>
      <c r="M147" s="1768">
        <v>7</v>
      </c>
      <c r="N147" s="1768"/>
      <c r="O147" s="1768">
        <v>7</v>
      </c>
      <c r="P147" s="1768"/>
    </row>
    <row r="148" spans="1:16" ht="22.9" customHeight="1" x14ac:dyDescent="0.25">
      <c r="A148" s="1499" t="s">
        <v>263</v>
      </c>
      <c r="B148" s="1499"/>
      <c r="C148" s="1499"/>
      <c r="D148" s="1499"/>
      <c r="E148" s="549"/>
      <c r="F148" s="914" t="s">
        <v>581</v>
      </c>
      <c r="G148" s="1768" t="s">
        <v>15</v>
      </c>
      <c r="H148" s="1768"/>
      <c r="I148" s="549" t="s">
        <v>15</v>
      </c>
      <c r="J148" s="549" t="s">
        <v>15</v>
      </c>
      <c r="K148" s="1768">
        <v>30</v>
      </c>
      <c r="L148" s="1768"/>
      <c r="M148" s="1768">
        <v>30</v>
      </c>
      <c r="N148" s="1768"/>
      <c r="O148" s="1768">
        <v>30</v>
      </c>
      <c r="P148" s="1768"/>
    </row>
    <row r="149" spans="1:16" ht="22.9" customHeight="1" x14ac:dyDescent="0.25">
      <c r="A149" s="1499" t="s">
        <v>93</v>
      </c>
      <c r="B149" s="1499"/>
      <c r="C149" s="1499"/>
      <c r="D149" s="1499"/>
      <c r="E149" s="549"/>
      <c r="F149" s="914">
        <v>222980</v>
      </c>
      <c r="G149" s="1768" t="s">
        <v>15</v>
      </c>
      <c r="H149" s="1768"/>
      <c r="I149" s="549" t="s">
        <v>15</v>
      </c>
      <c r="J149" s="549" t="s">
        <v>15</v>
      </c>
      <c r="K149" s="1768">
        <v>5</v>
      </c>
      <c r="L149" s="1768"/>
      <c r="M149" s="1768">
        <v>5</v>
      </c>
      <c r="N149" s="1768"/>
      <c r="O149" s="1768">
        <v>5</v>
      </c>
      <c r="P149" s="1768"/>
    </row>
    <row r="150" spans="1:16" ht="22.9" customHeight="1" x14ac:dyDescent="0.25">
      <c r="A150" s="1499" t="s">
        <v>146</v>
      </c>
      <c r="B150" s="1499"/>
      <c r="C150" s="1499"/>
      <c r="D150" s="1499"/>
      <c r="E150" s="549"/>
      <c r="F150" s="914" t="s">
        <v>582</v>
      </c>
      <c r="G150" s="1768" t="s">
        <v>15</v>
      </c>
      <c r="H150" s="1768"/>
      <c r="I150" s="549" t="s">
        <v>15</v>
      </c>
      <c r="J150" s="549" t="s">
        <v>15</v>
      </c>
      <c r="K150" s="1768">
        <v>50</v>
      </c>
      <c r="L150" s="1768"/>
      <c r="M150" s="1768">
        <v>50</v>
      </c>
      <c r="N150" s="1768"/>
      <c r="O150" s="1768">
        <v>50</v>
      </c>
      <c r="P150" s="1768"/>
    </row>
    <row r="151" spans="1:16" s="560" customFormat="1" ht="24" customHeight="1" x14ac:dyDescent="0.25">
      <c r="A151" s="1753" t="s">
        <v>184</v>
      </c>
      <c r="B151" s="1754"/>
      <c r="C151" s="1754"/>
      <c r="D151" s="1755"/>
      <c r="E151" s="549"/>
      <c r="F151" s="909">
        <v>270000</v>
      </c>
      <c r="G151" s="1768" t="s">
        <v>15</v>
      </c>
      <c r="H151" s="1768"/>
      <c r="I151" s="549" t="s">
        <v>15</v>
      </c>
      <c r="J151" s="549" t="s">
        <v>15</v>
      </c>
      <c r="K151" s="1768">
        <v>150</v>
      </c>
      <c r="L151" s="1768"/>
      <c r="M151" s="1768">
        <v>150</v>
      </c>
      <c r="N151" s="1768"/>
      <c r="O151" s="1768">
        <v>150</v>
      </c>
      <c r="P151" s="1768"/>
    </row>
    <row r="152" spans="1:16" ht="46.5" customHeight="1" x14ac:dyDescent="0.25">
      <c r="A152" s="1766" t="s">
        <v>206</v>
      </c>
      <c r="B152" s="1766"/>
      <c r="C152" s="1766"/>
      <c r="D152" s="1766"/>
      <c r="E152" s="549"/>
      <c r="F152" s="561">
        <v>273500</v>
      </c>
      <c r="G152" s="1768" t="s">
        <v>15</v>
      </c>
      <c r="H152" s="1768"/>
      <c r="I152" s="549" t="s">
        <v>15</v>
      </c>
      <c r="J152" s="549" t="s">
        <v>15</v>
      </c>
      <c r="K152" s="1768">
        <v>150</v>
      </c>
      <c r="L152" s="1768"/>
      <c r="M152" s="1768">
        <v>150</v>
      </c>
      <c r="N152" s="1768"/>
      <c r="O152" s="1768">
        <v>150</v>
      </c>
      <c r="P152" s="1768"/>
    </row>
    <row r="153" spans="1:16" s="560" customFormat="1" ht="22.9" customHeight="1" x14ac:dyDescent="0.25">
      <c r="A153" s="1753" t="s">
        <v>167</v>
      </c>
      <c r="B153" s="1754"/>
      <c r="C153" s="1754"/>
      <c r="D153" s="1755"/>
      <c r="E153" s="549"/>
      <c r="F153" s="914">
        <v>280000</v>
      </c>
      <c r="G153" s="1768" t="s">
        <v>15</v>
      </c>
      <c r="H153" s="1768"/>
      <c r="I153" s="549" t="s">
        <v>15</v>
      </c>
      <c r="J153" s="549" t="s">
        <v>15</v>
      </c>
      <c r="K153" s="1768">
        <v>690</v>
      </c>
      <c r="L153" s="1768"/>
      <c r="M153" s="1768">
        <v>690</v>
      </c>
      <c r="N153" s="1768"/>
      <c r="O153" s="1768">
        <v>690</v>
      </c>
      <c r="P153" s="1768"/>
    </row>
    <row r="154" spans="1:16" ht="22.9" customHeight="1" x14ac:dyDescent="0.25">
      <c r="A154" s="1499" t="s">
        <v>583</v>
      </c>
      <c r="B154" s="1499"/>
      <c r="C154" s="1499"/>
      <c r="D154" s="1499"/>
      <c r="E154" s="549"/>
      <c r="F154" s="914">
        <v>281110</v>
      </c>
      <c r="G154" s="1768" t="s">
        <v>15</v>
      </c>
      <c r="H154" s="1768"/>
      <c r="I154" s="549" t="s">
        <v>15</v>
      </c>
      <c r="J154" s="549" t="s">
        <v>15</v>
      </c>
      <c r="K154" s="1768">
        <v>690</v>
      </c>
      <c r="L154" s="1768"/>
      <c r="M154" s="1768">
        <v>690</v>
      </c>
      <c r="N154" s="1768"/>
      <c r="O154" s="1768">
        <v>690</v>
      </c>
      <c r="P154" s="1768"/>
    </row>
    <row r="155" spans="1:16" s="560" customFormat="1" ht="34.5" customHeight="1" x14ac:dyDescent="0.25">
      <c r="A155" s="1753" t="s">
        <v>98</v>
      </c>
      <c r="B155" s="1754"/>
      <c r="C155" s="1754"/>
      <c r="D155" s="1755"/>
      <c r="E155" s="549"/>
      <c r="F155" s="909">
        <v>310000</v>
      </c>
      <c r="G155" s="1768" t="s">
        <v>15</v>
      </c>
      <c r="H155" s="1768"/>
      <c r="I155" s="549" t="s">
        <v>15</v>
      </c>
      <c r="J155" s="549" t="s">
        <v>15</v>
      </c>
      <c r="K155" s="1768">
        <v>1000</v>
      </c>
      <c r="L155" s="1768"/>
      <c r="M155" s="1768">
        <v>1000</v>
      </c>
      <c r="N155" s="1768"/>
      <c r="O155" s="1768">
        <v>1000</v>
      </c>
      <c r="P155" s="1768"/>
    </row>
    <row r="156" spans="1:16" ht="34.5" customHeight="1" x14ac:dyDescent="0.25">
      <c r="A156" s="1766" t="s">
        <v>584</v>
      </c>
      <c r="B156" s="1766"/>
      <c r="C156" s="1766"/>
      <c r="D156" s="1766"/>
      <c r="E156" s="549"/>
      <c r="F156" s="914" t="s">
        <v>401</v>
      </c>
      <c r="G156" s="1768" t="s">
        <v>15</v>
      </c>
      <c r="H156" s="1768"/>
      <c r="I156" s="549" t="s">
        <v>15</v>
      </c>
      <c r="J156" s="549" t="s">
        <v>15</v>
      </c>
      <c r="K156" s="1768">
        <v>1000</v>
      </c>
      <c r="L156" s="1768"/>
      <c r="M156" s="1768">
        <v>1000</v>
      </c>
      <c r="N156" s="1768"/>
      <c r="O156" s="1768">
        <v>1000</v>
      </c>
      <c r="P156" s="1768"/>
    </row>
    <row r="157" spans="1:16" s="560" customFormat="1" ht="34.5" customHeight="1" x14ac:dyDescent="0.25">
      <c r="A157" s="1499" t="s">
        <v>455</v>
      </c>
      <c r="B157" s="1499"/>
      <c r="C157" s="1499"/>
      <c r="D157" s="1499"/>
      <c r="E157" s="549"/>
      <c r="F157" s="909">
        <v>330000</v>
      </c>
      <c r="G157" s="1768" t="s">
        <v>15</v>
      </c>
      <c r="H157" s="1768"/>
      <c r="I157" s="549" t="s">
        <v>15</v>
      </c>
      <c r="J157" s="549" t="s">
        <v>15</v>
      </c>
      <c r="K157" s="1768">
        <f>SUM(K158:L161)</f>
        <v>792.8</v>
      </c>
      <c r="L157" s="1768"/>
      <c r="M157" s="1768">
        <f t="shared" ref="M157" si="22">SUM(M158:N161)</f>
        <v>792.8</v>
      </c>
      <c r="N157" s="1768"/>
      <c r="O157" s="1768">
        <f t="shared" ref="O157" si="23">SUM(O158:P161)</f>
        <v>792.8</v>
      </c>
      <c r="P157" s="1768"/>
    </row>
    <row r="158" spans="1:16" ht="34.5" customHeight="1" x14ac:dyDescent="0.25">
      <c r="A158" s="1766" t="s">
        <v>585</v>
      </c>
      <c r="B158" s="1766"/>
      <c r="C158" s="1766"/>
      <c r="D158" s="1766"/>
      <c r="E158" s="549"/>
      <c r="F158" s="914" t="s">
        <v>586</v>
      </c>
      <c r="G158" s="1768" t="s">
        <v>15</v>
      </c>
      <c r="H158" s="1768"/>
      <c r="I158" s="549" t="s">
        <v>15</v>
      </c>
      <c r="J158" s="549" t="s">
        <v>15</v>
      </c>
      <c r="K158" s="1768">
        <v>380</v>
      </c>
      <c r="L158" s="1768"/>
      <c r="M158" s="1768">
        <v>380</v>
      </c>
      <c r="N158" s="1768"/>
      <c r="O158" s="1768">
        <v>380</v>
      </c>
      <c r="P158" s="1768"/>
    </row>
    <row r="159" spans="1:16" ht="22.9" customHeight="1" x14ac:dyDescent="0.25">
      <c r="A159" s="1499" t="s">
        <v>209</v>
      </c>
      <c r="B159" s="1499"/>
      <c r="C159" s="1499"/>
      <c r="D159" s="1499"/>
      <c r="E159" s="549"/>
      <c r="F159" s="914" t="s">
        <v>587</v>
      </c>
      <c r="G159" s="1768" t="s">
        <v>15</v>
      </c>
      <c r="H159" s="1768"/>
      <c r="I159" s="549" t="s">
        <v>15</v>
      </c>
      <c r="J159" s="549" t="s">
        <v>15</v>
      </c>
      <c r="K159" s="1768">
        <v>50</v>
      </c>
      <c r="L159" s="1768"/>
      <c r="M159" s="1768">
        <v>50</v>
      </c>
      <c r="N159" s="1768"/>
      <c r="O159" s="1768">
        <v>50</v>
      </c>
      <c r="P159" s="1768"/>
    </row>
    <row r="160" spans="1:16" ht="40.5" customHeight="1" x14ac:dyDescent="0.25">
      <c r="A160" s="1763" t="s">
        <v>588</v>
      </c>
      <c r="B160" s="1764"/>
      <c r="C160" s="1764"/>
      <c r="D160" s="1765"/>
      <c r="E160" s="549"/>
      <c r="F160" s="914" t="s">
        <v>589</v>
      </c>
      <c r="G160" s="1768" t="s">
        <v>15</v>
      </c>
      <c r="H160" s="1768"/>
      <c r="I160" s="549" t="s">
        <v>15</v>
      </c>
      <c r="J160" s="549" t="s">
        <v>15</v>
      </c>
      <c r="K160" s="1768">
        <v>350</v>
      </c>
      <c r="L160" s="1768"/>
      <c r="M160" s="1768">
        <v>350</v>
      </c>
      <c r="N160" s="1768"/>
      <c r="O160" s="1768">
        <v>350</v>
      </c>
      <c r="P160" s="1768"/>
    </row>
    <row r="161" spans="1:16" ht="22.9" customHeight="1" x14ac:dyDescent="0.25">
      <c r="A161" s="1499" t="s">
        <v>590</v>
      </c>
      <c r="B161" s="1499"/>
      <c r="C161" s="1499"/>
      <c r="D161" s="1499"/>
      <c r="E161" s="549"/>
      <c r="F161" s="914" t="s">
        <v>591</v>
      </c>
      <c r="G161" s="1768" t="s">
        <v>15</v>
      </c>
      <c r="H161" s="1768"/>
      <c r="I161" s="549" t="s">
        <v>15</v>
      </c>
      <c r="J161" s="549" t="s">
        <v>15</v>
      </c>
      <c r="K161" s="1768">
        <v>12.8</v>
      </c>
      <c r="L161" s="1768"/>
      <c r="M161" s="1768">
        <v>12.8</v>
      </c>
      <c r="N161" s="1768"/>
      <c r="O161" s="1768">
        <v>12.8</v>
      </c>
      <c r="P161" s="1768"/>
    </row>
    <row r="162" spans="1:16" ht="22.15" customHeight="1" x14ac:dyDescent="0.25">
      <c r="A162" s="922" t="s">
        <v>63</v>
      </c>
      <c r="B162" s="922"/>
      <c r="C162" s="922"/>
      <c r="D162" s="922"/>
      <c r="E162" s="922"/>
      <c r="F162" s="922"/>
      <c r="G162" s="922"/>
      <c r="H162" s="922"/>
      <c r="I162" s="922"/>
      <c r="J162" s="922"/>
      <c r="K162" s="922"/>
      <c r="L162" s="922"/>
      <c r="M162" s="922"/>
      <c r="N162" s="922"/>
      <c r="O162" s="922"/>
      <c r="P162" s="922"/>
    </row>
    <row r="163" spans="1:16" ht="19.899999999999999" customHeight="1" x14ac:dyDescent="0.25">
      <c r="A163" s="939" t="s">
        <v>7</v>
      </c>
      <c r="B163" s="939"/>
      <c r="C163" s="939"/>
      <c r="D163" s="939"/>
      <c r="E163" s="939" t="s">
        <v>2</v>
      </c>
      <c r="F163" s="939"/>
      <c r="G163" s="939"/>
      <c r="H163" s="939"/>
      <c r="I163" s="940" t="s">
        <v>64</v>
      </c>
      <c r="J163" s="1911" t="s">
        <v>65</v>
      </c>
      <c r="K163" s="940" t="s">
        <v>555</v>
      </c>
      <c r="L163" s="540">
        <v>2018</v>
      </c>
      <c r="M163" s="940" t="s">
        <v>361</v>
      </c>
      <c r="N163" s="539">
        <v>2019</v>
      </c>
      <c r="O163" s="539">
        <v>2020</v>
      </c>
      <c r="P163" s="539">
        <v>2021</v>
      </c>
    </row>
    <row r="164" spans="1:16" ht="63" customHeight="1" x14ac:dyDescent="0.25">
      <c r="A164" s="939"/>
      <c r="B164" s="939"/>
      <c r="C164" s="939"/>
      <c r="D164" s="939"/>
      <c r="E164" s="539" t="s">
        <v>66</v>
      </c>
      <c r="F164" s="539" t="s">
        <v>61</v>
      </c>
      <c r="G164" s="546" t="s">
        <v>12</v>
      </c>
      <c r="H164" s="544" t="s">
        <v>62</v>
      </c>
      <c r="I164" s="940"/>
      <c r="J164" s="1911"/>
      <c r="K164" s="940"/>
      <c r="L164" s="98" t="s">
        <v>67</v>
      </c>
      <c r="M164" s="940"/>
      <c r="N164" s="99" t="s">
        <v>12</v>
      </c>
      <c r="O164" s="546" t="s">
        <v>13</v>
      </c>
      <c r="P164" s="546" t="s">
        <v>13</v>
      </c>
    </row>
    <row r="165" spans="1:16" x14ac:dyDescent="0.25">
      <c r="A165" s="927">
        <v>1</v>
      </c>
      <c r="B165" s="928"/>
      <c r="C165" s="928"/>
      <c r="D165" s="929"/>
      <c r="E165" s="539">
        <v>2</v>
      </c>
      <c r="F165" s="539">
        <v>3</v>
      </c>
      <c r="G165" s="539">
        <v>4</v>
      </c>
      <c r="H165" s="539">
        <v>5</v>
      </c>
      <c r="I165" s="539">
        <v>6</v>
      </c>
      <c r="J165" s="549">
        <v>7</v>
      </c>
      <c r="K165" s="539">
        <v>8</v>
      </c>
      <c r="L165" s="539">
        <v>9</v>
      </c>
      <c r="M165" s="539" t="s">
        <v>68</v>
      </c>
      <c r="N165" s="539">
        <v>11</v>
      </c>
      <c r="O165" s="539">
        <v>12</v>
      </c>
      <c r="P165" s="539">
        <v>13</v>
      </c>
    </row>
    <row r="166" spans="1:16" ht="22.9" customHeight="1" x14ac:dyDescent="0.25">
      <c r="A166" s="930"/>
      <c r="B166" s="931"/>
      <c r="C166" s="931"/>
      <c r="D166" s="932"/>
      <c r="E166" s="67"/>
      <c r="F166" s="67"/>
      <c r="G166" s="67"/>
      <c r="H166" s="67"/>
      <c r="I166" s="67"/>
      <c r="J166" s="76"/>
      <c r="K166" s="67"/>
      <c r="L166" s="67"/>
      <c r="M166" s="67"/>
      <c r="N166" s="67"/>
      <c r="O166" s="67"/>
      <c r="P166" s="67"/>
    </row>
    <row r="167" spans="1:16" ht="22.9" customHeight="1" x14ac:dyDescent="0.25">
      <c r="A167" s="930"/>
      <c r="B167" s="931"/>
      <c r="C167" s="931"/>
      <c r="D167" s="932"/>
      <c r="E167" s="67"/>
      <c r="F167" s="67"/>
      <c r="G167" s="67"/>
      <c r="H167" s="67"/>
      <c r="I167" s="67"/>
      <c r="J167" s="76"/>
      <c r="K167" s="67"/>
      <c r="L167" s="67"/>
      <c r="M167" s="67"/>
      <c r="N167" s="67"/>
      <c r="O167" s="67"/>
      <c r="P167" s="67"/>
    </row>
    <row r="168" spans="1:16" ht="22.9" customHeight="1" x14ac:dyDescent="0.25">
      <c r="A168" s="930"/>
      <c r="B168" s="931"/>
      <c r="C168" s="931"/>
      <c r="D168" s="932"/>
      <c r="E168" s="67"/>
      <c r="F168" s="67"/>
      <c r="G168" s="67"/>
      <c r="H168" s="67"/>
      <c r="I168" s="67"/>
      <c r="J168" s="76"/>
      <c r="K168" s="67"/>
      <c r="L168" s="67"/>
      <c r="M168" s="67"/>
      <c r="N168" s="67"/>
      <c r="O168" s="67"/>
      <c r="P168" s="67"/>
    </row>
    <row r="169" spans="1:16" ht="22.9" customHeight="1" x14ac:dyDescent="0.25">
      <c r="A169" s="930"/>
      <c r="B169" s="931"/>
      <c r="C169" s="931"/>
      <c r="D169" s="932"/>
      <c r="E169" s="67"/>
      <c r="F169" s="67"/>
      <c r="G169" s="67"/>
      <c r="H169" s="67"/>
      <c r="I169" s="67"/>
      <c r="J169" s="76"/>
      <c r="K169" s="67"/>
      <c r="L169" s="67"/>
      <c r="M169" s="67"/>
      <c r="N169" s="67"/>
      <c r="O169" s="67"/>
      <c r="P169" s="67"/>
    </row>
    <row r="170" spans="1:16" ht="22.9" customHeight="1" x14ac:dyDescent="0.25">
      <c r="A170" s="930"/>
      <c r="B170" s="931"/>
      <c r="C170" s="931"/>
      <c r="D170" s="932"/>
      <c r="E170" s="67"/>
      <c r="F170" s="67"/>
      <c r="G170" s="67"/>
      <c r="H170" s="67"/>
      <c r="I170" s="67"/>
      <c r="J170" s="76"/>
      <c r="K170" s="67"/>
      <c r="L170" s="67"/>
      <c r="M170" s="67"/>
      <c r="N170" s="67"/>
      <c r="O170" s="67"/>
      <c r="P170" s="67"/>
    </row>
    <row r="171" spans="1:16" ht="22.9" customHeight="1" x14ac:dyDescent="0.25">
      <c r="A171" s="930"/>
      <c r="B171" s="931"/>
      <c r="C171" s="931"/>
      <c r="D171" s="932"/>
      <c r="E171" s="67"/>
      <c r="F171" s="67"/>
      <c r="G171" s="67"/>
      <c r="H171" s="67"/>
      <c r="I171" s="67"/>
      <c r="J171" s="76"/>
      <c r="K171" s="67"/>
      <c r="L171" s="67"/>
      <c r="M171" s="67"/>
      <c r="N171" s="67"/>
      <c r="O171" s="67"/>
      <c r="P171" s="67"/>
    </row>
    <row r="172" spans="1:16" ht="23.45" customHeight="1" x14ac:dyDescent="0.25"/>
    <row r="173" spans="1:16" s="100" customFormat="1" ht="24.6" customHeight="1" x14ac:dyDescent="0.25">
      <c r="A173" s="933" t="s">
        <v>69</v>
      </c>
      <c r="B173" s="934"/>
      <c r="C173" s="934"/>
      <c r="D173" s="934"/>
      <c r="E173" s="934"/>
      <c r="F173" s="934"/>
      <c r="G173" s="934"/>
      <c r="H173" s="934"/>
      <c r="I173" s="934"/>
      <c r="J173" s="934"/>
      <c r="K173" s="934"/>
      <c r="L173" s="934"/>
      <c r="M173" s="934"/>
      <c r="N173" s="934"/>
      <c r="O173" s="934"/>
      <c r="P173" s="935"/>
    </row>
    <row r="174" spans="1:16" s="100" customFormat="1" ht="24.6" customHeight="1" x14ac:dyDescent="0.25">
      <c r="A174" s="936" t="s">
        <v>70</v>
      </c>
      <c r="B174" s="937"/>
      <c r="C174" s="937"/>
      <c r="D174" s="937"/>
      <c r="E174" s="937"/>
      <c r="F174" s="937"/>
      <c r="G174" s="937"/>
      <c r="H174" s="937"/>
      <c r="I174" s="937"/>
      <c r="J174" s="937"/>
      <c r="K174" s="937"/>
      <c r="L174" s="937"/>
      <c r="M174" s="937"/>
      <c r="N174" s="937"/>
      <c r="O174" s="937"/>
      <c r="P174" s="938"/>
    </row>
    <row r="175" spans="1:16" s="100" customFormat="1" ht="24.6" customHeight="1" x14ac:dyDescent="0.25">
      <c r="A175" s="936" t="s">
        <v>71</v>
      </c>
      <c r="B175" s="937"/>
      <c r="C175" s="937"/>
      <c r="D175" s="937"/>
      <c r="E175" s="937"/>
      <c r="F175" s="937"/>
      <c r="G175" s="937"/>
      <c r="H175" s="937"/>
      <c r="I175" s="937"/>
      <c r="J175" s="937"/>
      <c r="K175" s="937"/>
      <c r="L175" s="937"/>
      <c r="M175" s="937"/>
      <c r="N175" s="937"/>
      <c r="O175" s="937"/>
      <c r="P175" s="938"/>
    </row>
    <row r="176" spans="1:16" s="100" customFormat="1" ht="24.6" customHeight="1" x14ac:dyDescent="0.25">
      <c r="A176" s="923" t="s">
        <v>72</v>
      </c>
      <c r="B176" s="924"/>
      <c r="C176" s="924"/>
      <c r="D176" s="924"/>
      <c r="E176" s="924"/>
      <c r="F176" s="924"/>
      <c r="G176" s="924"/>
      <c r="H176" s="924"/>
      <c r="I176" s="924"/>
      <c r="J176" s="924"/>
      <c r="K176" s="924"/>
      <c r="L176" s="924"/>
      <c r="M176" s="924"/>
      <c r="N176" s="924"/>
      <c r="O176" s="924"/>
      <c r="P176" s="925"/>
    </row>
    <row r="178" spans="1:16" ht="38.450000000000003" customHeight="1" x14ac:dyDescent="0.25">
      <c r="A178" s="926" t="s">
        <v>73</v>
      </c>
      <c r="B178" s="926"/>
      <c r="C178" s="926"/>
      <c r="D178" s="926"/>
      <c r="E178" s="926"/>
      <c r="F178" s="926"/>
      <c r="G178" s="926"/>
      <c r="H178" s="926"/>
      <c r="I178" s="926"/>
      <c r="J178" s="926"/>
      <c r="K178" s="926"/>
      <c r="L178" s="926"/>
      <c r="M178" s="926"/>
      <c r="N178" s="926"/>
      <c r="O178" s="926"/>
      <c r="P178" s="926"/>
    </row>
  </sheetData>
  <mergeCells count="484">
    <mergeCell ref="C83:I83"/>
    <mergeCell ref="C84:I84"/>
    <mergeCell ref="C97:I97"/>
    <mergeCell ref="C98:I98"/>
    <mergeCell ref="C99:I99"/>
    <mergeCell ref="C102:I102"/>
    <mergeCell ref="A104:A115"/>
    <mergeCell ref="C104:I104"/>
    <mergeCell ref="C105:I105"/>
    <mergeCell ref="C106:I106"/>
    <mergeCell ref="C107:I107"/>
    <mergeCell ref="C108:I108"/>
    <mergeCell ref="C109:I109"/>
    <mergeCell ref="C110:I110"/>
    <mergeCell ref="C111:I111"/>
    <mergeCell ref="C112:I112"/>
    <mergeCell ref="C113:I113"/>
    <mergeCell ref="C114:I114"/>
    <mergeCell ref="A79:A103"/>
    <mergeCell ref="C79:I79"/>
    <mergeCell ref="C100:I100"/>
    <mergeCell ref="C101:I101"/>
    <mergeCell ref="C103:I103"/>
    <mergeCell ref="C80:I80"/>
    <mergeCell ref="C81:I81"/>
    <mergeCell ref="C82:I82"/>
    <mergeCell ref="N1:P1"/>
    <mergeCell ref="E5:J5"/>
    <mergeCell ref="D6:L6"/>
    <mergeCell ref="A9:C9"/>
    <mergeCell ref="D9:O9"/>
    <mergeCell ref="A10:C10"/>
    <mergeCell ref="D10:O10"/>
    <mergeCell ref="K16:L16"/>
    <mergeCell ref="M16:N16"/>
    <mergeCell ref="O16:P16"/>
    <mergeCell ref="A17:D17"/>
    <mergeCell ref="G17:H17"/>
    <mergeCell ref="K17:L17"/>
    <mergeCell ref="M17:N17"/>
    <mergeCell ref="O17:P17"/>
    <mergeCell ref="A11:C11"/>
    <mergeCell ref="D11:O11"/>
    <mergeCell ref="A13:P13"/>
    <mergeCell ref="A15:D16"/>
    <mergeCell ref="E15:F15"/>
    <mergeCell ref="G15:H15"/>
    <mergeCell ref="K15:L15"/>
    <mergeCell ref="M15:N15"/>
    <mergeCell ref="O15:P15"/>
    <mergeCell ref="G16:H16"/>
    <mergeCell ref="A18:D18"/>
    <mergeCell ref="G18:H18"/>
    <mergeCell ref="K18:L18"/>
    <mergeCell ref="M18:N18"/>
    <mergeCell ref="O18:P18"/>
    <mergeCell ref="A19:D19"/>
    <mergeCell ref="G19:H19"/>
    <mergeCell ref="K19:L19"/>
    <mergeCell ref="M19:N19"/>
    <mergeCell ref="O19:P19"/>
    <mergeCell ref="A20:D20"/>
    <mergeCell ref="G20:H20"/>
    <mergeCell ref="K20:L20"/>
    <mergeCell ref="M20:N20"/>
    <mergeCell ref="O20:P20"/>
    <mergeCell ref="A21:D21"/>
    <mergeCell ref="G21:H21"/>
    <mergeCell ref="K21:L21"/>
    <mergeCell ref="M21:N21"/>
    <mergeCell ref="O21:P21"/>
    <mergeCell ref="A24:D24"/>
    <mergeCell ref="G24:H24"/>
    <mergeCell ref="K24:L24"/>
    <mergeCell ref="M24:N24"/>
    <mergeCell ref="O24:P24"/>
    <mergeCell ref="A25:D25"/>
    <mergeCell ref="G25:H25"/>
    <mergeCell ref="A22:D22"/>
    <mergeCell ref="G22:H22"/>
    <mergeCell ref="K22:L22"/>
    <mergeCell ref="M22:N22"/>
    <mergeCell ref="O22:P22"/>
    <mergeCell ref="A23:D23"/>
    <mergeCell ref="G23:H23"/>
    <mergeCell ref="K23:L23"/>
    <mergeCell ref="M23:N23"/>
    <mergeCell ref="O23:P23"/>
    <mergeCell ref="A26:B27"/>
    <mergeCell ref="C26:F26"/>
    <mergeCell ref="G26:H26"/>
    <mergeCell ref="K26:L26"/>
    <mergeCell ref="M26:N26"/>
    <mergeCell ref="O26:P26"/>
    <mergeCell ref="G27:H27"/>
    <mergeCell ref="K27:L27"/>
    <mergeCell ref="M27:N27"/>
    <mergeCell ref="O27:P27"/>
    <mergeCell ref="A28:B28"/>
    <mergeCell ref="G28:H28"/>
    <mergeCell ref="K28:L28"/>
    <mergeCell ref="M28:N28"/>
    <mergeCell ref="O28:P28"/>
    <mergeCell ref="A29:B29"/>
    <mergeCell ref="G29:H29"/>
    <mergeCell ref="K29:L29"/>
    <mergeCell ref="M29:N29"/>
    <mergeCell ref="O29:P29"/>
    <mergeCell ref="A30:B30"/>
    <mergeCell ref="G30:H30"/>
    <mergeCell ref="K30:L30"/>
    <mergeCell ref="M30:N30"/>
    <mergeCell ref="O30:P30"/>
    <mergeCell ref="A31:B31"/>
    <mergeCell ref="G31:H31"/>
    <mergeCell ref="K31:L31"/>
    <mergeCell ref="M31:N31"/>
    <mergeCell ref="O31:P31"/>
    <mergeCell ref="A32:B32"/>
    <mergeCell ref="G32:H32"/>
    <mergeCell ref="K32:L32"/>
    <mergeCell ref="M32:N32"/>
    <mergeCell ref="O32:P32"/>
    <mergeCell ref="A33:B33"/>
    <mergeCell ref="G33:H33"/>
    <mergeCell ref="K33:L33"/>
    <mergeCell ref="M33:N33"/>
    <mergeCell ref="O33:P33"/>
    <mergeCell ref="A34:B34"/>
    <mergeCell ref="G34:H34"/>
    <mergeCell ref="K34:L34"/>
    <mergeCell ref="M34:N34"/>
    <mergeCell ref="O34:P34"/>
    <mergeCell ref="A35:B35"/>
    <mergeCell ref="G35:H35"/>
    <mergeCell ref="K35:L35"/>
    <mergeCell ref="M35:N35"/>
    <mergeCell ref="O35:P35"/>
    <mergeCell ref="A36:B36"/>
    <mergeCell ref="G36:H36"/>
    <mergeCell ref="K36:L36"/>
    <mergeCell ref="M36:N36"/>
    <mergeCell ref="O36:P36"/>
    <mergeCell ref="A37:B37"/>
    <mergeCell ref="G37:H37"/>
    <mergeCell ref="K37:L37"/>
    <mergeCell ref="M37:N37"/>
    <mergeCell ref="O37:P37"/>
    <mergeCell ref="A41:C42"/>
    <mergeCell ref="D41:F41"/>
    <mergeCell ref="G41:J41"/>
    <mergeCell ref="K41:M41"/>
    <mergeCell ref="N41:P41"/>
    <mergeCell ref="E42:F42"/>
    <mergeCell ref="G42:H42"/>
    <mergeCell ref="A38:B38"/>
    <mergeCell ref="G38:H38"/>
    <mergeCell ref="K38:L38"/>
    <mergeCell ref="M38:N38"/>
    <mergeCell ref="O38:P38"/>
    <mergeCell ref="A40:P40"/>
    <mergeCell ref="A45:C45"/>
    <mergeCell ref="E45:F45"/>
    <mergeCell ref="G45:H45"/>
    <mergeCell ref="A46:C46"/>
    <mergeCell ref="E46:F46"/>
    <mergeCell ref="G46:H46"/>
    <mergeCell ref="A43:C43"/>
    <mergeCell ref="E43:F43"/>
    <mergeCell ref="G43:H43"/>
    <mergeCell ref="A44:C44"/>
    <mergeCell ref="E44:F44"/>
    <mergeCell ref="G44:H44"/>
    <mergeCell ref="A49:C49"/>
    <mergeCell ref="E49:F49"/>
    <mergeCell ref="G49:H49"/>
    <mergeCell ref="A50:C50"/>
    <mergeCell ref="E50:F50"/>
    <mergeCell ref="G50:H50"/>
    <mergeCell ref="A47:C47"/>
    <mergeCell ref="E47:F47"/>
    <mergeCell ref="G47:H47"/>
    <mergeCell ref="A48:C48"/>
    <mergeCell ref="E48:F48"/>
    <mergeCell ref="G48:H48"/>
    <mergeCell ref="A56:B56"/>
    <mergeCell ref="I56:J56"/>
    <mergeCell ref="A57:B57"/>
    <mergeCell ref="I57:J57"/>
    <mergeCell ref="A58:B58"/>
    <mergeCell ref="I58:J58"/>
    <mergeCell ref="A52:P52"/>
    <mergeCell ref="A53:B54"/>
    <mergeCell ref="C53:H53"/>
    <mergeCell ref="I53:J54"/>
    <mergeCell ref="A55:B55"/>
    <mergeCell ref="I55:J55"/>
    <mergeCell ref="A63:B63"/>
    <mergeCell ref="C63:N63"/>
    <mergeCell ref="O63:P63"/>
    <mergeCell ref="A64:B64"/>
    <mergeCell ref="C64:N64"/>
    <mergeCell ref="O64:P64"/>
    <mergeCell ref="A59:B59"/>
    <mergeCell ref="I59:J59"/>
    <mergeCell ref="A60:B60"/>
    <mergeCell ref="I60:J60"/>
    <mergeCell ref="A61:B61"/>
    <mergeCell ref="A62:P62"/>
    <mergeCell ref="A68:P68"/>
    <mergeCell ref="A69:C69"/>
    <mergeCell ref="D69:P69"/>
    <mergeCell ref="A70:C70"/>
    <mergeCell ref="D70:P70"/>
    <mergeCell ref="A71:C71"/>
    <mergeCell ref="D71:P71"/>
    <mergeCell ref="A65:B65"/>
    <mergeCell ref="C65:N65"/>
    <mergeCell ref="O65:P65"/>
    <mergeCell ref="A66:B66"/>
    <mergeCell ref="C66:N66"/>
    <mergeCell ref="O66:P66"/>
    <mergeCell ref="A73:P73"/>
    <mergeCell ref="A74:A75"/>
    <mergeCell ref="B74:B75"/>
    <mergeCell ref="C74:I75"/>
    <mergeCell ref="J74:J75"/>
    <mergeCell ref="A76:A78"/>
    <mergeCell ref="C76:I76"/>
    <mergeCell ref="C77:I77"/>
    <mergeCell ref="C78:I78"/>
    <mergeCell ref="C85:I85"/>
    <mergeCell ref="C86:I86"/>
    <mergeCell ref="C87:I87"/>
    <mergeCell ref="C88:I88"/>
    <mergeCell ref="C89:I89"/>
    <mergeCell ref="C115:I115"/>
    <mergeCell ref="A117:P117"/>
    <mergeCell ref="A118:D119"/>
    <mergeCell ref="E118:F118"/>
    <mergeCell ref="G118:H118"/>
    <mergeCell ref="K118:L118"/>
    <mergeCell ref="M118:N118"/>
    <mergeCell ref="O118:P118"/>
    <mergeCell ref="G119:H119"/>
    <mergeCell ref="K119:L119"/>
    <mergeCell ref="M119:N119"/>
    <mergeCell ref="O119:P119"/>
    <mergeCell ref="C90:I90"/>
    <mergeCell ref="C91:I91"/>
    <mergeCell ref="C92:I92"/>
    <mergeCell ref="C93:I93"/>
    <mergeCell ref="C94:I94"/>
    <mergeCell ref="C95:I95"/>
    <mergeCell ref="C96:I96"/>
    <mergeCell ref="A120:D120"/>
    <mergeCell ref="G120:H120"/>
    <mergeCell ref="K120:L120"/>
    <mergeCell ref="M120:N120"/>
    <mergeCell ref="O120:P120"/>
    <mergeCell ref="A121:D121"/>
    <mergeCell ref="G121:H121"/>
    <mergeCell ref="K121:L121"/>
    <mergeCell ref="M121:N121"/>
    <mergeCell ref="O121:P121"/>
    <mergeCell ref="A122:D122"/>
    <mergeCell ref="G122:H122"/>
    <mergeCell ref="K122:L122"/>
    <mergeCell ref="M122:N122"/>
    <mergeCell ref="O122:P122"/>
    <mergeCell ref="A123:D123"/>
    <mergeCell ref="G123:H123"/>
    <mergeCell ref="K123:L123"/>
    <mergeCell ref="M123:N123"/>
    <mergeCell ref="O123:P123"/>
    <mergeCell ref="A124:D124"/>
    <mergeCell ref="G124:H124"/>
    <mergeCell ref="K124:L124"/>
    <mergeCell ref="M124:N124"/>
    <mergeCell ref="O124:P124"/>
    <mergeCell ref="A125:D125"/>
    <mergeCell ref="G125:H125"/>
    <mergeCell ref="K125:L125"/>
    <mergeCell ref="M125:N125"/>
    <mergeCell ref="O125:P125"/>
    <mergeCell ref="A126:D126"/>
    <mergeCell ref="G126:H126"/>
    <mergeCell ref="K126:L126"/>
    <mergeCell ref="M126:N126"/>
    <mergeCell ref="O126:P126"/>
    <mergeCell ref="A127:D127"/>
    <mergeCell ref="G127:H127"/>
    <mergeCell ref="K127:L127"/>
    <mergeCell ref="M127:N127"/>
    <mergeCell ref="O127:P127"/>
    <mergeCell ref="A128:D128"/>
    <mergeCell ref="G128:H128"/>
    <mergeCell ref="K128:L128"/>
    <mergeCell ref="M128:N128"/>
    <mergeCell ref="O128:P128"/>
    <mergeCell ref="A129:D129"/>
    <mergeCell ref="G129:H129"/>
    <mergeCell ref="K129:L129"/>
    <mergeCell ref="M129:N129"/>
    <mergeCell ref="O129:P129"/>
    <mergeCell ref="A130:D130"/>
    <mergeCell ref="G130:H130"/>
    <mergeCell ref="K130:L130"/>
    <mergeCell ref="M130:N130"/>
    <mergeCell ref="O130:P130"/>
    <mergeCell ref="A131:D131"/>
    <mergeCell ref="G131:H131"/>
    <mergeCell ref="K131:L131"/>
    <mergeCell ref="M131:N131"/>
    <mergeCell ref="O131:P131"/>
    <mergeCell ref="A132:D132"/>
    <mergeCell ref="G132:H132"/>
    <mergeCell ref="K132:L132"/>
    <mergeCell ref="M132:N132"/>
    <mergeCell ref="O132:P132"/>
    <mergeCell ref="A133:D133"/>
    <mergeCell ref="G133:H133"/>
    <mergeCell ref="K133:L133"/>
    <mergeCell ref="M133:N133"/>
    <mergeCell ref="O133:P133"/>
    <mergeCell ref="A134:D134"/>
    <mergeCell ref="G134:H134"/>
    <mergeCell ref="K134:L134"/>
    <mergeCell ref="M134:N134"/>
    <mergeCell ref="O134:P134"/>
    <mergeCell ref="A135:D135"/>
    <mergeCell ref="G135:H135"/>
    <mergeCell ref="K135:L135"/>
    <mergeCell ref="M135:N135"/>
    <mergeCell ref="O135:P135"/>
    <mergeCell ref="A136:D136"/>
    <mergeCell ref="G136:H136"/>
    <mergeCell ref="K136:L136"/>
    <mergeCell ref="M136:N136"/>
    <mergeCell ref="O136:P136"/>
    <mergeCell ref="A137:D137"/>
    <mergeCell ref="G137:H137"/>
    <mergeCell ref="K137:L137"/>
    <mergeCell ref="M137:N137"/>
    <mergeCell ref="O137:P137"/>
    <mergeCell ref="A138:D138"/>
    <mergeCell ref="G138:H138"/>
    <mergeCell ref="K138:L138"/>
    <mergeCell ref="M138:N138"/>
    <mergeCell ref="O138:P138"/>
    <mergeCell ref="A139:D139"/>
    <mergeCell ref="G139:H139"/>
    <mergeCell ref="K139:L139"/>
    <mergeCell ref="M139:N139"/>
    <mergeCell ref="O139:P139"/>
    <mergeCell ref="A140:D140"/>
    <mergeCell ref="G140:H140"/>
    <mergeCell ref="K140:L140"/>
    <mergeCell ref="M140:N140"/>
    <mergeCell ref="O140:P140"/>
    <mergeCell ref="A141:D141"/>
    <mergeCell ref="G141:H141"/>
    <mergeCell ref="K141:L141"/>
    <mergeCell ref="M141:N141"/>
    <mergeCell ref="O141:P141"/>
    <mergeCell ref="A142:D142"/>
    <mergeCell ref="G142:H142"/>
    <mergeCell ref="K142:L142"/>
    <mergeCell ref="M142:N142"/>
    <mergeCell ref="O142:P142"/>
    <mergeCell ref="A143:D143"/>
    <mergeCell ref="G143:H143"/>
    <mergeCell ref="K143:L143"/>
    <mergeCell ref="M143:N143"/>
    <mergeCell ref="O143:P143"/>
    <mergeCell ref="A144:D144"/>
    <mergeCell ref="G144:H144"/>
    <mergeCell ref="K144:L144"/>
    <mergeCell ref="M144:N144"/>
    <mergeCell ref="O144:P144"/>
    <mergeCell ref="A145:D145"/>
    <mergeCell ref="G145:H145"/>
    <mergeCell ref="K145:L145"/>
    <mergeCell ref="M145:N145"/>
    <mergeCell ref="O145:P145"/>
    <mergeCell ref="A146:D146"/>
    <mergeCell ref="G146:H146"/>
    <mergeCell ref="K146:L146"/>
    <mergeCell ref="M146:N146"/>
    <mergeCell ref="O146:P146"/>
    <mergeCell ref="A147:D147"/>
    <mergeCell ref="G147:H147"/>
    <mergeCell ref="K147:L147"/>
    <mergeCell ref="M147:N147"/>
    <mergeCell ref="O147:P147"/>
    <mergeCell ref="A148:D148"/>
    <mergeCell ref="G148:H148"/>
    <mergeCell ref="K148:L148"/>
    <mergeCell ref="M148:N148"/>
    <mergeCell ref="O148:P148"/>
    <mergeCell ref="A149:D149"/>
    <mergeCell ref="G149:H149"/>
    <mergeCell ref="K149:L149"/>
    <mergeCell ref="M149:N149"/>
    <mergeCell ref="O149:P149"/>
    <mergeCell ref="A150:D150"/>
    <mergeCell ref="G150:H150"/>
    <mergeCell ref="K150:L150"/>
    <mergeCell ref="M150:N150"/>
    <mergeCell ref="O150:P150"/>
    <mergeCell ref="A151:D151"/>
    <mergeCell ref="G151:H151"/>
    <mergeCell ref="K151:L151"/>
    <mergeCell ref="M151:N151"/>
    <mergeCell ref="O151:P151"/>
    <mergeCell ref="A152:D152"/>
    <mergeCell ref="G152:H152"/>
    <mergeCell ref="K152:L152"/>
    <mergeCell ref="M152:N152"/>
    <mergeCell ref="O152:P152"/>
    <mergeCell ref="A153:D153"/>
    <mergeCell ref="G153:H153"/>
    <mergeCell ref="K153:L153"/>
    <mergeCell ref="M153:N153"/>
    <mergeCell ref="O153:P153"/>
    <mergeCell ref="A154:D154"/>
    <mergeCell ref="G154:H154"/>
    <mergeCell ref="K154:L154"/>
    <mergeCell ref="M154:N154"/>
    <mergeCell ref="O154:P154"/>
    <mergeCell ref="A155:D155"/>
    <mergeCell ref="G155:H155"/>
    <mergeCell ref="K155:L155"/>
    <mergeCell ref="M155:N155"/>
    <mergeCell ref="O155:P155"/>
    <mergeCell ref="A156:D156"/>
    <mergeCell ref="G156:H156"/>
    <mergeCell ref="K156:L156"/>
    <mergeCell ref="M156:N156"/>
    <mergeCell ref="O156:P156"/>
    <mergeCell ref="A157:D157"/>
    <mergeCell ref="G157:H157"/>
    <mergeCell ref="K157:L157"/>
    <mergeCell ref="M157:N157"/>
    <mergeCell ref="O157:P157"/>
    <mergeCell ref="A158:D158"/>
    <mergeCell ref="G158:H158"/>
    <mergeCell ref="K158:L158"/>
    <mergeCell ref="M158:N158"/>
    <mergeCell ref="O158:P158"/>
    <mergeCell ref="O161:P161"/>
    <mergeCell ref="A162:P162"/>
    <mergeCell ref="A159:D159"/>
    <mergeCell ref="G159:H159"/>
    <mergeCell ref="K159:L159"/>
    <mergeCell ref="M159:N159"/>
    <mergeCell ref="O159:P159"/>
    <mergeCell ref="A160:D160"/>
    <mergeCell ref="G160:H160"/>
    <mergeCell ref="K160:L160"/>
    <mergeCell ref="M160:N160"/>
    <mergeCell ref="O160:P160"/>
    <mergeCell ref="A163:D164"/>
    <mergeCell ref="E163:H163"/>
    <mergeCell ref="I163:I164"/>
    <mergeCell ref="J163:J164"/>
    <mergeCell ref="K163:K164"/>
    <mergeCell ref="M163:M164"/>
    <mergeCell ref="A161:D161"/>
    <mergeCell ref="G161:H161"/>
    <mergeCell ref="K161:L161"/>
    <mergeCell ref="M161:N161"/>
    <mergeCell ref="A171:D171"/>
    <mergeCell ref="A173:P173"/>
    <mergeCell ref="A174:P174"/>
    <mergeCell ref="A175:P175"/>
    <mergeCell ref="A176:P176"/>
    <mergeCell ref="A178:P178"/>
    <mergeCell ref="A165:D165"/>
    <mergeCell ref="A166:D166"/>
    <mergeCell ref="A167:D167"/>
    <mergeCell ref="A168:D168"/>
    <mergeCell ref="A169:D169"/>
    <mergeCell ref="A170:D170"/>
  </mergeCells>
  <pageMargins left="0.70866141732283472" right="0.70866141732283472" top="0.74803149606299213" bottom="0.74803149606299213" header="0.31496062992125984" footer="0.31496062992125984"/>
  <pageSetup paperSize="9"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101"/>
  <sheetViews>
    <sheetView showZeros="0" view="pageBreakPreview" topLeftCell="B1" zoomScale="90" zoomScaleNormal="90" zoomScaleSheetLayoutView="90" workbookViewId="0">
      <selection activeCell="R78" sqref="R78"/>
    </sheetView>
  </sheetViews>
  <sheetFormatPr defaultColWidth="8.85546875" defaultRowHeight="15.75" x14ac:dyDescent="0.25"/>
  <cols>
    <col min="1" max="1" width="9.42578125" style="1" customWidth="1"/>
    <col min="2" max="2" width="11.710937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7.28515625" style="1" customWidth="1"/>
    <col min="13" max="13" width="13.140625" style="1" customWidth="1"/>
    <col min="14" max="14" width="11" style="1" customWidth="1"/>
    <col min="15" max="15" width="9.42578125" style="1" customWidth="1"/>
    <col min="16" max="16" width="8" style="1" customWidth="1"/>
    <col min="17" max="16384" width="8.85546875" style="1"/>
  </cols>
  <sheetData>
    <row r="1" spans="1:16" x14ac:dyDescent="0.25">
      <c r="N1" s="1151" t="s">
        <v>0</v>
      </c>
      <c r="O1" s="1151"/>
      <c r="P1" s="1151"/>
    </row>
    <row r="2" spans="1:16" ht="18.75" x14ac:dyDescent="0.25">
      <c r="E2" s="1152" t="s">
        <v>1</v>
      </c>
      <c r="F2" s="1152"/>
      <c r="G2" s="1152"/>
      <c r="H2" s="1152"/>
      <c r="I2" s="1152"/>
      <c r="J2" s="1152"/>
    </row>
    <row r="3" spans="1:16" ht="18.75" x14ac:dyDescent="0.25">
      <c r="D3" s="1152" t="s">
        <v>538</v>
      </c>
      <c r="E3" s="1152"/>
      <c r="F3" s="1152"/>
      <c r="G3" s="1152"/>
      <c r="H3" s="1152"/>
      <c r="I3" s="1152"/>
      <c r="J3" s="1152"/>
      <c r="K3" s="1152"/>
      <c r="L3" s="1152"/>
    </row>
    <row r="4" spans="1:16" ht="18.75" x14ac:dyDescent="0.25">
      <c r="D4" s="82"/>
      <c r="E4" s="82"/>
      <c r="F4" s="82"/>
      <c r="G4" s="82"/>
      <c r="H4" s="82"/>
      <c r="I4" s="82"/>
      <c r="J4" s="82"/>
      <c r="K4" s="82"/>
      <c r="L4" s="82"/>
    </row>
    <row r="5" spans="1:16" x14ac:dyDescent="0.25">
      <c r="P5" s="81" t="s">
        <v>2</v>
      </c>
    </row>
    <row r="6" spans="1:16" ht="23.45" customHeight="1" x14ac:dyDescent="0.25">
      <c r="A6" s="1111" t="s">
        <v>3</v>
      </c>
      <c r="B6" s="1111"/>
      <c r="C6" s="1111"/>
      <c r="D6" s="1153" t="s">
        <v>221</v>
      </c>
      <c r="E6" s="1154"/>
      <c r="F6" s="1154"/>
      <c r="G6" s="1154"/>
      <c r="H6" s="1154"/>
      <c r="I6" s="1154"/>
      <c r="J6" s="1154"/>
      <c r="K6" s="1154"/>
      <c r="L6" s="1154"/>
      <c r="M6" s="1154"/>
      <c r="N6" s="1154"/>
      <c r="O6" s="1155"/>
      <c r="P6" s="79">
        <v>1</v>
      </c>
    </row>
    <row r="7" spans="1:16" ht="23.45" customHeight="1" x14ac:dyDescent="0.25">
      <c r="A7" s="1111" t="s">
        <v>4</v>
      </c>
      <c r="B7" s="1111"/>
      <c r="C7" s="1111"/>
      <c r="D7" s="1156" t="s">
        <v>354</v>
      </c>
      <c r="E7" s="1156"/>
      <c r="F7" s="1156"/>
      <c r="G7" s="1156"/>
      <c r="H7" s="1156"/>
      <c r="I7" s="1156"/>
      <c r="J7" s="1156"/>
      <c r="K7" s="1156"/>
      <c r="L7" s="1156"/>
      <c r="M7" s="1156"/>
      <c r="N7" s="1156"/>
      <c r="O7" s="1156"/>
      <c r="P7" s="37" t="s">
        <v>350</v>
      </c>
    </row>
    <row r="8" spans="1:16" ht="23.45" customHeight="1" x14ac:dyDescent="0.25">
      <c r="A8" s="1111" t="s">
        <v>5</v>
      </c>
      <c r="B8" s="1111"/>
      <c r="C8" s="1111"/>
      <c r="D8" s="1106"/>
      <c r="E8" s="1107"/>
      <c r="F8" s="1107"/>
      <c r="G8" s="1107"/>
      <c r="H8" s="1107"/>
      <c r="I8" s="1107"/>
      <c r="J8" s="1107"/>
      <c r="K8" s="1107"/>
      <c r="L8" s="1107"/>
      <c r="M8" s="1107"/>
      <c r="N8" s="1107"/>
      <c r="O8" s="1108"/>
      <c r="P8" s="37"/>
    </row>
    <row r="10" spans="1:16" x14ac:dyDescent="0.25">
      <c r="A10" s="1106" t="s">
        <v>6</v>
      </c>
      <c r="B10" s="1107"/>
      <c r="C10" s="1107"/>
      <c r="D10" s="1107"/>
      <c r="E10" s="1107"/>
      <c r="F10" s="1107"/>
      <c r="G10" s="1107"/>
      <c r="H10" s="1107"/>
      <c r="I10" s="1107"/>
      <c r="J10" s="1107"/>
      <c r="K10" s="1107"/>
      <c r="L10" s="1107"/>
      <c r="M10" s="1107"/>
      <c r="N10" s="1107"/>
      <c r="O10" s="1107"/>
      <c r="P10" s="1108"/>
    </row>
    <row r="11" spans="1:16" x14ac:dyDescent="0.25">
      <c r="A11" s="89"/>
      <c r="B11" s="89"/>
      <c r="C11" s="89"/>
      <c r="D11" s="89"/>
      <c r="E11" s="89"/>
      <c r="F11" s="89"/>
      <c r="G11" s="89"/>
      <c r="H11" s="89"/>
      <c r="I11" s="89"/>
      <c r="J11" s="89"/>
      <c r="K11" s="89"/>
      <c r="L11" s="89"/>
      <c r="M11" s="89"/>
      <c r="N11" s="89"/>
      <c r="O11" s="89"/>
      <c r="P11" s="89"/>
    </row>
    <row r="12" spans="1:16" ht="21.6" customHeight="1" x14ac:dyDescent="0.25">
      <c r="A12" s="1078" t="s">
        <v>7</v>
      </c>
      <c r="B12" s="1079"/>
      <c r="C12" s="1079"/>
      <c r="D12" s="1080"/>
      <c r="E12" s="1026" t="s">
        <v>2</v>
      </c>
      <c r="F12" s="1027"/>
      <c r="G12" s="1057">
        <v>2016</v>
      </c>
      <c r="H12" s="1057"/>
      <c r="I12" s="79">
        <v>2017</v>
      </c>
      <c r="J12" s="79">
        <v>2018</v>
      </c>
      <c r="K12" s="1084">
        <v>2019</v>
      </c>
      <c r="L12" s="1084"/>
      <c r="M12" s="1084">
        <v>2020</v>
      </c>
      <c r="N12" s="1084"/>
      <c r="O12" s="1084">
        <v>2021</v>
      </c>
      <c r="P12" s="1084"/>
    </row>
    <row r="13" spans="1:16" ht="31.5" x14ac:dyDescent="0.25">
      <c r="A13" s="1081"/>
      <c r="B13" s="1082"/>
      <c r="C13" s="1082"/>
      <c r="D13" s="1083"/>
      <c r="E13" s="79" t="s">
        <v>8</v>
      </c>
      <c r="F13" s="85" t="s">
        <v>9</v>
      </c>
      <c r="G13" s="1026" t="s">
        <v>10</v>
      </c>
      <c r="H13" s="1027"/>
      <c r="I13" s="79" t="s">
        <v>10</v>
      </c>
      <c r="J13" s="79" t="s">
        <v>11</v>
      </c>
      <c r="K13" s="1026" t="s">
        <v>12</v>
      </c>
      <c r="L13" s="1027"/>
      <c r="M13" s="1026" t="s">
        <v>13</v>
      </c>
      <c r="N13" s="1027"/>
      <c r="O13" s="1026" t="s">
        <v>13</v>
      </c>
      <c r="P13" s="1027"/>
    </row>
    <row r="14" spans="1:16" ht="23.45" customHeight="1" x14ac:dyDescent="0.25">
      <c r="A14" s="1051" t="s">
        <v>14</v>
      </c>
      <c r="B14" s="1051"/>
      <c r="C14" s="1051"/>
      <c r="D14" s="1051"/>
      <c r="E14" s="79">
        <v>4</v>
      </c>
      <c r="F14" s="79"/>
      <c r="G14" s="1064" t="s">
        <v>15</v>
      </c>
      <c r="H14" s="1065"/>
      <c r="I14" s="83">
        <v>4900</v>
      </c>
      <c r="J14" s="122">
        <v>5200</v>
      </c>
      <c r="K14" s="1064">
        <v>5200</v>
      </c>
      <c r="L14" s="1065"/>
      <c r="M14" s="1064">
        <v>5200</v>
      </c>
      <c r="N14" s="1065"/>
      <c r="O14" s="1064">
        <v>5200</v>
      </c>
      <c r="P14" s="1065"/>
    </row>
    <row r="15" spans="1:16" ht="23.45" customHeight="1" x14ac:dyDescent="0.25">
      <c r="A15" s="1111" t="s">
        <v>106</v>
      </c>
      <c r="B15" s="1111"/>
      <c r="C15" s="1111"/>
      <c r="D15" s="1111"/>
      <c r="E15" s="79"/>
      <c r="F15" s="79">
        <v>25</v>
      </c>
      <c r="G15" s="1026" t="s">
        <v>15</v>
      </c>
      <c r="H15" s="1027"/>
      <c r="I15" s="79">
        <v>4900</v>
      </c>
      <c r="J15" s="79">
        <v>5200</v>
      </c>
      <c r="K15" s="1057">
        <v>5200</v>
      </c>
      <c r="L15" s="1057"/>
      <c r="M15" s="1057">
        <v>5200</v>
      </c>
      <c r="N15" s="1057"/>
      <c r="O15" s="1057">
        <v>5200</v>
      </c>
      <c r="P15" s="1057"/>
    </row>
    <row r="16" spans="1:16" ht="23.45" customHeight="1" x14ac:dyDescent="0.25">
      <c r="A16" s="1111"/>
      <c r="B16" s="1111"/>
      <c r="C16" s="1111"/>
      <c r="D16" s="1111"/>
      <c r="E16" s="79"/>
      <c r="F16" s="79"/>
      <c r="G16" s="1057" t="s">
        <v>15</v>
      </c>
      <c r="H16" s="1057"/>
      <c r="I16" s="79"/>
      <c r="J16" s="79"/>
      <c r="K16" s="1057"/>
      <c r="L16" s="1057"/>
      <c r="M16" s="1057"/>
      <c r="N16" s="1057"/>
      <c r="O16" s="1057"/>
      <c r="P16" s="1057"/>
    </row>
    <row r="17" spans="1:16" ht="23.45" customHeight="1" x14ac:dyDescent="0.25">
      <c r="A17" s="1111"/>
      <c r="B17" s="1111"/>
      <c r="C17" s="1111"/>
      <c r="D17" s="1111"/>
      <c r="E17" s="79"/>
      <c r="F17" s="79"/>
      <c r="G17" s="1057" t="s">
        <v>15</v>
      </c>
      <c r="H17" s="1057"/>
      <c r="I17" s="79"/>
      <c r="J17" s="79"/>
      <c r="K17" s="1057"/>
      <c r="L17" s="1057"/>
      <c r="M17" s="1057"/>
      <c r="N17" s="1057"/>
      <c r="O17" s="1057"/>
      <c r="P17" s="1057"/>
    </row>
    <row r="18" spans="1:16" ht="14.45" customHeight="1" x14ac:dyDescent="0.25"/>
    <row r="19" spans="1:16" ht="22.5" customHeight="1" x14ac:dyDescent="0.25">
      <c r="A19" s="1078" t="s">
        <v>7</v>
      </c>
      <c r="B19" s="1080"/>
      <c r="C19" s="1084" t="s">
        <v>2</v>
      </c>
      <c r="D19" s="1084"/>
      <c r="E19" s="1084"/>
      <c r="F19" s="1084"/>
      <c r="G19" s="1057">
        <v>2016</v>
      </c>
      <c r="H19" s="1057"/>
      <c r="I19" s="79">
        <v>2017</v>
      </c>
      <c r="J19" s="79">
        <v>2018</v>
      </c>
      <c r="K19" s="1084">
        <v>2019</v>
      </c>
      <c r="L19" s="1084"/>
      <c r="M19" s="1084">
        <v>2020</v>
      </c>
      <c r="N19" s="1084"/>
      <c r="O19" s="1084">
        <v>2021</v>
      </c>
      <c r="P19" s="1084"/>
    </row>
    <row r="20" spans="1:16" ht="35.450000000000003" customHeight="1" x14ac:dyDescent="0.25">
      <c r="A20" s="1081"/>
      <c r="B20" s="1083"/>
      <c r="C20" s="79" t="s">
        <v>16</v>
      </c>
      <c r="D20" s="79" t="s">
        <v>17</v>
      </c>
      <c r="E20" s="79" t="s">
        <v>8</v>
      </c>
      <c r="F20" s="85" t="s">
        <v>9</v>
      </c>
      <c r="G20" s="1026" t="s">
        <v>10</v>
      </c>
      <c r="H20" s="1027"/>
      <c r="I20" s="79" t="s">
        <v>10</v>
      </c>
      <c r="J20" s="79" t="s">
        <v>11</v>
      </c>
      <c r="K20" s="1026" t="s">
        <v>12</v>
      </c>
      <c r="L20" s="1027"/>
      <c r="M20" s="1026" t="s">
        <v>13</v>
      </c>
      <c r="N20" s="1027"/>
      <c r="O20" s="1026" t="s">
        <v>13</v>
      </c>
      <c r="P20" s="1027"/>
    </row>
    <row r="21" spans="1:16" ht="53.45" customHeight="1" x14ac:dyDescent="0.25">
      <c r="A21" s="1039" t="s">
        <v>18</v>
      </c>
      <c r="B21" s="1041"/>
      <c r="C21" s="8"/>
      <c r="D21" s="8"/>
      <c r="E21" s="8"/>
      <c r="F21" s="8"/>
      <c r="G21" s="1063" t="s">
        <v>15</v>
      </c>
      <c r="H21" s="1063"/>
      <c r="I21" s="170">
        <v>4900</v>
      </c>
      <c r="J21" s="13">
        <v>5200</v>
      </c>
      <c r="K21" s="1474">
        <v>5200</v>
      </c>
      <c r="L21" s="1474"/>
      <c r="M21" s="1474">
        <v>5200</v>
      </c>
      <c r="N21" s="1474"/>
      <c r="O21" s="1474">
        <v>5200</v>
      </c>
      <c r="P21" s="1474"/>
    </row>
    <row r="22" spans="1:16" ht="32.450000000000003" customHeight="1" x14ac:dyDescent="0.25">
      <c r="A22" s="1086" t="s">
        <v>151</v>
      </c>
      <c r="B22" s="1088"/>
      <c r="C22" s="9">
        <v>2</v>
      </c>
      <c r="D22" s="8"/>
      <c r="E22" s="8"/>
      <c r="F22" s="8"/>
      <c r="G22" s="1057" t="s">
        <v>15</v>
      </c>
      <c r="H22" s="1057"/>
      <c r="I22" s="169"/>
      <c r="J22" s="8"/>
      <c r="K22" s="1084"/>
      <c r="L22" s="1084"/>
      <c r="M22" s="1084"/>
      <c r="N22" s="1084"/>
      <c r="O22" s="1084"/>
      <c r="P22" s="1084"/>
    </row>
    <row r="23" spans="1:16" ht="18.600000000000001" customHeight="1" x14ac:dyDescent="0.25">
      <c r="A23" s="1084"/>
      <c r="B23" s="1084"/>
      <c r="C23" s="8"/>
      <c r="D23" s="8"/>
      <c r="E23" s="8"/>
      <c r="F23" s="8"/>
      <c r="G23" s="1057" t="s">
        <v>15</v>
      </c>
      <c r="H23" s="1057"/>
      <c r="I23" s="169"/>
      <c r="J23" s="8"/>
      <c r="K23" s="1084"/>
      <c r="L23" s="1084"/>
      <c r="M23" s="1084"/>
      <c r="N23" s="1084"/>
      <c r="O23" s="1084"/>
      <c r="P23" s="1084"/>
    </row>
    <row r="24" spans="1:16" ht="45.6" customHeight="1" x14ac:dyDescent="0.25">
      <c r="A24" s="1086" t="s">
        <v>20</v>
      </c>
      <c r="B24" s="1088"/>
      <c r="C24" s="9">
        <v>2</v>
      </c>
      <c r="D24" s="8"/>
      <c r="E24" s="8"/>
      <c r="F24" s="8"/>
      <c r="G24" s="1057" t="s">
        <v>15</v>
      </c>
      <c r="H24" s="1057"/>
      <c r="I24" s="169"/>
      <c r="J24" s="8"/>
      <c r="K24" s="1084" t="s">
        <v>74</v>
      </c>
      <c r="L24" s="1084"/>
      <c r="M24" s="1084"/>
      <c r="N24" s="1084"/>
      <c r="O24" s="1084"/>
      <c r="P24" s="1084"/>
    </row>
    <row r="25" spans="1:16" ht="19.5" customHeight="1" x14ac:dyDescent="0.25">
      <c r="A25" s="1084"/>
      <c r="B25" s="1084"/>
      <c r="C25" s="8"/>
      <c r="D25" s="8"/>
      <c r="E25" s="8"/>
      <c r="F25" s="8"/>
      <c r="G25" s="1057" t="s">
        <v>15</v>
      </c>
      <c r="H25" s="1057"/>
      <c r="I25" s="169"/>
      <c r="J25" s="8"/>
      <c r="K25" s="1084"/>
      <c r="L25" s="1084"/>
      <c r="M25" s="1084"/>
      <c r="N25" s="1084"/>
      <c r="O25" s="1084"/>
      <c r="P25" s="1084"/>
    </row>
    <row r="26" spans="1:16" ht="69" customHeight="1" x14ac:dyDescent="0.25">
      <c r="A26" s="1086" t="s">
        <v>21</v>
      </c>
      <c r="B26" s="1088"/>
      <c r="C26" s="9">
        <v>1</v>
      </c>
      <c r="D26" s="8"/>
      <c r="E26" s="21" t="s">
        <v>109</v>
      </c>
      <c r="F26" s="8">
        <v>10</v>
      </c>
      <c r="G26" s="1026" t="s">
        <v>15</v>
      </c>
      <c r="H26" s="1027"/>
      <c r="I26" s="169">
        <v>4900</v>
      </c>
      <c r="J26" s="8">
        <v>5200</v>
      </c>
      <c r="K26" s="1042">
        <v>5200</v>
      </c>
      <c r="L26" s="1044"/>
      <c r="M26" s="1042">
        <v>5200</v>
      </c>
      <c r="N26" s="1044"/>
      <c r="O26" s="1042">
        <v>5200</v>
      </c>
      <c r="P26" s="1044"/>
    </row>
    <row r="27" spans="1:16" ht="20.45" customHeight="1" x14ac:dyDescent="0.25">
      <c r="A27" s="1042"/>
      <c r="B27" s="1044"/>
      <c r="C27" s="8"/>
      <c r="D27" s="8"/>
      <c r="E27" s="8"/>
      <c r="F27" s="8"/>
      <c r="G27" s="1026" t="s">
        <v>15</v>
      </c>
      <c r="H27" s="1027"/>
      <c r="I27" s="79" t="s">
        <v>15</v>
      </c>
      <c r="J27" s="8"/>
      <c r="K27" s="1042"/>
      <c r="L27" s="1044"/>
      <c r="M27" s="1042"/>
      <c r="N27" s="1044"/>
      <c r="O27" s="1042"/>
      <c r="P27" s="1044"/>
    </row>
    <row r="28" spans="1:16" ht="14.45" customHeight="1" x14ac:dyDescent="0.25"/>
    <row r="29" spans="1:16" ht="21" customHeight="1" x14ac:dyDescent="0.25">
      <c r="A29" s="1142" t="s">
        <v>22</v>
      </c>
      <c r="B29" s="1143"/>
      <c r="C29" s="1143"/>
      <c r="D29" s="1143"/>
      <c r="E29" s="1143"/>
      <c r="F29" s="1143"/>
      <c r="G29" s="1143"/>
      <c r="H29" s="1143"/>
      <c r="I29" s="1143"/>
      <c r="J29" s="1143"/>
      <c r="K29" s="1143"/>
      <c r="L29" s="1143"/>
      <c r="M29" s="1143"/>
      <c r="N29" s="1143"/>
      <c r="O29" s="1143"/>
      <c r="P29" s="1144"/>
    </row>
    <row r="30" spans="1:16" ht="25.15" customHeight="1" x14ac:dyDescent="0.25">
      <c r="A30" s="1057" t="s">
        <v>7</v>
      </c>
      <c r="B30" s="1057"/>
      <c r="C30" s="1057"/>
      <c r="D30" s="1057" t="s">
        <v>2</v>
      </c>
      <c r="E30" s="1057"/>
      <c r="F30" s="1057"/>
      <c r="G30" s="1057" t="s">
        <v>447</v>
      </c>
      <c r="H30" s="1057"/>
      <c r="I30" s="1057"/>
      <c r="J30" s="1057"/>
      <c r="K30" s="1057" t="s">
        <v>352</v>
      </c>
      <c r="L30" s="1057"/>
      <c r="M30" s="1057"/>
      <c r="N30" s="1057" t="s">
        <v>539</v>
      </c>
      <c r="O30" s="1057"/>
      <c r="P30" s="1057"/>
    </row>
    <row r="31" spans="1:16" ht="64.150000000000006" customHeight="1" x14ac:dyDescent="0.25">
      <c r="A31" s="1057"/>
      <c r="B31" s="1057"/>
      <c r="C31" s="1057"/>
      <c r="D31" s="79" t="s">
        <v>8</v>
      </c>
      <c r="E31" s="1092" t="s">
        <v>23</v>
      </c>
      <c r="F31" s="1092"/>
      <c r="G31" s="1145" t="s">
        <v>24</v>
      </c>
      <c r="H31" s="1145"/>
      <c r="I31" s="86" t="s">
        <v>25</v>
      </c>
      <c r="J31" s="86" t="s">
        <v>26</v>
      </c>
      <c r="K31" s="86" t="s">
        <v>24</v>
      </c>
      <c r="L31" s="86" t="s">
        <v>25</v>
      </c>
      <c r="M31" s="86" t="s">
        <v>26</v>
      </c>
      <c r="N31" s="86" t="s">
        <v>24</v>
      </c>
      <c r="O31" s="86" t="s">
        <v>25</v>
      </c>
      <c r="P31" s="86" t="s">
        <v>26</v>
      </c>
    </row>
    <row r="32" spans="1:16" ht="20.45" customHeight="1" x14ac:dyDescent="0.25">
      <c r="A32" s="1111" t="s">
        <v>27</v>
      </c>
      <c r="B32" s="1111"/>
      <c r="C32" s="1111"/>
      <c r="D32" s="8"/>
      <c r="E32" s="1057"/>
      <c r="F32" s="1057"/>
      <c r="G32" s="1063">
        <v>5200</v>
      </c>
      <c r="H32" s="1063"/>
      <c r="I32" s="122"/>
      <c r="J32" s="122"/>
      <c r="K32" s="122">
        <v>5200</v>
      </c>
      <c r="L32" s="122"/>
      <c r="M32" s="122"/>
      <c r="N32" s="122">
        <v>5200</v>
      </c>
      <c r="O32" s="122"/>
      <c r="P32" s="122"/>
    </row>
    <row r="33" spans="1:16" s="12" customFormat="1" ht="20.45" customHeight="1" x14ac:dyDescent="0.25">
      <c r="A33" s="1134" t="s">
        <v>129</v>
      </c>
      <c r="B33" s="1134"/>
      <c r="C33" s="1134"/>
      <c r="D33" s="84" t="s">
        <v>28</v>
      </c>
      <c r="E33" s="1135"/>
      <c r="F33" s="1135"/>
      <c r="G33" s="1135">
        <v>5200</v>
      </c>
      <c r="H33" s="1135"/>
      <c r="I33" s="84"/>
      <c r="J33" s="84"/>
      <c r="K33" s="84">
        <v>5200</v>
      </c>
      <c r="L33" s="84"/>
      <c r="M33" s="84"/>
      <c r="N33" s="84">
        <v>5200</v>
      </c>
      <c r="O33" s="84"/>
      <c r="P33" s="84"/>
    </row>
    <row r="34" spans="1:16" s="12" customFormat="1" ht="20.45" customHeight="1" x14ac:dyDescent="0.25">
      <c r="A34" s="1136" t="s">
        <v>29</v>
      </c>
      <c r="B34" s="1137"/>
      <c r="C34" s="1138"/>
      <c r="D34" s="84" t="s">
        <v>30</v>
      </c>
      <c r="E34" s="1139"/>
      <c r="F34" s="1140"/>
      <c r="G34" s="1139"/>
      <c r="H34" s="1140"/>
      <c r="I34" s="84"/>
      <c r="J34" s="84"/>
      <c r="K34" s="84"/>
      <c r="L34" s="84"/>
      <c r="M34" s="84"/>
      <c r="N34" s="84"/>
      <c r="O34" s="84"/>
      <c r="P34" s="84"/>
    </row>
    <row r="35" spans="1:16" s="12" customFormat="1" ht="20.45" customHeight="1" x14ac:dyDescent="0.25">
      <c r="A35" s="1139"/>
      <c r="B35" s="1141"/>
      <c r="C35" s="1140"/>
      <c r="D35" s="84"/>
      <c r="E35" s="1139"/>
      <c r="F35" s="1140"/>
      <c r="G35" s="1139"/>
      <c r="H35" s="1140"/>
      <c r="I35" s="84"/>
      <c r="J35" s="84"/>
      <c r="K35" s="84"/>
      <c r="L35" s="84"/>
      <c r="M35" s="84"/>
      <c r="N35" s="84"/>
      <c r="O35" s="84"/>
      <c r="P35" s="84"/>
    </row>
    <row r="36" spans="1:16" ht="20.45" customHeight="1" x14ac:dyDescent="0.25">
      <c r="A36" s="1111" t="s">
        <v>27</v>
      </c>
      <c r="B36" s="1111"/>
      <c r="C36" s="1111"/>
      <c r="D36" s="79"/>
      <c r="E36" s="1057"/>
      <c r="F36" s="1057"/>
      <c r="G36" s="1063">
        <v>5200</v>
      </c>
      <c r="H36" s="1063"/>
      <c r="I36" s="122"/>
      <c r="J36" s="122"/>
      <c r="K36" s="122">
        <v>5200</v>
      </c>
      <c r="L36" s="122"/>
      <c r="M36" s="122"/>
      <c r="N36" s="122">
        <v>5200</v>
      </c>
      <c r="O36" s="122"/>
      <c r="P36" s="122"/>
    </row>
    <row r="37" spans="1:16" s="12" customFormat="1" ht="20.45" customHeight="1" x14ac:dyDescent="0.25">
      <c r="A37" s="1134" t="s">
        <v>31</v>
      </c>
      <c r="B37" s="1134"/>
      <c r="C37" s="1134"/>
      <c r="D37" s="84"/>
      <c r="E37" s="1135"/>
      <c r="F37" s="1135"/>
      <c r="G37" s="1135"/>
      <c r="H37" s="1135"/>
      <c r="I37" s="84"/>
      <c r="J37" s="84"/>
      <c r="K37" s="84"/>
      <c r="L37" s="84"/>
      <c r="M37" s="84"/>
      <c r="N37" s="84"/>
      <c r="O37" s="84"/>
      <c r="P37" s="84"/>
    </row>
    <row r="38" spans="1:16" s="12" customFormat="1" ht="20.45" customHeight="1" x14ac:dyDescent="0.25">
      <c r="A38" s="1134" t="s">
        <v>32</v>
      </c>
      <c r="B38" s="1134"/>
      <c r="C38" s="1134"/>
      <c r="D38" s="84">
        <v>4</v>
      </c>
      <c r="E38" s="1135">
        <v>1</v>
      </c>
      <c r="F38" s="1135"/>
      <c r="G38" s="1135">
        <v>5200</v>
      </c>
      <c r="H38" s="1135"/>
      <c r="I38" s="84"/>
      <c r="J38" s="84"/>
      <c r="K38" s="84">
        <v>5200</v>
      </c>
      <c r="L38" s="84"/>
      <c r="M38" s="84"/>
      <c r="N38" s="84">
        <v>5200</v>
      </c>
      <c r="O38" s="84"/>
      <c r="P38" s="84"/>
    </row>
    <row r="39" spans="1:16" ht="20.45" customHeight="1" x14ac:dyDescent="0.25">
      <c r="A39" s="1111"/>
      <c r="B39" s="1111"/>
      <c r="C39" s="1111"/>
      <c r="D39" s="8"/>
      <c r="E39" s="1057"/>
      <c r="F39" s="1057"/>
      <c r="G39" s="1057"/>
      <c r="H39" s="1057"/>
      <c r="I39" s="79"/>
      <c r="J39" s="79"/>
      <c r="K39" s="79"/>
      <c r="L39" s="79"/>
      <c r="M39" s="79"/>
      <c r="N39" s="79"/>
      <c r="O39" s="79"/>
      <c r="P39" s="79"/>
    </row>
    <row r="40" spans="1:16" ht="19.149999999999999" customHeight="1" x14ac:dyDescent="0.25"/>
    <row r="41" spans="1:16" x14ac:dyDescent="0.25">
      <c r="A41" s="1051" t="s">
        <v>33</v>
      </c>
      <c r="B41" s="1051"/>
      <c r="C41" s="1051"/>
      <c r="D41" s="1051"/>
      <c r="E41" s="1051"/>
      <c r="F41" s="1051"/>
      <c r="G41" s="1051"/>
      <c r="H41" s="1051"/>
      <c r="I41" s="1051"/>
      <c r="J41" s="1051"/>
      <c r="K41" s="1051"/>
      <c r="L41" s="1051"/>
      <c r="M41" s="1051"/>
      <c r="N41" s="1051"/>
      <c r="O41" s="1051"/>
      <c r="P41" s="1051"/>
    </row>
    <row r="42" spans="1:16" x14ac:dyDescent="0.25">
      <c r="A42" s="1057" t="s">
        <v>7</v>
      </c>
      <c r="B42" s="1057"/>
      <c r="C42" s="1057" t="s">
        <v>2</v>
      </c>
      <c r="D42" s="1057"/>
      <c r="E42" s="1057"/>
      <c r="F42" s="1057"/>
      <c r="G42" s="1057"/>
      <c r="H42" s="1057"/>
      <c r="I42" s="1078" t="s">
        <v>34</v>
      </c>
      <c r="J42" s="1080"/>
      <c r="K42" s="79">
        <v>2016</v>
      </c>
      <c r="L42" s="79">
        <v>2017</v>
      </c>
      <c r="M42" s="79">
        <v>2018</v>
      </c>
      <c r="N42" s="79">
        <v>2019</v>
      </c>
      <c r="O42" s="79">
        <v>2020</v>
      </c>
      <c r="P42" s="79">
        <v>2021</v>
      </c>
    </row>
    <row r="43" spans="1:16" ht="51.6" customHeight="1" x14ac:dyDescent="0.25">
      <c r="A43" s="1057"/>
      <c r="B43" s="1057"/>
      <c r="C43" s="85" t="s">
        <v>35</v>
      </c>
      <c r="D43" s="85" t="s">
        <v>36</v>
      </c>
      <c r="E43" s="85" t="s">
        <v>37</v>
      </c>
      <c r="F43" s="85" t="s">
        <v>38</v>
      </c>
      <c r="G43" s="85" t="s">
        <v>39</v>
      </c>
      <c r="H43" s="85" t="s">
        <v>40</v>
      </c>
      <c r="I43" s="1081"/>
      <c r="J43" s="1083"/>
      <c r="K43" s="86" t="s">
        <v>10</v>
      </c>
      <c r="L43" s="86" t="s">
        <v>10</v>
      </c>
      <c r="M43" s="86" t="s">
        <v>11</v>
      </c>
      <c r="N43" s="86" t="s">
        <v>12</v>
      </c>
      <c r="O43" s="86" t="s">
        <v>13</v>
      </c>
      <c r="P43" s="86" t="s">
        <v>13</v>
      </c>
    </row>
    <row r="44" spans="1:16" x14ac:dyDescent="0.25">
      <c r="A44" s="1075" t="s">
        <v>27</v>
      </c>
      <c r="B44" s="1077"/>
      <c r="C44" s="13"/>
      <c r="D44" s="13"/>
      <c r="E44" s="13"/>
      <c r="F44" s="13"/>
      <c r="G44" s="13"/>
      <c r="H44" s="13"/>
      <c r="I44" s="1116"/>
      <c r="J44" s="1117"/>
      <c r="K44" s="83" t="s">
        <v>15</v>
      </c>
      <c r="L44" s="83"/>
      <c r="M44" s="13"/>
      <c r="N44" s="13"/>
      <c r="O44" s="13"/>
      <c r="P44" s="13"/>
    </row>
    <row r="45" spans="1:16" ht="27.6" customHeight="1" x14ac:dyDescent="0.25">
      <c r="A45" s="1086"/>
      <c r="B45" s="1088"/>
      <c r="C45" s="8"/>
      <c r="D45" s="8"/>
      <c r="E45" s="8"/>
      <c r="F45" s="8"/>
      <c r="G45" s="8"/>
      <c r="H45" s="21"/>
      <c r="I45" s="1042"/>
      <c r="J45" s="1044"/>
      <c r="K45" s="79" t="s">
        <v>15</v>
      </c>
      <c r="L45" s="79"/>
      <c r="M45" s="16"/>
      <c r="N45" s="76"/>
      <c r="O45" s="76"/>
      <c r="P45" s="8"/>
    </row>
    <row r="46" spans="1:16" ht="23.45" customHeight="1" x14ac:dyDescent="0.25">
      <c r="A46" s="1042"/>
      <c r="B46" s="1044"/>
      <c r="C46" s="8"/>
      <c r="D46" s="8"/>
      <c r="E46" s="8"/>
      <c r="F46" s="8"/>
      <c r="G46" s="8"/>
      <c r="H46" s="8"/>
      <c r="I46" s="1042"/>
      <c r="J46" s="1044"/>
      <c r="K46" s="79" t="s">
        <v>15</v>
      </c>
      <c r="L46" s="79"/>
      <c r="M46" s="8"/>
      <c r="N46" s="8"/>
      <c r="O46" s="8"/>
      <c r="P46" s="8"/>
    </row>
    <row r="47" spans="1:16" x14ac:dyDescent="0.25">
      <c r="A47" s="1042"/>
      <c r="B47" s="1043"/>
    </row>
    <row r="48" spans="1:16" ht="26.25" customHeight="1" x14ac:dyDescent="0.25">
      <c r="A48" s="1113" t="s">
        <v>41</v>
      </c>
      <c r="B48" s="1113"/>
      <c r="C48" s="1113"/>
      <c r="D48" s="1113"/>
      <c r="E48" s="1113"/>
      <c r="F48" s="1113"/>
      <c r="G48" s="1113"/>
      <c r="H48" s="1113"/>
      <c r="I48" s="1113"/>
      <c r="J48" s="1113"/>
      <c r="K48" s="1113"/>
      <c r="L48" s="1113"/>
      <c r="M48" s="1113"/>
      <c r="N48" s="1113"/>
      <c r="O48" s="1113"/>
      <c r="P48" s="1114"/>
    </row>
    <row r="49" spans="1:16" ht="21.6" customHeight="1" x14ac:dyDescent="0.25">
      <c r="A49" s="1106"/>
      <c r="B49" s="1108"/>
      <c r="C49" s="1106"/>
      <c r="D49" s="1107"/>
      <c r="E49" s="1107"/>
      <c r="F49" s="1107"/>
      <c r="G49" s="1107"/>
      <c r="H49" s="1107"/>
      <c r="I49" s="1107"/>
      <c r="J49" s="1107"/>
      <c r="K49" s="1107"/>
      <c r="L49" s="1107"/>
      <c r="M49" s="1107"/>
      <c r="N49" s="1108"/>
      <c r="O49" s="1084" t="s">
        <v>2</v>
      </c>
      <c r="P49" s="1084"/>
    </row>
    <row r="50" spans="1:16" ht="20.25" customHeight="1" x14ac:dyDescent="0.25">
      <c r="A50" s="1111" t="s">
        <v>42</v>
      </c>
      <c r="B50" s="1111"/>
      <c r="C50" s="1106" t="s">
        <v>219</v>
      </c>
      <c r="D50" s="1107"/>
      <c r="E50" s="1107"/>
      <c r="F50" s="1107"/>
      <c r="G50" s="1107"/>
      <c r="H50" s="1107"/>
      <c r="I50" s="1107"/>
      <c r="J50" s="1107"/>
      <c r="K50" s="1107"/>
      <c r="L50" s="1107"/>
      <c r="M50" s="1107"/>
      <c r="N50" s="1108"/>
      <c r="O50" s="1112" t="s">
        <v>220</v>
      </c>
      <c r="P50" s="1112"/>
    </row>
    <row r="51" spans="1:16" ht="21.6" customHeight="1" x14ac:dyDescent="0.25">
      <c r="A51" s="1111" t="s">
        <v>43</v>
      </c>
      <c r="B51" s="1111"/>
      <c r="C51" s="1106" t="s">
        <v>228</v>
      </c>
      <c r="D51" s="1107"/>
      <c r="E51" s="1107"/>
      <c r="F51" s="1107"/>
      <c r="G51" s="1107"/>
      <c r="H51" s="1107"/>
      <c r="I51" s="1107"/>
      <c r="J51" s="1107"/>
      <c r="K51" s="1107"/>
      <c r="L51" s="1107"/>
      <c r="M51" s="1107"/>
      <c r="N51" s="1108"/>
      <c r="O51" s="1084">
        <v>68</v>
      </c>
      <c r="P51" s="1084"/>
    </row>
    <row r="52" spans="1:16" ht="21.6" customHeight="1" x14ac:dyDescent="0.25">
      <c r="A52" s="1111" t="s">
        <v>45</v>
      </c>
      <c r="B52" s="1111"/>
      <c r="C52" s="1106" t="s">
        <v>266</v>
      </c>
      <c r="D52" s="1107"/>
      <c r="E52" s="1107"/>
      <c r="F52" s="1107"/>
      <c r="G52" s="1107"/>
      <c r="H52" s="1107"/>
      <c r="I52" s="1107"/>
      <c r="J52" s="1107"/>
      <c r="K52" s="1107"/>
      <c r="L52" s="1107"/>
      <c r="M52" s="1107"/>
      <c r="N52" s="1108"/>
      <c r="O52" s="1112" t="s">
        <v>138</v>
      </c>
      <c r="P52" s="1112"/>
    </row>
    <row r="54" spans="1:16" ht="37.5" customHeight="1" x14ac:dyDescent="0.25">
      <c r="A54" s="1115" t="s">
        <v>46</v>
      </c>
      <c r="B54" s="1115"/>
      <c r="C54" s="1115"/>
      <c r="D54" s="1115"/>
      <c r="E54" s="1115"/>
      <c r="F54" s="1115"/>
      <c r="G54" s="1115"/>
      <c r="H54" s="1115"/>
      <c r="I54" s="1115"/>
      <c r="J54" s="1115"/>
      <c r="K54" s="1115"/>
      <c r="L54" s="1115"/>
      <c r="M54" s="1115"/>
      <c r="N54" s="1115"/>
      <c r="O54" s="1115"/>
      <c r="P54" s="1115"/>
    </row>
    <row r="55" spans="1:16" ht="19.5" customHeight="1" x14ac:dyDescent="0.25">
      <c r="A55" s="1506" t="s">
        <v>47</v>
      </c>
      <c r="B55" s="1507"/>
      <c r="C55" s="1508"/>
      <c r="D55" s="1249" t="s">
        <v>523</v>
      </c>
      <c r="E55" s="1250"/>
      <c r="F55" s="1250"/>
      <c r="G55" s="1250"/>
      <c r="H55" s="1250"/>
      <c r="I55" s="1250"/>
      <c r="J55" s="1250"/>
      <c r="K55" s="1250"/>
      <c r="L55" s="1250"/>
      <c r="M55" s="1250"/>
      <c r="N55" s="1250"/>
      <c r="O55" s="1250"/>
      <c r="P55" s="1251"/>
    </row>
    <row r="56" spans="1:16" ht="94.5" customHeight="1" x14ac:dyDescent="0.25">
      <c r="A56" s="1240" t="s">
        <v>891</v>
      </c>
      <c r="B56" s="1241"/>
      <c r="C56" s="1242"/>
      <c r="D56" s="1395" t="s">
        <v>897</v>
      </c>
      <c r="E56" s="1558"/>
      <c r="F56" s="1558"/>
      <c r="G56" s="1558"/>
      <c r="H56" s="1558"/>
      <c r="I56" s="1558"/>
      <c r="J56" s="1558"/>
      <c r="K56" s="1558"/>
      <c r="L56" s="1558"/>
      <c r="M56" s="1558"/>
      <c r="N56" s="1558"/>
      <c r="O56" s="1558"/>
      <c r="P56" s="1559"/>
    </row>
    <row r="57" spans="1:16" ht="46.5" customHeight="1" x14ac:dyDescent="0.25">
      <c r="A57" s="1247" t="s">
        <v>49</v>
      </c>
      <c r="B57" s="1247"/>
      <c r="C57" s="1248"/>
      <c r="D57" s="1395" t="s">
        <v>663</v>
      </c>
      <c r="E57" s="1396"/>
      <c r="F57" s="1396"/>
      <c r="G57" s="1396"/>
      <c r="H57" s="1396"/>
      <c r="I57" s="1396"/>
      <c r="J57" s="1396"/>
      <c r="K57" s="1396"/>
      <c r="L57" s="1396"/>
      <c r="M57" s="1396"/>
      <c r="N57" s="1396"/>
      <c r="O57" s="1396"/>
      <c r="P57" s="1397"/>
    </row>
    <row r="58" spans="1:16" ht="26.25" customHeight="1" x14ac:dyDescent="0.25">
      <c r="A58" s="1504" t="s">
        <v>50</v>
      </c>
      <c r="B58" s="1504"/>
      <c r="C58" s="1504"/>
      <c r="D58" s="1504"/>
      <c r="E58" s="1504"/>
      <c r="F58" s="1504"/>
      <c r="G58" s="1504"/>
      <c r="H58" s="1504"/>
      <c r="I58" s="1504"/>
      <c r="J58" s="1504"/>
      <c r="K58" s="1504"/>
      <c r="L58" s="1504"/>
      <c r="M58" s="1504"/>
      <c r="N58" s="1504"/>
      <c r="O58" s="1504"/>
      <c r="P58" s="1504"/>
    </row>
    <row r="59" spans="1:16" ht="24" customHeight="1" x14ac:dyDescent="0.25">
      <c r="A59" s="1215" t="s">
        <v>51</v>
      </c>
      <c r="B59" s="1503" t="s">
        <v>2</v>
      </c>
      <c r="C59" s="1219" t="s">
        <v>7</v>
      </c>
      <c r="D59" s="1220"/>
      <c r="E59" s="1220"/>
      <c r="F59" s="1220"/>
      <c r="G59" s="1220"/>
      <c r="H59" s="1220"/>
      <c r="I59" s="1220"/>
      <c r="J59" s="1505" t="s">
        <v>52</v>
      </c>
      <c r="K59" s="738">
        <v>2016</v>
      </c>
      <c r="L59" s="738">
        <v>2017</v>
      </c>
      <c r="M59" s="738">
        <v>2018</v>
      </c>
      <c r="N59" s="738">
        <v>2019</v>
      </c>
      <c r="O59" s="738">
        <v>2020</v>
      </c>
      <c r="P59" s="738">
        <v>2021</v>
      </c>
    </row>
    <row r="60" spans="1:16" ht="55.15" customHeight="1" x14ac:dyDescent="0.25">
      <c r="A60" s="1216"/>
      <c r="B60" s="1217"/>
      <c r="C60" s="1560"/>
      <c r="D60" s="1561"/>
      <c r="E60" s="1561"/>
      <c r="F60" s="1561"/>
      <c r="G60" s="1561"/>
      <c r="H60" s="1561"/>
      <c r="I60" s="1561"/>
      <c r="J60" s="1505"/>
      <c r="K60" s="739" t="s">
        <v>10</v>
      </c>
      <c r="L60" s="739" t="s">
        <v>10</v>
      </c>
      <c r="M60" s="739" t="s">
        <v>11</v>
      </c>
      <c r="N60" s="739" t="s">
        <v>12</v>
      </c>
      <c r="O60" s="739" t="s">
        <v>13</v>
      </c>
      <c r="P60" s="739" t="s">
        <v>13</v>
      </c>
    </row>
    <row r="61" spans="1:16" ht="30.75" customHeight="1" x14ac:dyDescent="0.25">
      <c r="A61" s="1227" t="s">
        <v>53</v>
      </c>
      <c r="B61" s="769" t="s">
        <v>139</v>
      </c>
      <c r="C61" s="1343" t="s">
        <v>346</v>
      </c>
      <c r="D61" s="1344"/>
      <c r="E61" s="1344"/>
      <c r="F61" s="1344"/>
      <c r="G61" s="1344"/>
      <c r="H61" s="1344"/>
      <c r="I61" s="1345"/>
      <c r="J61" s="754" t="s">
        <v>111</v>
      </c>
      <c r="K61" s="721" t="s">
        <v>15</v>
      </c>
      <c r="L61" s="721">
        <v>70</v>
      </c>
      <c r="M61" s="763">
        <v>80</v>
      </c>
      <c r="N61" s="763">
        <v>100</v>
      </c>
      <c r="O61" s="763">
        <v>100</v>
      </c>
      <c r="P61" s="803">
        <v>100</v>
      </c>
    </row>
    <row r="62" spans="1:16" ht="30.75" customHeight="1" x14ac:dyDescent="0.25">
      <c r="A62" s="1262"/>
      <c r="B62" s="769" t="s">
        <v>172</v>
      </c>
      <c r="C62" s="1343" t="s">
        <v>524</v>
      </c>
      <c r="D62" s="1344"/>
      <c r="E62" s="1344"/>
      <c r="F62" s="1344"/>
      <c r="G62" s="1344"/>
      <c r="H62" s="1344"/>
      <c r="I62" s="1345"/>
      <c r="J62" s="754" t="s">
        <v>111</v>
      </c>
      <c r="K62" s="721" t="s">
        <v>15</v>
      </c>
      <c r="L62" s="763">
        <v>100</v>
      </c>
      <c r="M62" s="763">
        <v>100</v>
      </c>
      <c r="N62" s="763">
        <v>100</v>
      </c>
      <c r="O62" s="803">
        <v>100</v>
      </c>
      <c r="P62" s="803">
        <v>100</v>
      </c>
    </row>
    <row r="63" spans="1:16" ht="30.75" customHeight="1" x14ac:dyDescent="0.25">
      <c r="A63" s="1262"/>
      <c r="B63" s="733" t="s">
        <v>174</v>
      </c>
      <c r="C63" s="1509" t="s">
        <v>664</v>
      </c>
      <c r="D63" s="1510"/>
      <c r="E63" s="1510"/>
      <c r="F63" s="1510"/>
      <c r="G63" s="1510"/>
      <c r="H63" s="1510"/>
      <c r="I63" s="1511"/>
      <c r="J63" s="733" t="s">
        <v>111</v>
      </c>
      <c r="K63" s="733" t="s">
        <v>15</v>
      </c>
      <c r="L63" s="733">
        <v>52</v>
      </c>
      <c r="M63" s="733">
        <v>30</v>
      </c>
      <c r="N63" s="741">
        <v>20</v>
      </c>
      <c r="O63" s="741">
        <v>10</v>
      </c>
      <c r="P63" s="741">
        <v>5</v>
      </c>
    </row>
    <row r="64" spans="1:16" ht="32.25" customHeight="1" x14ac:dyDescent="0.25">
      <c r="A64" s="1228"/>
      <c r="B64" s="733" t="s">
        <v>342</v>
      </c>
      <c r="C64" s="1925" t="s">
        <v>665</v>
      </c>
      <c r="D64" s="1926"/>
      <c r="E64" s="1926"/>
      <c r="F64" s="1926"/>
      <c r="G64" s="1926"/>
      <c r="H64" s="1926"/>
      <c r="I64" s="1927"/>
      <c r="J64" s="733" t="s">
        <v>111</v>
      </c>
      <c r="K64" s="733" t="s">
        <v>15</v>
      </c>
      <c r="L64" s="733">
        <v>30</v>
      </c>
      <c r="M64" s="733">
        <v>40</v>
      </c>
      <c r="N64" s="733">
        <v>50</v>
      </c>
      <c r="O64" s="733">
        <v>60</v>
      </c>
      <c r="P64" s="733">
        <v>70</v>
      </c>
    </row>
    <row r="65" spans="1:16" ht="33" customHeight="1" x14ac:dyDescent="0.25">
      <c r="A65" s="1512" t="s">
        <v>54</v>
      </c>
      <c r="B65" s="769" t="s">
        <v>141</v>
      </c>
      <c r="C65" s="1925" t="s">
        <v>525</v>
      </c>
      <c r="D65" s="1926"/>
      <c r="E65" s="1926"/>
      <c r="F65" s="1926"/>
      <c r="G65" s="1926"/>
      <c r="H65" s="1926"/>
      <c r="I65" s="1927"/>
      <c r="J65" s="764" t="s">
        <v>114</v>
      </c>
      <c r="K65" s="733" t="s">
        <v>15</v>
      </c>
      <c r="L65" s="733">
        <v>3000</v>
      </c>
      <c r="M65" s="733">
        <v>3000</v>
      </c>
      <c r="N65" s="733">
        <v>3000</v>
      </c>
      <c r="O65" s="733">
        <v>1200</v>
      </c>
      <c r="P65" s="733">
        <v>1200</v>
      </c>
    </row>
    <row r="66" spans="1:16" ht="33" customHeight="1" x14ac:dyDescent="0.25">
      <c r="A66" s="1512"/>
      <c r="B66" s="769" t="s">
        <v>142</v>
      </c>
      <c r="C66" s="1557" t="s">
        <v>267</v>
      </c>
      <c r="D66" s="1557"/>
      <c r="E66" s="1557"/>
      <c r="F66" s="1557"/>
      <c r="G66" s="1557"/>
      <c r="H66" s="1557"/>
      <c r="I66" s="1557"/>
      <c r="J66" s="764" t="s">
        <v>114</v>
      </c>
      <c r="K66" s="733" t="s">
        <v>15</v>
      </c>
      <c r="L66" s="733">
        <v>1500</v>
      </c>
      <c r="M66" s="740">
        <v>500</v>
      </c>
      <c r="N66" s="740">
        <v>500</v>
      </c>
      <c r="O66" s="763">
        <v>500</v>
      </c>
      <c r="P66" s="740">
        <v>500</v>
      </c>
    </row>
    <row r="67" spans="1:16" ht="24" customHeight="1" x14ac:dyDescent="0.25">
      <c r="A67" s="1512"/>
      <c r="B67" s="769" t="s">
        <v>143</v>
      </c>
      <c r="C67" s="1285" t="s">
        <v>268</v>
      </c>
      <c r="D67" s="1286"/>
      <c r="E67" s="1286"/>
      <c r="F67" s="1286"/>
      <c r="G67" s="1286"/>
      <c r="H67" s="1286"/>
      <c r="I67" s="1287"/>
      <c r="J67" s="764" t="s">
        <v>114</v>
      </c>
      <c r="K67" s="733" t="s">
        <v>15</v>
      </c>
      <c r="L67" s="733">
        <v>1000</v>
      </c>
      <c r="M67" s="740">
        <v>100</v>
      </c>
      <c r="N67" s="740">
        <v>100</v>
      </c>
      <c r="O67" s="740">
        <v>100</v>
      </c>
      <c r="P67" s="740">
        <v>100</v>
      </c>
    </row>
    <row r="68" spans="1:16" ht="32.25" customHeight="1" x14ac:dyDescent="0.25">
      <c r="A68" s="1512"/>
      <c r="B68" s="769" t="s">
        <v>165</v>
      </c>
      <c r="C68" s="1285" t="s">
        <v>666</v>
      </c>
      <c r="D68" s="1286"/>
      <c r="E68" s="1286"/>
      <c r="F68" s="1286"/>
      <c r="G68" s="1286"/>
      <c r="H68" s="1286"/>
      <c r="I68" s="1287"/>
      <c r="J68" s="764" t="s">
        <v>114</v>
      </c>
      <c r="K68" s="733" t="s">
        <v>15</v>
      </c>
      <c r="L68" s="733">
        <v>1</v>
      </c>
      <c r="M68" s="740">
        <v>1</v>
      </c>
      <c r="N68" s="740">
        <v>1</v>
      </c>
      <c r="O68" s="740">
        <v>1</v>
      </c>
      <c r="P68" s="740">
        <v>1</v>
      </c>
    </row>
    <row r="69" spans="1:16" ht="33.75" customHeight="1" x14ac:dyDescent="0.25">
      <c r="A69" s="1512"/>
      <c r="B69" s="769" t="s">
        <v>166</v>
      </c>
      <c r="C69" s="1377" t="s">
        <v>269</v>
      </c>
      <c r="D69" s="1378"/>
      <c r="E69" s="1378"/>
      <c r="F69" s="1378"/>
      <c r="G69" s="1378"/>
      <c r="H69" s="1378"/>
      <c r="I69" s="1379"/>
      <c r="J69" s="735" t="s">
        <v>114</v>
      </c>
      <c r="K69" s="721" t="s">
        <v>15</v>
      </c>
      <c r="L69" s="721">
        <v>10</v>
      </c>
      <c r="M69" s="803">
        <v>10</v>
      </c>
      <c r="N69" s="803">
        <v>10</v>
      </c>
      <c r="O69" s="803">
        <v>10</v>
      </c>
      <c r="P69" s="803">
        <v>10</v>
      </c>
    </row>
    <row r="70" spans="1:16" ht="20.25" customHeight="1" x14ac:dyDescent="0.25">
      <c r="A70" s="1512"/>
      <c r="B70" s="769" t="s">
        <v>192</v>
      </c>
      <c r="C70" s="1343" t="s">
        <v>270</v>
      </c>
      <c r="D70" s="1344"/>
      <c r="E70" s="1344"/>
      <c r="F70" s="1344"/>
      <c r="G70" s="1344"/>
      <c r="H70" s="1344"/>
      <c r="I70" s="1345"/>
      <c r="J70" s="735" t="s">
        <v>114</v>
      </c>
      <c r="K70" s="721" t="s">
        <v>15</v>
      </c>
      <c r="L70" s="721">
        <v>15</v>
      </c>
      <c r="M70" s="803">
        <v>15</v>
      </c>
      <c r="N70" s="803">
        <v>15</v>
      </c>
      <c r="O70" s="803">
        <v>15</v>
      </c>
      <c r="P70" s="803">
        <v>15</v>
      </c>
    </row>
    <row r="71" spans="1:16" ht="19.5" customHeight="1" x14ac:dyDescent="0.25">
      <c r="A71" s="1512"/>
      <c r="B71" s="769" t="s">
        <v>194</v>
      </c>
      <c r="C71" s="1343" t="s">
        <v>526</v>
      </c>
      <c r="D71" s="1344"/>
      <c r="E71" s="1344"/>
      <c r="F71" s="1344"/>
      <c r="G71" s="1344"/>
      <c r="H71" s="1344"/>
      <c r="I71" s="1345"/>
      <c r="J71" s="735" t="s">
        <v>114</v>
      </c>
      <c r="K71" s="721" t="s">
        <v>15</v>
      </c>
      <c r="L71" s="721" t="s">
        <v>15</v>
      </c>
      <c r="M71" s="721">
        <v>10</v>
      </c>
      <c r="N71" s="803">
        <v>10</v>
      </c>
      <c r="O71" s="803">
        <v>10</v>
      </c>
      <c r="P71" s="803">
        <v>10</v>
      </c>
    </row>
    <row r="72" spans="1:16" ht="36" customHeight="1" x14ac:dyDescent="0.25">
      <c r="A72" s="1512" t="s">
        <v>59</v>
      </c>
      <c r="B72" s="733" t="s">
        <v>144</v>
      </c>
      <c r="C72" s="1285" t="s">
        <v>527</v>
      </c>
      <c r="D72" s="1286"/>
      <c r="E72" s="1286"/>
      <c r="F72" s="1286"/>
      <c r="G72" s="1286"/>
      <c r="H72" s="1286"/>
      <c r="I72" s="1287"/>
      <c r="J72" s="764" t="s">
        <v>481</v>
      </c>
      <c r="K72" s="733" t="s">
        <v>15</v>
      </c>
      <c r="L72" s="733">
        <v>0.8</v>
      </c>
      <c r="M72" s="733">
        <v>0.7</v>
      </c>
      <c r="N72" s="733">
        <v>0.6</v>
      </c>
      <c r="O72" s="733">
        <v>0.5</v>
      </c>
      <c r="P72" s="733">
        <v>0.4</v>
      </c>
    </row>
    <row r="73" spans="1:16" ht="19.5" customHeight="1" x14ac:dyDescent="0.25">
      <c r="A73" s="1512"/>
      <c r="B73" s="733" t="s">
        <v>175</v>
      </c>
      <c r="C73" s="1285" t="s">
        <v>528</v>
      </c>
      <c r="D73" s="1286"/>
      <c r="E73" s="1286"/>
      <c r="F73" s="1286"/>
      <c r="G73" s="1286"/>
      <c r="H73" s="1286"/>
      <c r="I73" s="1287"/>
      <c r="J73" s="733" t="s">
        <v>529</v>
      </c>
      <c r="K73" s="733" t="s">
        <v>15</v>
      </c>
      <c r="L73" s="733">
        <v>0.2</v>
      </c>
      <c r="M73" s="733">
        <v>0.2</v>
      </c>
      <c r="N73" s="733">
        <v>0.2</v>
      </c>
      <c r="O73" s="733">
        <v>0.2</v>
      </c>
      <c r="P73" s="733">
        <v>0.2</v>
      </c>
    </row>
    <row r="74" spans="1:16" ht="19.5" customHeight="1" x14ac:dyDescent="0.25">
      <c r="A74" s="1512"/>
      <c r="B74" s="733" t="s">
        <v>338</v>
      </c>
      <c r="C74" s="1922" t="s">
        <v>530</v>
      </c>
      <c r="D74" s="1923"/>
      <c r="E74" s="1923"/>
      <c r="F74" s="1923"/>
      <c r="G74" s="1923"/>
      <c r="H74" s="1923"/>
      <c r="I74" s="1924"/>
      <c r="J74" s="733" t="s">
        <v>529</v>
      </c>
      <c r="K74" s="733" t="s">
        <v>15</v>
      </c>
      <c r="L74" s="733">
        <v>2.4</v>
      </c>
      <c r="M74" s="733">
        <v>2.6</v>
      </c>
      <c r="N74" s="733">
        <v>2.6</v>
      </c>
      <c r="O74" s="733">
        <v>2.6</v>
      </c>
      <c r="P74" s="733">
        <v>2.6</v>
      </c>
    </row>
    <row r="75" spans="1:16" ht="31.5" customHeight="1" x14ac:dyDescent="0.25">
      <c r="A75" s="1512" t="s">
        <v>59</v>
      </c>
      <c r="B75" s="733" t="s">
        <v>313</v>
      </c>
      <c r="C75" s="1922" t="s">
        <v>531</v>
      </c>
      <c r="D75" s="1923"/>
      <c r="E75" s="1923"/>
      <c r="F75" s="1923"/>
      <c r="G75" s="1923"/>
      <c r="H75" s="1923"/>
      <c r="I75" s="1924"/>
      <c r="J75" s="733" t="s">
        <v>529</v>
      </c>
      <c r="K75" s="733" t="s">
        <v>15</v>
      </c>
      <c r="L75" s="733">
        <v>2.2000000000000002</v>
      </c>
      <c r="M75" s="733">
        <v>2.4</v>
      </c>
      <c r="N75" s="733">
        <v>2.4</v>
      </c>
      <c r="O75" s="733">
        <v>2.2000000000000002</v>
      </c>
      <c r="P75" s="733">
        <v>2</v>
      </c>
    </row>
    <row r="76" spans="1:16" ht="19.899999999999999" customHeight="1" x14ac:dyDescent="0.25">
      <c r="A76" s="160"/>
      <c r="B76" s="160"/>
      <c r="C76" s="160"/>
      <c r="D76" s="160"/>
      <c r="E76" s="160"/>
      <c r="F76" s="160"/>
      <c r="G76" s="160"/>
      <c r="H76" s="160"/>
      <c r="I76" s="160"/>
      <c r="J76" s="160"/>
      <c r="K76" s="160"/>
      <c r="L76" s="160"/>
      <c r="M76" s="160"/>
      <c r="N76" s="160"/>
      <c r="O76" s="160"/>
      <c r="P76" s="160"/>
    </row>
    <row r="77" spans="1:16" x14ac:dyDescent="0.25">
      <c r="A77" s="1169" t="s">
        <v>60</v>
      </c>
      <c r="B77" s="1170"/>
      <c r="C77" s="1170"/>
      <c r="D77" s="1170"/>
      <c r="E77" s="1170"/>
      <c r="F77" s="1170"/>
      <c r="G77" s="1170"/>
      <c r="H77" s="1170"/>
      <c r="I77" s="1170"/>
      <c r="J77" s="1170"/>
      <c r="K77" s="1170"/>
      <c r="L77" s="1170"/>
      <c r="M77" s="1170"/>
      <c r="N77" s="1170"/>
      <c r="O77" s="1170"/>
      <c r="P77" s="1171"/>
    </row>
    <row r="78" spans="1:16" x14ac:dyDescent="0.25">
      <c r="A78" s="1174" t="s">
        <v>7</v>
      </c>
      <c r="B78" s="1175"/>
      <c r="C78" s="1175"/>
      <c r="D78" s="1176"/>
      <c r="E78" s="1157" t="s">
        <v>2</v>
      </c>
      <c r="F78" s="1158"/>
      <c r="G78" s="1199">
        <v>2016</v>
      </c>
      <c r="H78" s="1199"/>
      <c r="I78" s="703">
        <v>2017</v>
      </c>
      <c r="J78" s="703">
        <v>2018</v>
      </c>
      <c r="K78" s="1400">
        <v>2019</v>
      </c>
      <c r="L78" s="1400"/>
      <c r="M78" s="1400">
        <v>2020</v>
      </c>
      <c r="N78" s="1400"/>
      <c r="O78" s="1400">
        <v>2021</v>
      </c>
      <c r="P78" s="1400"/>
    </row>
    <row r="79" spans="1:16" ht="31.5" x14ac:dyDescent="0.25">
      <c r="A79" s="1177"/>
      <c r="B79" s="1178"/>
      <c r="C79" s="1178"/>
      <c r="D79" s="1179"/>
      <c r="E79" s="703" t="s">
        <v>61</v>
      </c>
      <c r="F79" s="706" t="s">
        <v>62</v>
      </c>
      <c r="G79" s="1157" t="s">
        <v>10</v>
      </c>
      <c r="H79" s="1158"/>
      <c r="I79" s="703" t="s">
        <v>10</v>
      </c>
      <c r="J79" s="703" t="s">
        <v>11</v>
      </c>
      <c r="K79" s="1157" t="s">
        <v>12</v>
      </c>
      <c r="L79" s="1158"/>
      <c r="M79" s="1157" t="s">
        <v>13</v>
      </c>
      <c r="N79" s="1158"/>
      <c r="O79" s="1157" t="s">
        <v>13</v>
      </c>
      <c r="P79" s="1158"/>
    </row>
    <row r="80" spans="1:16" ht="36" customHeight="1" x14ac:dyDescent="0.25">
      <c r="A80" s="1182" t="s">
        <v>271</v>
      </c>
      <c r="B80" s="1570"/>
      <c r="C80" s="1570"/>
      <c r="D80" s="1183"/>
      <c r="E80" s="349" t="s">
        <v>272</v>
      </c>
      <c r="F80" s="703"/>
      <c r="G80" s="1157" t="s">
        <v>15</v>
      </c>
      <c r="H80" s="1158"/>
      <c r="I80" s="707">
        <v>4900</v>
      </c>
      <c r="J80" s="801">
        <v>5200</v>
      </c>
      <c r="K80" s="1920">
        <v>5200</v>
      </c>
      <c r="L80" s="1921"/>
      <c r="M80" s="1920">
        <v>5200</v>
      </c>
      <c r="N80" s="1921"/>
      <c r="O80" s="1920">
        <v>5200</v>
      </c>
      <c r="P80" s="1921"/>
    </row>
    <row r="81" spans="1:16" ht="31.9" customHeight="1" x14ac:dyDescent="0.25">
      <c r="A81" s="941" t="s">
        <v>282</v>
      </c>
      <c r="B81" s="942"/>
      <c r="C81" s="942"/>
      <c r="D81" s="943"/>
      <c r="E81" s="707"/>
      <c r="F81" s="703">
        <v>25400</v>
      </c>
      <c r="G81" s="1199" t="s">
        <v>15</v>
      </c>
      <c r="H81" s="1199"/>
      <c r="I81" s="703">
        <v>4900</v>
      </c>
      <c r="J81" s="802">
        <v>5200</v>
      </c>
      <c r="K81" s="1919">
        <v>5200</v>
      </c>
      <c r="L81" s="1919"/>
      <c r="M81" s="1919">
        <v>5200</v>
      </c>
      <c r="N81" s="1919"/>
      <c r="O81" s="1919">
        <v>5200</v>
      </c>
      <c r="P81" s="1919"/>
    </row>
    <row r="82" spans="1:16" ht="22.9" customHeight="1" x14ac:dyDescent="0.25">
      <c r="A82" s="1399"/>
      <c r="B82" s="1399"/>
      <c r="C82" s="1399"/>
      <c r="D82" s="1399"/>
      <c r="E82" s="703"/>
      <c r="F82" s="703"/>
      <c r="G82" s="1199" t="s">
        <v>15</v>
      </c>
      <c r="H82" s="1199"/>
      <c r="I82" s="703"/>
      <c r="J82" s="703"/>
      <c r="K82" s="1401"/>
      <c r="L82" s="1401"/>
      <c r="M82" s="1401"/>
      <c r="N82" s="1401"/>
      <c r="O82" s="1199"/>
      <c r="P82" s="1199"/>
    </row>
    <row r="83" spans="1:16" ht="22.9" customHeight="1" x14ac:dyDescent="0.25">
      <c r="A83" s="1111"/>
      <c r="B83" s="1111"/>
      <c r="C83" s="1111"/>
      <c r="D83" s="1111"/>
      <c r="E83" s="79"/>
      <c r="F83" s="79"/>
      <c r="G83" s="1057" t="s">
        <v>15</v>
      </c>
      <c r="H83" s="1057"/>
      <c r="I83" s="79"/>
      <c r="J83" s="79"/>
      <c r="K83" s="1057"/>
      <c r="L83" s="1057"/>
      <c r="M83" s="1057"/>
      <c r="N83" s="1057"/>
      <c r="O83" s="1057"/>
      <c r="P83" s="1057"/>
    </row>
    <row r="84" spans="1:16" ht="20.45" customHeight="1" x14ac:dyDescent="0.25"/>
    <row r="85" spans="1:16" ht="22.15" customHeight="1" x14ac:dyDescent="0.25">
      <c r="A85" s="1051" t="s">
        <v>63</v>
      </c>
      <c r="B85" s="1051"/>
      <c r="C85" s="1051"/>
      <c r="D85" s="1051"/>
      <c r="E85" s="1051"/>
      <c r="F85" s="1051"/>
      <c r="G85" s="1051"/>
      <c r="H85" s="1051"/>
      <c r="I85" s="1051"/>
      <c r="J85" s="1051"/>
      <c r="K85" s="1051"/>
      <c r="L85" s="1051"/>
      <c r="M85" s="1051"/>
      <c r="N85" s="1051"/>
      <c r="O85" s="1051"/>
      <c r="P85" s="1051"/>
    </row>
    <row r="86" spans="1:16" ht="19.899999999999999" customHeight="1" x14ac:dyDescent="0.25">
      <c r="A86" s="1057" t="s">
        <v>7</v>
      </c>
      <c r="B86" s="1057"/>
      <c r="C86" s="1057"/>
      <c r="D86" s="1057"/>
      <c r="E86" s="1057" t="s">
        <v>2</v>
      </c>
      <c r="F86" s="1057"/>
      <c r="G86" s="1057"/>
      <c r="H86" s="1057"/>
      <c r="I86" s="1058" t="s">
        <v>64</v>
      </c>
      <c r="J86" s="1058" t="s">
        <v>65</v>
      </c>
      <c r="K86" s="1058" t="s">
        <v>280</v>
      </c>
      <c r="L86" s="80">
        <v>2018</v>
      </c>
      <c r="M86" s="1058" t="s">
        <v>281</v>
      </c>
      <c r="N86" s="79">
        <v>2019</v>
      </c>
      <c r="O86" s="79">
        <v>2020</v>
      </c>
      <c r="P86" s="79">
        <v>2021</v>
      </c>
    </row>
    <row r="87" spans="1:16" ht="63" customHeight="1" x14ac:dyDescent="0.25">
      <c r="A87" s="1057"/>
      <c r="B87" s="1057"/>
      <c r="C87" s="1057"/>
      <c r="D87" s="1057"/>
      <c r="E87" s="79" t="s">
        <v>66</v>
      </c>
      <c r="F87" s="79" t="s">
        <v>61</v>
      </c>
      <c r="G87" s="86" t="s">
        <v>12</v>
      </c>
      <c r="H87" s="85" t="s">
        <v>62</v>
      </c>
      <c r="I87" s="1058"/>
      <c r="J87" s="1058"/>
      <c r="K87" s="1058"/>
      <c r="L87" s="17" t="s">
        <v>67</v>
      </c>
      <c r="M87" s="1058"/>
      <c r="N87" s="18" t="s">
        <v>12</v>
      </c>
      <c r="O87" s="86" t="s">
        <v>13</v>
      </c>
      <c r="P87" s="86" t="s">
        <v>13</v>
      </c>
    </row>
    <row r="88" spans="1:16" x14ac:dyDescent="0.25">
      <c r="A88" s="1026">
        <v>1</v>
      </c>
      <c r="B88" s="1038"/>
      <c r="C88" s="1038"/>
      <c r="D88" s="1027"/>
      <c r="E88" s="79">
        <v>2</v>
      </c>
      <c r="F88" s="79">
        <v>3</v>
      </c>
      <c r="G88" s="79">
        <v>4</v>
      </c>
      <c r="H88" s="79">
        <v>5</v>
      </c>
      <c r="I88" s="79">
        <v>6</v>
      </c>
      <c r="J88" s="79">
        <v>7</v>
      </c>
      <c r="K88" s="79">
        <v>8</v>
      </c>
      <c r="L88" s="79">
        <v>9</v>
      </c>
      <c r="M88" s="79" t="s">
        <v>68</v>
      </c>
      <c r="N88" s="79">
        <v>11</v>
      </c>
      <c r="O88" s="79">
        <v>12</v>
      </c>
      <c r="P88" s="79">
        <v>13</v>
      </c>
    </row>
    <row r="89" spans="1:16" ht="30.6" customHeight="1" x14ac:dyDescent="0.25">
      <c r="A89" s="1039"/>
      <c r="B89" s="1040"/>
      <c r="C89" s="1040"/>
      <c r="D89" s="1041"/>
      <c r="E89" s="13"/>
      <c r="F89" s="13"/>
      <c r="G89" s="13"/>
      <c r="H89" s="13"/>
      <c r="I89" s="23"/>
      <c r="J89" s="13"/>
      <c r="K89" s="23"/>
      <c r="L89" s="13"/>
      <c r="M89" s="23"/>
      <c r="N89" s="60"/>
      <c r="O89" s="60"/>
      <c r="P89" s="8"/>
    </row>
    <row r="90" spans="1:16" ht="22.9" customHeight="1" x14ac:dyDescent="0.25">
      <c r="A90" s="1042"/>
      <c r="B90" s="1043"/>
      <c r="C90" s="1043"/>
      <c r="D90" s="1044"/>
      <c r="E90" s="8"/>
      <c r="F90" s="8"/>
      <c r="G90" s="8"/>
      <c r="H90" s="8"/>
      <c r="I90" s="8"/>
      <c r="J90" s="8"/>
      <c r="K90" s="8"/>
      <c r="L90" s="8"/>
      <c r="M90" s="8"/>
      <c r="N90" s="8"/>
      <c r="O90" s="8"/>
      <c r="P90" s="8"/>
    </row>
    <row r="91" spans="1:16" ht="22.9" customHeight="1" x14ac:dyDescent="0.25">
      <c r="A91" s="1042"/>
      <c r="B91" s="1043"/>
      <c r="C91" s="1043"/>
      <c r="D91" s="1044"/>
      <c r="E91" s="8"/>
      <c r="F91" s="8"/>
      <c r="G91" s="8"/>
      <c r="H91" s="8"/>
      <c r="I91" s="8"/>
      <c r="J91" s="8"/>
      <c r="K91" s="8"/>
      <c r="L91" s="8"/>
      <c r="M91" s="8"/>
      <c r="N91" s="8"/>
      <c r="O91" s="8"/>
      <c r="P91" s="8"/>
    </row>
    <row r="92" spans="1:16" ht="22.9" customHeight="1" x14ac:dyDescent="0.25">
      <c r="A92" s="1042"/>
      <c r="B92" s="1043"/>
      <c r="C92" s="1043"/>
      <c r="D92" s="1044"/>
      <c r="E92" s="8"/>
      <c r="F92" s="8"/>
      <c r="G92" s="8"/>
      <c r="H92" s="8"/>
      <c r="I92" s="8"/>
      <c r="J92" s="8"/>
      <c r="K92" s="8"/>
      <c r="L92" s="8"/>
      <c r="M92" s="8"/>
      <c r="N92" s="8"/>
      <c r="O92" s="8"/>
      <c r="P92" s="8"/>
    </row>
    <row r="93" spans="1:16" ht="23.45" customHeight="1" x14ac:dyDescent="0.25"/>
    <row r="94" spans="1:16" s="19" customFormat="1" ht="24.6" customHeight="1" x14ac:dyDescent="0.25">
      <c r="A94" s="1045" t="s">
        <v>69</v>
      </c>
      <c r="B94" s="1046"/>
      <c r="C94" s="1046"/>
      <c r="D94" s="1046"/>
      <c r="E94" s="1046"/>
      <c r="F94" s="1046"/>
      <c r="G94" s="1046"/>
      <c r="H94" s="1046"/>
      <c r="I94" s="1046"/>
      <c r="J94" s="1046"/>
      <c r="K94" s="1046"/>
      <c r="L94" s="1046"/>
      <c r="M94" s="1046"/>
      <c r="N94" s="1046"/>
      <c r="O94" s="1046"/>
      <c r="P94" s="1047"/>
    </row>
    <row r="95" spans="1:16" s="19" customFormat="1" ht="24.6" customHeight="1" x14ac:dyDescent="0.25">
      <c r="A95" s="1031" t="s">
        <v>70</v>
      </c>
      <c r="B95" s="1032"/>
      <c r="C95" s="1032"/>
      <c r="D95" s="1032"/>
      <c r="E95" s="1032"/>
      <c r="F95" s="1032"/>
      <c r="G95" s="1032"/>
      <c r="H95" s="1032"/>
      <c r="I95" s="1032"/>
      <c r="J95" s="1032"/>
      <c r="K95" s="1032"/>
      <c r="L95" s="1032"/>
      <c r="M95" s="1032"/>
      <c r="N95" s="1032"/>
      <c r="O95" s="1032"/>
      <c r="P95" s="1033"/>
    </row>
    <row r="96" spans="1:16" s="19" customFormat="1" ht="24.6" customHeight="1" x14ac:dyDescent="0.25">
      <c r="A96" s="1031" t="s">
        <v>71</v>
      </c>
      <c r="B96" s="1032"/>
      <c r="C96" s="1032"/>
      <c r="D96" s="1032"/>
      <c r="E96" s="1032"/>
      <c r="F96" s="1032"/>
      <c r="G96" s="1032"/>
      <c r="H96" s="1032"/>
      <c r="I96" s="1032"/>
      <c r="J96" s="1032"/>
      <c r="K96" s="1032"/>
      <c r="L96" s="1032"/>
      <c r="M96" s="1032"/>
      <c r="N96" s="1032"/>
      <c r="O96" s="1032"/>
      <c r="P96" s="1033"/>
    </row>
    <row r="97" spans="1:16" s="19" customFormat="1" ht="24.6" customHeight="1" x14ac:dyDescent="0.25">
      <c r="A97" s="1034" t="s">
        <v>72</v>
      </c>
      <c r="B97" s="1035"/>
      <c r="C97" s="1035"/>
      <c r="D97" s="1035"/>
      <c r="E97" s="1035"/>
      <c r="F97" s="1035"/>
      <c r="G97" s="1035"/>
      <c r="H97" s="1035"/>
      <c r="I97" s="1035"/>
      <c r="J97" s="1035"/>
      <c r="K97" s="1035"/>
      <c r="L97" s="1035"/>
      <c r="M97" s="1035"/>
      <c r="N97" s="1035"/>
      <c r="O97" s="1035"/>
      <c r="P97" s="1036"/>
    </row>
    <row r="99" spans="1:16" ht="37.5" customHeight="1" x14ac:dyDescent="0.25">
      <c r="A99" s="1037" t="s">
        <v>73</v>
      </c>
      <c r="B99" s="1037"/>
      <c r="C99" s="1037"/>
      <c r="D99" s="1037"/>
      <c r="E99" s="1037"/>
      <c r="F99" s="1037"/>
      <c r="G99" s="1037"/>
      <c r="H99" s="1037"/>
      <c r="I99" s="1037"/>
      <c r="J99" s="1037"/>
      <c r="K99" s="1037"/>
      <c r="L99" s="1037"/>
      <c r="M99" s="1037"/>
      <c r="N99" s="1037"/>
      <c r="O99" s="1037"/>
      <c r="P99" s="1037"/>
    </row>
    <row r="100" spans="1:16" ht="38.25" hidden="1" customHeight="1" x14ac:dyDescent="0.25">
      <c r="A100" s="88"/>
      <c r="C100" s="88"/>
      <c r="D100" s="88"/>
      <c r="E100" s="88"/>
      <c r="F100" s="88"/>
      <c r="G100" s="88"/>
      <c r="H100" s="88"/>
      <c r="I100" s="88"/>
      <c r="J100" s="88"/>
      <c r="K100" s="88"/>
      <c r="L100" s="88"/>
      <c r="M100" s="88"/>
      <c r="N100" s="88"/>
      <c r="O100" s="88"/>
      <c r="P100" s="88"/>
    </row>
    <row r="101" spans="1:16" ht="48.75" hidden="1" customHeight="1" x14ac:dyDescent="0.25"/>
  </sheetData>
  <mergeCells count="219">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5:D15"/>
    <mergeCell ref="G15:H15"/>
    <mergeCell ref="K15:L15"/>
    <mergeCell ref="M15:N15"/>
    <mergeCell ref="O15:P15"/>
    <mergeCell ref="A16:D16"/>
    <mergeCell ref="G16:H16"/>
    <mergeCell ref="K16:L16"/>
    <mergeCell ref="M16:N16"/>
    <mergeCell ref="O16:P16"/>
    <mergeCell ref="A17:D17"/>
    <mergeCell ref="G17:H17"/>
    <mergeCell ref="K17:L17"/>
    <mergeCell ref="M17:N17"/>
    <mergeCell ref="O17:P17"/>
    <mergeCell ref="A19:B20"/>
    <mergeCell ref="C19:F19"/>
    <mergeCell ref="G19:H19"/>
    <mergeCell ref="K19:L19"/>
    <mergeCell ref="M19:N19"/>
    <mergeCell ref="O19:P19"/>
    <mergeCell ref="G20:H20"/>
    <mergeCell ref="K20:L20"/>
    <mergeCell ref="M20:N20"/>
    <mergeCell ref="O20:P20"/>
    <mergeCell ref="A23:B23"/>
    <mergeCell ref="G23:H23"/>
    <mergeCell ref="K23:L23"/>
    <mergeCell ref="M23:N23"/>
    <mergeCell ref="O23:P23"/>
    <mergeCell ref="A21:B21"/>
    <mergeCell ref="G21:H21"/>
    <mergeCell ref="K21:L21"/>
    <mergeCell ref="M21:N21"/>
    <mergeCell ref="O21:P21"/>
    <mergeCell ref="A22:B22"/>
    <mergeCell ref="G22:H22"/>
    <mergeCell ref="K22:L22"/>
    <mergeCell ref="M22:N22"/>
    <mergeCell ref="O22:P22"/>
    <mergeCell ref="A24:B24"/>
    <mergeCell ref="G24:H24"/>
    <mergeCell ref="K24:L24"/>
    <mergeCell ref="M24:N24"/>
    <mergeCell ref="O24:P24"/>
    <mergeCell ref="A25:B25"/>
    <mergeCell ref="G25:H25"/>
    <mergeCell ref="K25:L25"/>
    <mergeCell ref="M25:N25"/>
    <mergeCell ref="O25:P25"/>
    <mergeCell ref="A29:P29"/>
    <mergeCell ref="A30:C31"/>
    <mergeCell ref="D30:F30"/>
    <mergeCell ref="G30:J30"/>
    <mergeCell ref="K30:M30"/>
    <mergeCell ref="N30:P30"/>
    <mergeCell ref="E31:F31"/>
    <mergeCell ref="G31:H31"/>
    <mergeCell ref="A26:B26"/>
    <mergeCell ref="G26:H26"/>
    <mergeCell ref="K26:L26"/>
    <mergeCell ref="M26:N26"/>
    <mergeCell ref="O26:P26"/>
    <mergeCell ref="A27:B27"/>
    <mergeCell ref="G27:H27"/>
    <mergeCell ref="K27:L27"/>
    <mergeCell ref="M27:N27"/>
    <mergeCell ref="O27:P27"/>
    <mergeCell ref="A34:C34"/>
    <mergeCell ref="E34:F34"/>
    <mergeCell ref="G34:H34"/>
    <mergeCell ref="A35:C35"/>
    <mergeCell ref="E35:F35"/>
    <mergeCell ref="G35:H35"/>
    <mergeCell ref="A32:C32"/>
    <mergeCell ref="E32:F32"/>
    <mergeCell ref="G32:H32"/>
    <mergeCell ref="A33:C33"/>
    <mergeCell ref="E33:F33"/>
    <mergeCell ref="G33:H33"/>
    <mergeCell ref="A37:C37"/>
    <mergeCell ref="E37:F37"/>
    <mergeCell ref="G37:H37"/>
    <mergeCell ref="A38:C38"/>
    <mergeCell ref="E38:F38"/>
    <mergeCell ref="G38:H38"/>
    <mergeCell ref="A36:C36"/>
    <mergeCell ref="E36:F36"/>
    <mergeCell ref="G36:H36"/>
    <mergeCell ref="A44:B44"/>
    <mergeCell ref="I44:J44"/>
    <mergeCell ref="A45:B45"/>
    <mergeCell ref="I45:J45"/>
    <mergeCell ref="A46:B46"/>
    <mergeCell ref="I46:J46"/>
    <mergeCell ref="A39:C39"/>
    <mergeCell ref="E39:F39"/>
    <mergeCell ref="G39:H39"/>
    <mergeCell ref="A41:P41"/>
    <mergeCell ref="A42:B43"/>
    <mergeCell ref="C42:H42"/>
    <mergeCell ref="I42:J43"/>
    <mergeCell ref="A51:B51"/>
    <mergeCell ref="C51:N51"/>
    <mergeCell ref="O51:P51"/>
    <mergeCell ref="A52:B52"/>
    <mergeCell ref="C52:N52"/>
    <mergeCell ref="O52:P52"/>
    <mergeCell ref="A47:B47"/>
    <mergeCell ref="A48:P48"/>
    <mergeCell ref="A49:B49"/>
    <mergeCell ref="C49:N49"/>
    <mergeCell ref="O49:P49"/>
    <mergeCell ref="A50:B50"/>
    <mergeCell ref="C50:N50"/>
    <mergeCell ref="O50:P50"/>
    <mergeCell ref="A58:P58"/>
    <mergeCell ref="A59:A60"/>
    <mergeCell ref="B59:B60"/>
    <mergeCell ref="C59:I60"/>
    <mergeCell ref="J59:J60"/>
    <mergeCell ref="A61:A64"/>
    <mergeCell ref="C61:I61"/>
    <mergeCell ref="C64:I64"/>
    <mergeCell ref="A54:P54"/>
    <mergeCell ref="A55:C55"/>
    <mergeCell ref="A56:C56"/>
    <mergeCell ref="A57:C57"/>
    <mergeCell ref="C62:I62"/>
    <mergeCell ref="C63:I63"/>
    <mergeCell ref="D55:P55"/>
    <mergeCell ref="D56:P56"/>
    <mergeCell ref="D57:P57"/>
    <mergeCell ref="A65:A71"/>
    <mergeCell ref="C65:I65"/>
    <mergeCell ref="C69:I69"/>
    <mergeCell ref="C70:I70"/>
    <mergeCell ref="C71:I71"/>
    <mergeCell ref="C66:I66"/>
    <mergeCell ref="C67:I67"/>
    <mergeCell ref="C68:I68"/>
    <mergeCell ref="M79:N79"/>
    <mergeCell ref="O79:P79"/>
    <mergeCell ref="A80:D80"/>
    <mergeCell ref="G80:H80"/>
    <mergeCell ref="K80:L80"/>
    <mergeCell ref="M80:N80"/>
    <mergeCell ref="O80:P80"/>
    <mergeCell ref="C75:I75"/>
    <mergeCell ref="A77:P77"/>
    <mergeCell ref="A78:D79"/>
    <mergeCell ref="E78:F78"/>
    <mergeCell ref="G78:H78"/>
    <mergeCell ref="K78:L78"/>
    <mergeCell ref="M78:N78"/>
    <mergeCell ref="O78:P78"/>
    <mergeCell ref="G79:H79"/>
    <mergeCell ref="K79:L79"/>
    <mergeCell ref="A72:A75"/>
    <mergeCell ref="C72:I72"/>
    <mergeCell ref="C73:I73"/>
    <mergeCell ref="C74:I74"/>
    <mergeCell ref="O83:P83"/>
    <mergeCell ref="A85:P85"/>
    <mergeCell ref="A81:D81"/>
    <mergeCell ref="G81:H81"/>
    <mergeCell ref="K81:L81"/>
    <mergeCell ref="M81:N81"/>
    <mergeCell ref="O81:P81"/>
    <mergeCell ref="A82:D82"/>
    <mergeCell ref="G82:H82"/>
    <mergeCell ref="K82:L82"/>
    <mergeCell ref="M82:N82"/>
    <mergeCell ref="O82:P82"/>
    <mergeCell ref="A86:D87"/>
    <mergeCell ref="E86:H86"/>
    <mergeCell ref="I86:I87"/>
    <mergeCell ref="J86:J87"/>
    <mergeCell ref="K86:K87"/>
    <mergeCell ref="M86:M87"/>
    <mergeCell ref="A83:D83"/>
    <mergeCell ref="G83:H83"/>
    <mergeCell ref="K83:L83"/>
    <mergeCell ref="M83:N83"/>
    <mergeCell ref="A95:P95"/>
    <mergeCell ref="A96:P96"/>
    <mergeCell ref="A97:P97"/>
    <mergeCell ref="A99:P99"/>
    <mergeCell ref="A88:D88"/>
    <mergeCell ref="A89:D89"/>
    <mergeCell ref="A90:D90"/>
    <mergeCell ref="A91:D91"/>
    <mergeCell ref="A92:D92"/>
    <mergeCell ref="A94:P94"/>
  </mergeCells>
  <pageMargins left="0.23622047244094491" right="0.23622047244094491" top="0.15748031496062992" bottom="0.15748031496062992" header="0.31496062992125984" footer="0.31496062992125984"/>
  <pageSetup paperSize="9" scale="93" fitToHeight="0" orientation="landscape" r:id="rId1"/>
  <rowBreaks count="2" manualBreakCount="2">
    <brk id="40" max="15" man="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100"/>
  <sheetViews>
    <sheetView showZeros="0" view="pageBreakPreview" topLeftCell="A75" zoomScale="90" zoomScaleNormal="90" zoomScaleSheetLayoutView="90" workbookViewId="0">
      <selection activeCell="K74" sqref="K74"/>
    </sheetView>
  </sheetViews>
  <sheetFormatPr defaultColWidth="8.85546875" defaultRowHeight="15.75" x14ac:dyDescent="0.25"/>
  <cols>
    <col min="1" max="1" width="10.140625" style="1" customWidth="1"/>
    <col min="2" max="2" width="7.8554687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7.28515625" style="1" customWidth="1"/>
    <col min="13" max="13" width="13.140625" style="1" customWidth="1"/>
    <col min="14" max="14" width="11" style="1" customWidth="1"/>
    <col min="15" max="15" width="7.42578125" style="1" customWidth="1"/>
    <col min="16" max="16" width="9" style="1" customWidth="1"/>
    <col min="17" max="16384" width="8.85546875" style="1"/>
  </cols>
  <sheetData>
    <row r="1" spans="1:16" x14ac:dyDescent="0.25">
      <c r="N1" s="1151" t="s">
        <v>0</v>
      </c>
      <c r="O1" s="1151"/>
      <c r="P1" s="1151"/>
    </row>
    <row r="2" spans="1:16" ht="18.75" x14ac:dyDescent="0.25">
      <c r="E2" s="1152" t="s">
        <v>1</v>
      </c>
      <c r="F2" s="1152"/>
      <c r="G2" s="1152"/>
      <c r="H2" s="1152"/>
      <c r="I2" s="1152"/>
      <c r="J2" s="1152"/>
    </row>
    <row r="3" spans="1:16" ht="18.75" x14ac:dyDescent="0.25">
      <c r="D3" s="1152" t="s">
        <v>538</v>
      </c>
      <c r="E3" s="1152"/>
      <c r="F3" s="1152"/>
      <c r="G3" s="1152"/>
      <c r="H3" s="1152"/>
      <c r="I3" s="1152"/>
      <c r="J3" s="1152"/>
      <c r="K3" s="1152"/>
      <c r="L3" s="1152"/>
    </row>
    <row r="4" spans="1:16" ht="18.75" x14ac:dyDescent="0.25">
      <c r="D4" s="82"/>
      <c r="E4" s="82"/>
      <c r="F4" s="82"/>
      <c r="G4" s="82"/>
      <c r="H4" s="82"/>
      <c r="I4" s="82"/>
      <c r="J4" s="82"/>
      <c r="K4" s="82"/>
      <c r="L4" s="82"/>
    </row>
    <row r="5" spans="1:16" x14ac:dyDescent="0.25">
      <c r="P5" s="81" t="s">
        <v>2</v>
      </c>
    </row>
    <row r="6" spans="1:16" ht="23.45" customHeight="1" x14ac:dyDescent="0.25">
      <c r="A6" s="1111" t="s">
        <v>3</v>
      </c>
      <c r="B6" s="1111"/>
      <c r="C6" s="1111"/>
      <c r="D6" s="1153" t="s">
        <v>221</v>
      </c>
      <c r="E6" s="1154"/>
      <c r="F6" s="1154"/>
      <c r="G6" s="1154"/>
      <c r="H6" s="1154"/>
      <c r="I6" s="1154"/>
      <c r="J6" s="1154"/>
      <c r="K6" s="1154"/>
      <c r="L6" s="1154"/>
      <c r="M6" s="1154"/>
      <c r="N6" s="1154"/>
      <c r="O6" s="1155"/>
      <c r="P6" s="79">
        <v>1</v>
      </c>
    </row>
    <row r="7" spans="1:16" ht="23.45" customHeight="1" x14ac:dyDescent="0.25">
      <c r="A7" s="1111" t="s">
        <v>4</v>
      </c>
      <c r="B7" s="1111"/>
      <c r="C7" s="1111"/>
      <c r="D7" s="1156" t="s">
        <v>353</v>
      </c>
      <c r="E7" s="1156"/>
      <c r="F7" s="1156"/>
      <c r="G7" s="1156"/>
      <c r="H7" s="1156"/>
      <c r="I7" s="1156"/>
      <c r="J7" s="1156"/>
      <c r="K7" s="1156"/>
      <c r="L7" s="1156"/>
      <c r="M7" s="1156"/>
      <c r="N7" s="1156"/>
      <c r="O7" s="1156"/>
      <c r="P7" s="37" t="s">
        <v>350</v>
      </c>
    </row>
    <row r="8" spans="1:16" ht="23.45" customHeight="1" x14ac:dyDescent="0.25">
      <c r="A8" s="1111" t="s">
        <v>5</v>
      </c>
      <c r="B8" s="1111"/>
      <c r="C8" s="1111"/>
      <c r="D8" s="1106"/>
      <c r="E8" s="1107"/>
      <c r="F8" s="1107"/>
      <c r="G8" s="1107"/>
      <c r="H8" s="1107"/>
      <c r="I8" s="1107"/>
      <c r="J8" s="1107"/>
      <c r="K8" s="1107"/>
      <c r="L8" s="1107"/>
      <c r="M8" s="1107"/>
      <c r="N8" s="1107"/>
      <c r="O8" s="1108"/>
      <c r="P8" s="37"/>
    </row>
    <row r="10" spans="1:16" x14ac:dyDescent="0.25">
      <c r="A10" s="1106" t="s">
        <v>6</v>
      </c>
      <c r="B10" s="1107"/>
      <c r="C10" s="1107"/>
      <c r="D10" s="1107"/>
      <c r="E10" s="1107"/>
      <c r="F10" s="1107"/>
      <c r="G10" s="1107"/>
      <c r="H10" s="1107"/>
      <c r="I10" s="1107"/>
      <c r="J10" s="1107"/>
      <c r="K10" s="1107"/>
      <c r="L10" s="1107"/>
      <c r="M10" s="1107"/>
      <c r="N10" s="1107"/>
      <c r="O10" s="1107"/>
      <c r="P10" s="1108"/>
    </row>
    <row r="11" spans="1:16" x14ac:dyDescent="0.25">
      <c r="A11" s="89"/>
      <c r="B11" s="89"/>
      <c r="C11" s="89"/>
      <c r="D11" s="89"/>
      <c r="E11" s="89"/>
      <c r="F11" s="89"/>
      <c r="G11" s="89"/>
      <c r="H11" s="89"/>
      <c r="I11" s="89"/>
      <c r="J11" s="89"/>
      <c r="K11" s="89"/>
      <c r="L11" s="89"/>
      <c r="M11" s="89"/>
      <c r="N11" s="89"/>
      <c r="O11" s="89"/>
      <c r="P11" s="89"/>
    </row>
    <row r="12" spans="1:16" ht="21.6" customHeight="1" x14ac:dyDescent="0.25">
      <c r="A12" s="1078" t="s">
        <v>7</v>
      </c>
      <c r="B12" s="1079"/>
      <c r="C12" s="1079"/>
      <c r="D12" s="1080"/>
      <c r="E12" s="1026" t="s">
        <v>2</v>
      </c>
      <c r="F12" s="1027"/>
      <c r="G12" s="1057">
        <v>2016</v>
      </c>
      <c r="H12" s="1057"/>
      <c r="I12" s="79">
        <v>2017</v>
      </c>
      <c r="J12" s="79">
        <v>2018</v>
      </c>
      <c r="K12" s="1084">
        <v>2019</v>
      </c>
      <c r="L12" s="1084"/>
      <c r="M12" s="1084">
        <v>2020</v>
      </c>
      <c r="N12" s="1084"/>
      <c r="O12" s="1084">
        <v>2021</v>
      </c>
      <c r="P12" s="1084"/>
    </row>
    <row r="13" spans="1:16" ht="31.5" x14ac:dyDescent="0.25">
      <c r="A13" s="1081"/>
      <c r="B13" s="1082"/>
      <c r="C13" s="1082"/>
      <c r="D13" s="1083"/>
      <c r="E13" s="79" t="s">
        <v>8</v>
      </c>
      <c r="F13" s="85" t="s">
        <v>9</v>
      </c>
      <c r="G13" s="1026" t="s">
        <v>10</v>
      </c>
      <c r="H13" s="1027"/>
      <c r="I13" s="79" t="s">
        <v>10</v>
      </c>
      <c r="J13" s="79" t="s">
        <v>11</v>
      </c>
      <c r="K13" s="1026" t="s">
        <v>12</v>
      </c>
      <c r="L13" s="1027"/>
      <c r="M13" s="1026" t="s">
        <v>13</v>
      </c>
      <c r="N13" s="1027"/>
      <c r="O13" s="1026" t="s">
        <v>13</v>
      </c>
      <c r="P13" s="1027"/>
    </row>
    <row r="14" spans="1:16" ht="23.45" customHeight="1" x14ac:dyDescent="0.25">
      <c r="A14" s="1051" t="s">
        <v>14</v>
      </c>
      <c r="B14" s="1051"/>
      <c r="C14" s="1051"/>
      <c r="D14" s="1051"/>
      <c r="E14" s="79">
        <v>4</v>
      </c>
      <c r="F14" s="79"/>
      <c r="G14" s="1064" t="s">
        <v>15</v>
      </c>
      <c r="H14" s="1065"/>
      <c r="I14" s="83">
        <v>8077.5</v>
      </c>
      <c r="J14" s="124">
        <v>9920.5</v>
      </c>
      <c r="K14" s="1061">
        <v>9920.5</v>
      </c>
      <c r="L14" s="1061"/>
      <c r="M14" s="1061">
        <v>9920.5</v>
      </c>
      <c r="N14" s="1061"/>
      <c r="O14" s="1061">
        <v>9920.5</v>
      </c>
      <c r="P14" s="1061"/>
    </row>
    <row r="15" spans="1:16" ht="23.45" customHeight="1" x14ac:dyDescent="0.25">
      <c r="A15" s="1111" t="s">
        <v>106</v>
      </c>
      <c r="B15" s="1111"/>
      <c r="C15" s="1111"/>
      <c r="D15" s="1111"/>
      <c r="E15" s="79"/>
      <c r="F15" s="79">
        <v>25</v>
      </c>
      <c r="G15" s="1057" t="s">
        <v>15</v>
      </c>
      <c r="H15" s="1057"/>
      <c r="I15" s="79">
        <v>8077.5</v>
      </c>
      <c r="J15" s="90">
        <v>9920.5</v>
      </c>
      <c r="K15" s="1054">
        <v>9920.5</v>
      </c>
      <c r="L15" s="1054"/>
      <c r="M15" s="1054">
        <v>9920.5</v>
      </c>
      <c r="N15" s="1054"/>
      <c r="O15" s="1054">
        <v>9920.5</v>
      </c>
      <c r="P15" s="1054"/>
    </row>
    <row r="16" spans="1:16" ht="23.45" customHeight="1" x14ac:dyDescent="0.25">
      <c r="A16" s="1111"/>
      <c r="B16" s="1111"/>
      <c r="C16" s="1111"/>
      <c r="D16" s="1111"/>
      <c r="E16" s="79"/>
      <c r="F16" s="79"/>
      <c r="G16" s="1057" t="s">
        <v>15</v>
      </c>
      <c r="H16" s="1057"/>
      <c r="I16" s="79"/>
      <c r="J16" s="79"/>
      <c r="K16" s="1057"/>
      <c r="L16" s="1057"/>
      <c r="M16" s="1057"/>
      <c r="N16" s="1057"/>
      <c r="O16" s="1057"/>
      <c r="P16" s="1057"/>
    </row>
    <row r="17" spans="1:16" ht="23.45" customHeight="1" x14ac:dyDescent="0.25">
      <c r="A17" s="1111"/>
      <c r="B17" s="1111"/>
      <c r="C17" s="1111"/>
      <c r="D17" s="1111"/>
      <c r="E17" s="79"/>
      <c r="F17" s="79"/>
      <c r="G17" s="1057" t="s">
        <v>15</v>
      </c>
      <c r="H17" s="1057"/>
      <c r="I17" s="79"/>
      <c r="J17" s="79"/>
      <c r="K17" s="1057"/>
      <c r="L17" s="1057"/>
      <c r="M17" s="1057"/>
      <c r="N17" s="1057"/>
      <c r="O17" s="1057"/>
      <c r="P17" s="1057"/>
    </row>
    <row r="18" spans="1:16" ht="14.45" customHeight="1" x14ac:dyDescent="0.25"/>
    <row r="19" spans="1:16" ht="22.5" customHeight="1" x14ac:dyDescent="0.25">
      <c r="A19" s="1078" t="s">
        <v>7</v>
      </c>
      <c r="B19" s="1080"/>
      <c r="C19" s="1084" t="s">
        <v>2</v>
      </c>
      <c r="D19" s="1084"/>
      <c r="E19" s="1084"/>
      <c r="F19" s="1084"/>
      <c r="G19" s="1057">
        <v>2016</v>
      </c>
      <c r="H19" s="1057"/>
      <c r="I19" s="79">
        <v>2017</v>
      </c>
      <c r="J19" s="79">
        <v>2018</v>
      </c>
      <c r="K19" s="1084">
        <v>2019</v>
      </c>
      <c r="L19" s="1084"/>
      <c r="M19" s="1084">
        <v>2020</v>
      </c>
      <c r="N19" s="1084"/>
      <c r="O19" s="1084">
        <v>2021</v>
      </c>
      <c r="P19" s="1084"/>
    </row>
    <row r="20" spans="1:16" ht="35.450000000000003" customHeight="1" x14ac:dyDescent="0.25">
      <c r="A20" s="1081"/>
      <c r="B20" s="1083"/>
      <c r="C20" s="79" t="s">
        <v>16</v>
      </c>
      <c r="D20" s="79" t="s">
        <v>17</v>
      </c>
      <c r="E20" s="79" t="s">
        <v>8</v>
      </c>
      <c r="F20" s="85" t="s">
        <v>9</v>
      </c>
      <c r="G20" s="1026" t="s">
        <v>10</v>
      </c>
      <c r="H20" s="1027"/>
      <c r="I20" s="79" t="s">
        <v>10</v>
      </c>
      <c r="J20" s="79" t="s">
        <v>11</v>
      </c>
      <c r="K20" s="1026" t="s">
        <v>12</v>
      </c>
      <c r="L20" s="1027"/>
      <c r="M20" s="1026" t="s">
        <v>13</v>
      </c>
      <c r="N20" s="1027"/>
      <c r="O20" s="1026" t="s">
        <v>13</v>
      </c>
      <c r="P20" s="1027"/>
    </row>
    <row r="21" spans="1:16" ht="67.5" customHeight="1" x14ac:dyDescent="0.25">
      <c r="A21" s="1039" t="s">
        <v>18</v>
      </c>
      <c r="B21" s="1041"/>
      <c r="C21" s="8"/>
      <c r="D21" s="8"/>
      <c r="E21" s="8"/>
      <c r="F21" s="8"/>
      <c r="G21" s="1063" t="s">
        <v>15</v>
      </c>
      <c r="H21" s="1063"/>
      <c r="I21" s="83">
        <v>8077.5</v>
      </c>
      <c r="J21" s="124">
        <v>9920.5</v>
      </c>
      <c r="K21" s="1061">
        <v>9920.5</v>
      </c>
      <c r="L21" s="1061"/>
      <c r="M21" s="1061">
        <v>9920.5</v>
      </c>
      <c r="N21" s="1061"/>
      <c r="O21" s="1061">
        <v>9920.5</v>
      </c>
      <c r="P21" s="1061"/>
    </row>
    <row r="22" spans="1:16" ht="42.6" customHeight="1" x14ac:dyDescent="0.25">
      <c r="A22" s="1086" t="s">
        <v>19</v>
      </c>
      <c r="B22" s="1088"/>
      <c r="C22" s="9">
        <v>2</v>
      </c>
      <c r="D22" s="8"/>
      <c r="E22" s="8"/>
      <c r="F22" s="8"/>
      <c r="G22" s="1057" t="s">
        <v>15</v>
      </c>
      <c r="H22" s="1057"/>
      <c r="I22" s="79"/>
      <c r="J22" s="8"/>
      <c r="K22" s="1084"/>
      <c r="L22" s="1084"/>
      <c r="M22" s="1084"/>
      <c r="N22" s="1084"/>
      <c r="O22" s="1084"/>
      <c r="P22" s="1084"/>
    </row>
    <row r="23" spans="1:16" ht="18.600000000000001" customHeight="1" x14ac:dyDescent="0.25">
      <c r="A23" s="1084"/>
      <c r="B23" s="1084"/>
      <c r="C23" s="8"/>
      <c r="D23" s="8"/>
      <c r="E23" s="8"/>
      <c r="F23" s="8"/>
      <c r="G23" s="1057" t="s">
        <v>15</v>
      </c>
      <c r="H23" s="1057"/>
      <c r="I23" s="79"/>
      <c r="J23" s="8"/>
      <c r="K23" s="1084"/>
      <c r="L23" s="1084"/>
      <c r="M23" s="1084"/>
      <c r="N23" s="1084"/>
      <c r="O23" s="1084"/>
      <c r="P23" s="1084"/>
    </row>
    <row r="24" spans="1:16" ht="18.600000000000001" customHeight="1" x14ac:dyDescent="0.25">
      <c r="A24" s="1084"/>
      <c r="B24" s="1084"/>
      <c r="C24" s="8"/>
      <c r="D24" s="8"/>
      <c r="E24" s="8"/>
      <c r="F24" s="8"/>
      <c r="G24" s="1057" t="s">
        <v>15</v>
      </c>
      <c r="H24" s="1057"/>
      <c r="I24" s="79"/>
      <c r="J24" s="8"/>
      <c r="K24" s="1084"/>
      <c r="L24" s="1084"/>
      <c r="M24" s="1084"/>
      <c r="N24" s="1084"/>
      <c r="O24" s="1084"/>
      <c r="P24" s="1084"/>
    </row>
    <row r="25" spans="1:16" ht="43.9" customHeight="1" x14ac:dyDescent="0.25">
      <c r="A25" s="1086" t="s">
        <v>20</v>
      </c>
      <c r="B25" s="1088"/>
      <c r="C25" s="9">
        <v>2</v>
      </c>
      <c r="D25" s="8"/>
      <c r="E25" s="8"/>
      <c r="F25" s="8"/>
      <c r="G25" s="1057" t="s">
        <v>15</v>
      </c>
      <c r="H25" s="1057"/>
      <c r="I25" s="79"/>
      <c r="J25" s="8"/>
      <c r="K25" s="1084" t="s">
        <v>74</v>
      </c>
      <c r="L25" s="1084"/>
      <c r="M25" s="1084"/>
      <c r="N25" s="1084"/>
      <c r="O25" s="1084"/>
      <c r="P25" s="1084"/>
    </row>
    <row r="26" spans="1:16" ht="18" customHeight="1" x14ac:dyDescent="0.25">
      <c r="A26" s="1084"/>
      <c r="B26" s="1084"/>
      <c r="C26" s="8"/>
      <c r="D26" s="8"/>
      <c r="E26" s="8"/>
      <c r="F26" s="8"/>
      <c r="G26" s="1057" t="s">
        <v>15</v>
      </c>
      <c r="H26" s="1057"/>
      <c r="I26" s="79"/>
      <c r="J26" s="8"/>
      <c r="K26" s="1084"/>
      <c r="L26" s="1084"/>
      <c r="M26" s="1084"/>
      <c r="N26" s="1084"/>
      <c r="O26" s="1084"/>
      <c r="P26" s="1084"/>
    </row>
    <row r="27" spans="1:16" ht="19.149999999999999" customHeight="1" x14ac:dyDescent="0.25">
      <c r="A27" s="1042"/>
      <c r="B27" s="1044"/>
      <c r="C27" s="8"/>
      <c r="D27" s="8"/>
      <c r="E27" s="8"/>
      <c r="F27" s="8"/>
      <c r="G27" s="1026" t="s">
        <v>15</v>
      </c>
      <c r="H27" s="1027"/>
      <c r="I27" s="79"/>
      <c r="J27" s="8"/>
      <c r="K27" s="1042"/>
      <c r="L27" s="1044"/>
      <c r="M27" s="1042"/>
      <c r="N27" s="1044"/>
      <c r="O27" s="1042"/>
      <c r="P27" s="1044"/>
    </row>
    <row r="28" spans="1:16" ht="69" customHeight="1" x14ac:dyDescent="0.25">
      <c r="A28" s="1086" t="s">
        <v>21</v>
      </c>
      <c r="B28" s="1088"/>
      <c r="C28" s="9">
        <v>1</v>
      </c>
      <c r="D28" s="8"/>
      <c r="E28" s="21" t="s">
        <v>109</v>
      </c>
      <c r="F28" s="8">
        <v>10</v>
      </c>
      <c r="G28" s="1026" t="s">
        <v>15</v>
      </c>
      <c r="H28" s="1027"/>
      <c r="I28" s="79">
        <v>8077.5</v>
      </c>
      <c r="J28" s="107">
        <v>9920.5</v>
      </c>
      <c r="K28" s="1054">
        <v>9920.5</v>
      </c>
      <c r="L28" s="1054"/>
      <c r="M28" s="1054">
        <v>9920.5</v>
      </c>
      <c r="N28" s="1054"/>
      <c r="O28" s="1054">
        <v>9920.5</v>
      </c>
      <c r="P28" s="1054"/>
    </row>
    <row r="29" spans="1:16" ht="20.45" customHeight="1" x14ac:dyDescent="0.25">
      <c r="A29" s="1042"/>
      <c r="B29" s="1044"/>
      <c r="C29" s="8"/>
      <c r="D29" s="8"/>
      <c r="E29" s="8"/>
      <c r="F29" s="8"/>
      <c r="G29" s="1026" t="s">
        <v>15</v>
      </c>
      <c r="H29" s="1027"/>
      <c r="I29" s="79"/>
      <c r="J29" s="8"/>
      <c r="K29" s="1042"/>
      <c r="L29" s="1044"/>
      <c r="M29" s="1042"/>
      <c r="N29" s="1044"/>
      <c r="O29" s="1042"/>
      <c r="P29" s="1044"/>
    </row>
    <row r="30" spans="1:16" ht="14.45" customHeight="1" x14ac:dyDescent="0.25"/>
    <row r="31" spans="1:16" ht="21" customHeight="1" x14ac:dyDescent="0.25">
      <c r="A31" s="1142" t="s">
        <v>22</v>
      </c>
      <c r="B31" s="1143"/>
      <c r="C31" s="1143"/>
      <c r="D31" s="1143"/>
      <c r="E31" s="1143"/>
      <c r="F31" s="1143"/>
      <c r="G31" s="1143"/>
      <c r="H31" s="1143"/>
      <c r="I31" s="1143"/>
      <c r="J31" s="1143"/>
      <c r="K31" s="1143"/>
      <c r="L31" s="1143"/>
      <c r="M31" s="1143"/>
      <c r="N31" s="1143"/>
      <c r="O31" s="1143"/>
      <c r="P31" s="1144"/>
    </row>
    <row r="32" spans="1:16" ht="25.15" customHeight="1" x14ac:dyDescent="0.25">
      <c r="A32" s="1057" t="s">
        <v>7</v>
      </c>
      <c r="B32" s="1057"/>
      <c r="C32" s="1057"/>
      <c r="D32" s="1057" t="s">
        <v>2</v>
      </c>
      <c r="E32" s="1057"/>
      <c r="F32" s="1057"/>
      <c r="G32" s="1057" t="s">
        <v>447</v>
      </c>
      <c r="H32" s="1057"/>
      <c r="I32" s="1057"/>
      <c r="J32" s="1057"/>
      <c r="K32" s="1057" t="s">
        <v>352</v>
      </c>
      <c r="L32" s="1057"/>
      <c r="M32" s="1057"/>
      <c r="N32" s="1057" t="s">
        <v>539</v>
      </c>
      <c r="O32" s="1057"/>
      <c r="P32" s="1057"/>
    </row>
    <row r="33" spans="1:16" ht="64.150000000000006" customHeight="1" x14ac:dyDescent="0.25">
      <c r="A33" s="1057"/>
      <c r="B33" s="1057"/>
      <c r="C33" s="1057"/>
      <c r="D33" s="79" t="s">
        <v>8</v>
      </c>
      <c r="E33" s="1092" t="s">
        <v>23</v>
      </c>
      <c r="F33" s="1092"/>
      <c r="G33" s="1145" t="s">
        <v>24</v>
      </c>
      <c r="H33" s="1145"/>
      <c r="I33" s="86" t="s">
        <v>25</v>
      </c>
      <c r="J33" s="86" t="s">
        <v>26</v>
      </c>
      <c r="K33" s="86" t="s">
        <v>24</v>
      </c>
      <c r="L33" s="86" t="s">
        <v>25</v>
      </c>
      <c r="M33" s="86" t="s">
        <v>26</v>
      </c>
      <c r="N33" s="86" t="s">
        <v>24</v>
      </c>
      <c r="O33" s="86" t="s">
        <v>25</v>
      </c>
      <c r="P33" s="86" t="s">
        <v>26</v>
      </c>
    </row>
    <row r="34" spans="1:16" ht="20.45" customHeight="1" x14ac:dyDescent="0.25">
      <c r="A34" s="1111" t="s">
        <v>27</v>
      </c>
      <c r="B34" s="1111"/>
      <c r="C34" s="1111"/>
      <c r="D34" s="8"/>
      <c r="E34" s="1057"/>
      <c r="F34" s="1057"/>
      <c r="G34" s="1500">
        <v>9920.5</v>
      </c>
      <c r="H34" s="1500"/>
      <c r="I34" s="125"/>
      <c r="J34" s="125"/>
      <c r="K34" s="125">
        <v>9920.5</v>
      </c>
      <c r="L34" s="125"/>
      <c r="M34" s="125"/>
      <c r="N34" s="125">
        <v>9920.5</v>
      </c>
      <c r="O34" s="125"/>
      <c r="P34" s="125"/>
    </row>
    <row r="35" spans="1:16" s="12" customFormat="1" ht="20.45" customHeight="1" x14ac:dyDescent="0.25">
      <c r="A35" s="1473" t="s">
        <v>129</v>
      </c>
      <c r="B35" s="1473"/>
      <c r="C35" s="1473"/>
      <c r="D35" s="84" t="s">
        <v>28</v>
      </c>
      <c r="E35" s="1135"/>
      <c r="F35" s="1135"/>
      <c r="G35" s="1135">
        <v>9920.5</v>
      </c>
      <c r="H35" s="1135"/>
      <c r="I35" s="84"/>
      <c r="J35" s="84"/>
      <c r="K35" s="84">
        <v>9920.5</v>
      </c>
      <c r="L35" s="84"/>
      <c r="M35" s="84"/>
      <c r="N35" s="84">
        <v>9920.5</v>
      </c>
      <c r="O35" s="84"/>
      <c r="P35" s="84"/>
    </row>
    <row r="36" spans="1:16" s="12" customFormat="1" ht="20.45" customHeight="1" x14ac:dyDescent="0.25">
      <c r="A36" s="1470" t="s">
        <v>29</v>
      </c>
      <c r="B36" s="1471"/>
      <c r="C36" s="1472"/>
      <c r="D36" s="84" t="s">
        <v>30</v>
      </c>
      <c r="E36" s="1139"/>
      <c r="F36" s="1140"/>
      <c r="G36" s="1139"/>
      <c r="H36" s="1140"/>
      <c r="I36" s="84"/>
      <c r="J36" s="84"/>
      <c r="K36" s="84"/>
      <c r="L36" s="84"/>
      <c r="M36" s="84"/>
      <c r="N36" s="84"/>
      <c r="O36" s="84"/>
      <c r="P36" s="84"/>
    </row>
    <row r="37" spans="1:16" s="12" customFormat="1" ht="20.45" customHeight="1" x14ac:dyDescent="0.25">
      <c r="A37" s="1139"/>
      <c r="B37" s="1141"/>
      <c r="C37" s="1140"/>
      <c r="D37" s="84"/>
      <c r="E37" s="1139"/>
      <c r="F37" s="1140"/>
      <c r="G37" s="1139"/>
      <c r="H37" s="1140"/>
      <c r="I37" s="84"/>
      <c r="J37" s="84"/>
      <c r="K37" s="84"/>
      <c r="L37" s="84"/>
      <c r="M37" s="84"/>
      <c r="N37" s="84"/>
      <c r="O37" s="84"/>
      <c r="P37" s="84"/>
    </row>
    <row r="38" spans="1:16" ht="20.45" customHeight="1" x14ac:dyDescent="0.25">
      <c r="A38" s="1111"/>
      <c r="B38" s="1111"/>
      <c r="C38" s="1111"/>
      <c r="D38" s="8"/>
      <c r="E38" s="1057"/>
      <c r="F38" s="1057"/>
      <c r="G38" s="1057"/>
      <c r="H38" s="1057"/>
      <c r="I38" s="79"/>
      <c r="J38" s="79"/>
      <c r="K38" s="79"/>
      <c r="L38" s="79"/>
      <c r="M38" s="79"/>
      <c r="N38" s="79"/>
      <c r="O38" s="79"/>
      <c r="P38" s="79"/>
    </row>
    <row r="39" spans="1:16" ht="20.45" customHeight="1" x14ac:dyDescent="0.25">
      <c r="A39" s="1111" t="s">
        <v>27</v>
      </c>
      <c r="B39" s="1111"/>
      <c r="C39" s="1111"/>
      <c r="D39" s="8"/>
      <c r="E39" s="1057"/>
      <c r="F39" s="1057"/>
      <c r="G39" s="1500">
        <v>9920.5</v>
      </c>
      <c r="H39" s="1500"/>
      <c r="I39" s="125"/>
      <c r="J39" s="125"/>
      <c r="K39" s="125">
        <v>9920.5</v>
      </c>
      <c r="L39" s="125"/>
      <c r="M39" s="125"/>
      <c r="N39" s="125">
        <v>9920.5</v>
      </c>
      <c r="O39" s="125"/>
      <c r="P39" s="125"/>
    </row>
    <row r="40" spans="1:16" s="12" customFormat="1" ht="20.45" customHeight="1" x14ac:dyDescent="0.25">
      <c r="A40" s="1134" t="s">
        <v>31</v>
      </c>
      <c r="B40" s="1134"/>
      <c r="C40" s="1134"/>
      <c r="D40" s="61"/>
      <c r="E40" s="1135"/>
      <c r="F40" s="1135"/>
      <c r="G40" s="1135"/>
      <c r="H40" s="1135"/>
      <c r="I40" s="84"/>
      <c r="J40" s="84"/>
      <c r="K40" s="84"/>
      <c r="L40" s="84"/>
      <c r="M40" s="84"/>
      <c r="N40" s="84"/>
      <c r="O40" s="84"/>
      <c r="P40" s="84"/>
    </row>
    <row r="41" spans="1:16" s="12" customFormat="1" ht="20.45" customHeight="1" x14ac:dyDescent="0.25">
      <c r="A41" s="1134" t="s">
        <v>32</v>
      </c>
      <c r="B41" s="1134"/>
      <c r="C41" s="1134"/>
      <c r="D41" s="84">
        <v>4</v>
      </c>
      <c r="E41" s="1135">
        <v>1</v>
      </c>
      <c r="F41" s="1135"/>
      <c r="G41" s="1135">
        <v>9920.5</v>
      </c>
      <c r="H41" s="1135"/>
      <c r="I41" s="109"/>
      <c r="J41" s="109"/>
      <c r="K41" s="109">
        <v>9920.5</v>
      </c>
      <c r="L41" s="109"/>
      <c r="M41" s="109"/>
      <c r="N41" s="109">
        <v>9920.5</v>
      </c>
      <c r="O41" s="109"/>
      <c r="P41" s="109"/>
    </row>
    <row r="42" spans="1:16" ht="20.45" customHeight="1" x14ac:dyDescent="0.25">
      <c r="A42" s="1111"/>
      <c r="B42" s="1111"/>
      <c r="C42" s="1111"/>
      <c r="D42" s="8"/>
      <c r="E42" s="1057"/>
      <c r="F42" s="1057"/>
      <c r="G42" s="1057"/>
      <c r="H42" s="1057"/>
      <c r="I42" s="79"/>
      <c r="J42" s="79"/>
      <c r="K42" s="79"/>
      <c r="L42" s="79"/>
      <c r="M42" s="79"/>
      <c r="N42" s="79"/>
      <c r="O42" s="79"/>
      <c r="P42" s="79"/>
    </row>
    <row r="43" spans="1:16" ht="19.149999999999999" customHeight="1" x14ac:dyDescent="0.25"/>
    <row r="44" spans="1:16" x14ac:dyDescent="0.25">
      <c r="A44" s="1051" t="s">
        <v>33</v>
      </c>
      <c r="B44" s="1051"/>
      <c r="C44" s="1051"/>
      <c r="D44" s="1051"/>
      <c r="E44" s="1051"/>
      <c r="F44" s="1051"/>
      <c r="G44" s="1051"/>
      <c r="H44" s="1051"/>
      <c r="I44" s="1051"/>
      <c r="J44" s="1051"/>
      <c r="K44" s="1051"/>
      <c r="L44" s="1051"/>
      <c r="M44" s="1051"/>
      <c r="N44" s="1051"/>
      <c r="O44" s="1051"/>
      <c r="P44" s="1051"/>
    </row>
    <row r="45" spans="1:16" x14ac:dyDescent="0.25">
      <c r="A45" s="1057" t="s">
        <v>7</v>
      </c>
      <c r="B45" s="1057"/>
      <c r="C45" s="1057" t="s">
        <v>2</v>
      </c>
      <c r="D45" s="1057"/>
      <c r="E45" s="1057"/>
      <c r="F45" s="1057"/>
      <c r="G45" s="1057"/>
      <c r="H45" s="1057"/>
      <c r="I45" s="1078" t="s">
        <v>34</v>
      </c>
      <c r="J45" s="1080"/>
      <c r="K45" s="79">
        <v>2016</v>
      </c>
      <c r="L45" s="79">
        <v>2017</v>
      </c>
      <c r="M45" s="79">
        <v>2018</v>
      </c>
      <c r="N45" s="79">
        <v>2019</v>
      </c>
      <c r="O45" s="79">
        <v>2020</v>
      </c>
      <c r="P45" s="79">
        <v>2021</v>
      </c>
    </row>
    <row r="46" spans="1:16" ht="51.6" customHeight="1" x14ac:dyDescent="0.25">
      <c r="A46" s="1057"/>
      <c r="B46" s="1057"/>
      <c r="C46" s="85" t="s">
        <v>35</v>
      </c>
      <c r="D46" s="85" t="s">
        <v>36</v>
      </c>
      <c r="E46" s="85" t="s">
        <v>37</v>
      </c>
      <c r="F46" s="85" t="s">
        <v>38</v>
      </c>
      <c r="G46" s="85" t="s">
        <v>39</v>
      </c>
      <c r="H46" s="85" t="s">
        <v>40</v>
      </c>
      <c r="I46" s="1081"/>
      <c r="J46" s="1083"/>
      <c r="K46" s="86" t="s">
        <v>10</v>
      </c>
      <c r="L46" s="86" t="s">
        <v>10</v>
      </c>
      <c r="M46" s="86" t="s">
        <v>11</v>
      </c>
      <c r="N46" s="86" t="s">
        <v>12</v>
      </c>
      <c r="O46" s="86" t="s">
        <v>13</v>
      </c>
      <c r="P46" s="86" t="s">
        <v>13</v>
      </c>
    </row>
    <row r="47" spans="1:16" x14ac:dyDescent="0.25">
      <c r="A47" s="1075" t="s">
        <v>27</v>
      </c>
      <c r="B47" s="1077"/>
      <c r="C47" s="13"/>
      <c r="D47" s="13"/>
      <c r="E47" s="13"/>
      <c r="F47" s="13"/>
      <c r="G47" s="13"/>
      <c r="H47" s="13"/>
      <c r="I47" s="1116"/>
      <c r="J47" s="1117"/>
      <c r="K47" s="83" t="s">
        <v>15</v>
      </c>
      <c r="L47" s="83"/>
      <c r="M47" s="13"/>
      <c r="N47" s="13"/>
      <c r="O47" s="13"/>
      <c r="P47" s="13"/>
    </row>
    <row r="48" spans="1:16" ht="18" customHeight="1" x14ac:dyDescent="0.25">
      <c r="A48" s="1086"/>
      <c r="B48" s="1088"/>
      <c r="C48" s="8"/>
      <c r="D48" s="8"/>
      <c r="E48" s="8"/>
      <c r="F48" s="8"/>
      <c r="G48" s="8"/>
      <c r="H48" s="21"/>
      <c r="I48" s="1042"/>
      <c r="J48" s="1044"/>
      <c r="K48" s="79" t="s">
        <v>15</v>
      </c>
      <c r="L48" s="79"/>
      <c r="M48" s="16"/>
      <c r="N48" s="76"/>
      <c r="O48" s="76"/>
      <c r="P48" s="8"/>
    </row>
    <row r="49" spans="1:16" ht="23.45" customHeight="1" x14ac:dyDescent="0.25">
      <c r="A49" s="1042"/>
      <c r="B49" s="1044"/>
      <c r="C49" s="8"/>
      <c r="D49" s="8"/>
      <c r="E49" s="8"/>
      <c r="F49" s="8"/>
      <c r="G49" s="8"/>
      <c r="H49" s="8"/>
      <c r="I49" s="1042"/>
      <c r="J49" s="1044"/>
      <c r="K49" s="79" t="s">
        <v>15</v>
      </c>
      <c r="L49" s="79"/>
      <c r="M49" s="8"/>
      <c r="N49" s="8"/>
      <c r="O49" s="8"/>
      <c r="P49" s="8"/>
    </row>
    <row r="50" spans="1:16" x14ac:dyDescent="0.25">
      <c r="A50" s="1042"/>
      <c r="B50" s="1043"/>
    </row>
    <row r="51" spans="1:16" ht="26.25" customHeight="1" x14ac:dyDescent="0.25">
      <c r="A51" s="1113" t="s">
        <v>41</v>
      </c>
      <c r="B51" s="1113"/>
      <c r="C51" s="1113"/>
      <c r="D51" s="1113"/>
      <c r="E51" s="1113"/>
      <c r="F51" s="1113"/>
      <c r="G51" s="1113"/>
      <c r="H51" s="1113"/>
      <c r="I51" s="1113"/>
      <c r="J51" s="1113"/>
      <c r="K51" s="1113"/>
      <c r="L51" s="1113"/>
      <c r="M51" s="1113"/>
      <c r="N51" s="1113"/>
      <c r="O51" s="1113"/>
      <c r="P51" s="1114"/>
    </row>
    <row r="52" spans="1:16" ht="21.6" customHeight="1" x14ac:dyDescent="0.25">
      <c r="A52" s="1106"/>
      <c r="B52" s="1108"/>
      <c r="C52" s="1106"/>
      <c r="D52" s="1107"/>
      <c r="E52" s="1107"/>
      <c r="F52" s="1107"/>
      <c r="G52" s="1107"/>
      <c r="H52" s="1107"/>
      <c r="I52" s="1107"/>
      <c r="J52" s="1107"/>
      <c r="K52" s="1107"/>
      <c r="L52" s="1107"/>
      <c r="M52" s="1107"/>
      <c r="N52" s="1108"/>
      <c r="O52" s="1084" t="s">
        <v>2</v>
      </c>
      <c r="P52" s="1084"/>
    </row>
    <row r="53" spans="1:16" ht="20.25" customHeight="1" x14ac:dyDescent="0.25">
      <c r="A53" s="1111" t="s">
        <v>42</v>
      </c>
      <c r="B53" s="1111"/>
      <c r="C53" s="1106" t="s">
        <v>219</v>
      </c>
      <c r="D53" s="1107"/>
      <c r="E53" s="1107"/>
      <c r="F53" s="1107"/>
      <c r="G53" s="1107"/>
      <c r="H53" s="1107"/>
      <c r="I53" s="1107"/>
      <c r="J53" s="1107"/>
      <c r="K53" s="1107"/>
      <c r="L53" s="1107"/>
      <c r="M53" s="1107"/>
      <c r="N53" s="1108"/>
      <c r="O53" s="1112" t="s">
        <v>220</v>
      </c>
      <c r="P53" s="1112"/>
    </row>
    <row r="54" spans="1:16" ht="21.6" customHeight="1" x14ac:dyDescent="0.25">
      <c r="A54" s="1111" t="s">
        <v>43</v>
      </c>
      <c r="B54" s="1111"/>
      <c r="C54" s="1106" t="s">
        <v>228</v>
      </c>
      <c r="D54" s="1107"/>
      <c r="E54" s="1107"/>
      <c r="F54" s="1107"/>
      <c r="G54" s="1107"/>
      <c r="H54" s="1107"/>
      <c r="I54" s="1107"/>
      <c r="J54" s="1107"/>
      <c r="K54" s="1107"/>
      <c r="L54" s="1107"/>
      <c r="M54" s="1107"/>
      <c r="N54" s="1108"/>
      <c r="O54" s="1084">
        <v>68</v>
      </c>
      <c r="P54" s="1084"/>
    </row>
    <row r="55" spans="1:16" ht="21.6" customHeight="1" x14ac:dyDescent="0.25">
      <c r="A55" s="1111" t="s">
        <v>45</v>
      </c>
      <c r="B55" s="1111"/>
      <c r="C55" s="1106" t="s">
        <v>229</v>
      </c>
      <c r="D55" s="1107"/>
      <c r="E55" s="1107"/>
      <c r="F55" s="1107"/>
      <c r="G55" s="1107"/>
      <c r="H55" s="1107"/>
      <c r="I55" s="1107"/>
      <c r="J55" s="1107"/>
      <c r="K55" s="1107"/>
      <c r="L55" s="1107"/>
      <c r="M55" s="1107"/>
      <c r="N55" s="1108"/>
      <c r="O55" s="1112" t="s">
        <v>109</v>
      </c>
      <c r="P55" s="1112"/>
    </row>
    <row r="57" spans="1:16" ht="24.75" customHeight="1" x14ac:dyDescent="0.25">
      <c r="A57" s="1115" t="s">
        <v>46</v>
      </c>
      <c r="B57" s="1115"/>
      <c r="C57" s="1115"/>
      <c r="D57" s="1115"/>
      <c r="E57" s="1115"/>
      <c r="F57" s="1115"/>
      <c r="G57" s="1115"/>
      <c r="H57" s="1115"/>
      <c r="I57" s="1115"/>
      <c r="J57" s="1115"/>
      <c r="K57" s="1115"/>
      <c r="L57" s="1115"/>
      <c r="M57" s="1115"/>
      <c r="N57" s="1115"/>
      <c r="O57" s="1115"/>
      <c r="P57" s="1115"/>
    </row>
    <row r="58" spans="1:16" ht="20.25" customHeight="1" x14ac:dyDescent="0.25">
      <c r="A58" s="1506" t="s">
        <v>679</v>
      </c>
      <c r="B58" s="1507"/>
      <c r="C58" s="1508"/>
      <c r="D58" s="1509" t="s">
        <v>230</v>
      </c>
      <c r="E58" s="1510"/>
      <c r="F58" s="1510"/>
      <c r="G58" s="1510"/>
      <c r="H58" s="1510"/>
      <c r="I58" s="1510"/>
      <c r="J58" s="1510"/>
      <c r="K58" s="1510"/>
      <c r="L58" s="1510"/>
      <c r="M58" s="1510"/>
      <c r="N58" s="1510"/>
      <c r="O58" s="1510"/>
      <c r="P58" s="1511"/>
    </row>
    <row r="59" spans="1:16" ht="66.75" customHeight="1" x14ac:dyDescent="0.25">
      <c r="A59" s="1240" t="s">
        <v>891</v>
      </c>
      <c r="B59" s="1241"/>
      <c r="C59" s="1242"/>
      <c r="D59" s="1509" t="s">
        <v>667</v>
      </c>
      <c r="E59" s="1934"/>
      <c r="F59" s="1934"/>
      <c r="G59" s="1934"/>
      <c r="H59" s="1934"/>
      <c r="I59" s="1934"/>
      <c r="J59" s="1934"/>
      <c r="K59" s="1934"/>
      <c r="L59" s="1934"/>
      <c r="M59" s="1934"/>
      <c r="N59" s="1934"/>
      <c r="O59" s="1934"/>
      <c r="P59" s="1935"/>
    </row>
    <row r="60" spans="1:16" ht="54.75" customHeight="1" x14ac:dyDescent="0.25">
      <c r="A60" s="1247" t="s">
        <v>49</v>
      </c>
      <c r="B60" s="1247"/>
      <c r="C60" s="1248"/>
      <c r="D60" s="1936" t="s">
        <v>668</v>
      </c>
      <c r="E60" s="1937"/>
      <c r="F60" s="1937"/>
      <c r="G60" s="1937"/>
      <c r="H60" s="1937"/>
      <c r="I60" s="1937"/>
      <c r="J60" s="1937"/>
      <c r="K60" s="1937"/>
      <c r="L60" s="1937"/>
      <c r="M60" s="1937"/>
      <c r="N60" s="1937"/>
      <c r="O60" s="1937"/>
      <c r="P60" s="1938"/>
    </row>
    <row r="61" spans="1:16" ht="26.25" customHeight="1" x14ac:dyDescent="0.25">
      <c r="A61" s="1504" t="s">
        <v>50</v>
      </c>
      <c r="B61" s="1504"/>
      <c r="C61" s="1504"/>
      <c r="D61" s="1504"/>
      <c r="E61" s="1504"/>
      <c r="F61" s="1504"/>
      <c r="G61" s="1504"/>
      <c r="H61" s="1504"/>
      <c r="I61" s="1504"/>
      <c r="J61" s="1504"/>
      <c r="K61" s="1504"/>
      <c r="L61" s="1504"/>
      <c r="M61" s="1504"/>
      <c r="N61" s="1504"/>
      <c r="O61" s="1504"/>
      <c r="P61" s="1504"/>
    </row>
    <row r="62" spans="1:16" ht="24" customHeight="1" x14ac:dyDescent="0.25">
      <c r="A62" s="1215" t="s">
        <v>51</v>
      </c>
      <c r="B62" s="1503" t="s">
        <v>2</v>
      </c>
      <c r="C62" s="1503" t="s">
        <v>7</v>
      </c>
      <c r="D62" s="1503"/>
      <c r="E62" s="1503"/>
      <c r="F62" s="1503"/>
      <c r="G62" s="1503"/>
      <c r="H62" s="1503"/>
      <c r="I62" s="1503"/>
      <c r="J62" s="1505" t="s">
        <v>52</v>
      </c>
      <c r="K62" s="738">
        <v>2016</v>
      </c>
      <c r="L62" s="738">
        <v>2017</v>
      </c>
      <c r="M62" s="738">
        <v>2018</v>
      </c>
      <c r="N62" s="738">
        <v>2019</v>
      </c>
      <c r="O62" s="738">
        <v>2020</v>
      </c>
      <c r="P62" s="738">
        <v>2021</v>
      </c>
    </row>
    <row r="63" spans="1:16" ht="55.15" customHeight="1" x14ac:dyDescent="0.25">
      <c r="A63" s="1216"/>
      <c r="B63" s="1217"/>
      <c r="C63" s="1503"/>
      <c r="D63" s="1503"/>
      <c r="E63" s="1503"/>
      <c r="F63" s="1503"/>
      <c r="G63" s="1503"/>
      <c r="H63" s="1503"/>
      <c r="I63" s="1503"/>
      <c r="J63" s="1505"/>
      <c r="K63" s="739" t="s">
        <v>10</v>
      </c>
      <c r="L63" s="739" t="s">
        <v>10</v>
      </c>
      <c r="M63" s="739" t="s">
        <v>11</v>
      </c>
      <c r="N63" s="739" t="s">
        <v>12</v>
      </c>
      <c r="O63" s="739" t="s">
        <v>13</v>
      </c>
      <c r="P63" s="739" t="s">
        <v>13</v>
      </c>
    </row>
    <row r="64" spans="1:16" ht="51.75" customHeight="1" x14ac:dyDescent="0.25">
      <c r="A64" s="1227" t="s">
        <v>53</v>
      </c>
      <c r="B64" s="770" t="s">
        <v>110</v>
      </c>
      <c r="C64" s="1509" t="s">
        <v>669</v>
      </c>
      <c r="D64" s="1510"/>
      <c r="E64" s="1510"/>
      <c r="F64" s="1510"/>
      <c r="G64" s="1510"/>
      <c r="H64" s="1510"/>
      <c r="I64" s="1511"/>
      <c r="J64" s="733" t="s">
        <v>111</v>
      </c>
      <c r="K64" s="915" t="s">
        <v>15</v>
      </c>
      <c r="L64" s="915" t="s">
        <v>15</v>
      </c>
      <c r="M64" s="916">
        <v>6</v>
      </c>
      <c r="N64" s="916">
        <v>10</v>
      </c>
      <c r="O64" s="916">
        <v>15</v>
      </c>
      <c r="P64" s="916">
        <v>20</v>
      </c>
    </row>
    <row r="65" spans="1:16" s="465" customFormat="1" ht="37.5" customHeight="1" x14ac:dyDescent="0.25">
      <c r="A65" s="1262"/>
      <c r="B65" s="770" t="s">
        <v>172</v>
      </c>
      <c r="C65" s="1282" t="s">
        <v>232</v>
      </c>
      <c r="D65" s="1282"/>
      <c r="E65" s="1282"/>
      <c r="F65" s="1282"/>
      <c r="G65" s="1282"/>
      <c r="H65" s="1282"/>
      <c r="I65" s="1282"/>
      <c r="J65" s="764" t="s">
        <v>114</v>
      </c>
      <c r="K65" s="915">
        <v>124</v>
      </c>
      <c r="L65" s="915">
        <v>50</v>
      </c>
      <c r="M65" s="917">
        <v>60</v>
      </c>
      <c r="N65" s="917">
        <v>30</v>
      </c>
      <c r="O65" s="917">
        <v>35</v>
      </c>
      <c r="P65" s="915">
        <v>40</v>
      </c>
    </row>
    <row r="66" spans="1:16" ht="25.5" customHeight="1" x14ac:dyDescent="0.25">
      <c r="A66" s="1262"/>
      <c r="B66" s="770" t="s">
        <v>174</v>
      </c>
      <c r="C66" s="1285" t="s">
        <v>532</v>
      </c>
      <c r="D66" s="1286"/>
      <c r="E66" s="1286"/>
      <c r="F66" s="1286"/>
      <c r="G66" s="1286"/>
      <c r="H66" s="1286"/>
      <c r="I66" s="1287"/>
      <c r="J66" s="764" t="s">
        <v>114</v>
      </c>
      <c r="K66" s="915">
        <v>2</v>
      </c>
      <c r="L66" s="915">
        <v>2</v>
      </c>
      <c r="M66" s="917">
        <v>2</v>
      </c>
      <c r="N66" s="917">
        <v>2</v>
      </c>
      <c r="O66" s="917">
        <v>2</v>
      </c>
      <c r="P66" s="915">
        <v>2</v>
      </c>
    </row>
    <row r="67" spans="1:16" ht="33" customHeight="1" x14ac:dyDescent="0.25">
      <c r="A67" s="1512" t="s">
        <v>54</v>
      </c>
      <c r="B67" s="770" t="s">
        <v>113</v>
      </c>
      <c r="C67" s="1928" t="s">
        <v>231</v>
      </c>
      <c r="D67" s="1929"/>
      <c r="E67" s="1929"/>
      <c r="F67" s="1929"/>
      <c r="G67" s="1929"/>
      <c r="H67" s="1929"/>
      <c r="I67" s="1930"/>
      <c r="J67" s="764" t="s">
        <v>114</v>
      </c>
      <c r="K67" s="915">
        <v>2</v>
      </c>
      <c r="L67" s="915">
        <v>3</v>
      </c>
      <c r="M67" s="917">
        <v>4</v>
      </c>
      <c r="N67" s="917">
        <v>4</v>
      </c>
      <c r="O67" s="917">
        <v>4</v>
      </c>
      <c r="P67" s="917">
        <v>4</v>
      </c>
    </row>
    <row r="68" spans="1:16" s="465" customFormat="1" ht="26.25" customHeight="1" x14ac:dyDescent="0.25">
      <c r="A68" s="1512"/>
      <c r="B68" s="770" t="s">
        <v>55</v>
      </c>
      <c r="C68" s="804" t="s">
        <v>233</v>
      </c>
      <c r="D68" s="805"/>
      <c r="E68" s="805"/>
      <c r="F68" s="805"/>
      <c r="G68" s="805"/>
      <c r="H68" s="805"/>
      <c r="I68" s="806"/>
      <c r="J68" s="733" t="s">
        <v>114</v>
      </c>
      <c r="K68" s="915">
        <v>28</v>
      </c>
      <c r="L68" s="915">
        <v>12</v>
      </c>
      <c r="M68" s="918">
        <v>14</v>
      </c>
      <c r="N68" s="918">
        <v>16</v>
      </c>
      <c r="O68" s="918">
        <v>16</v>
      </c>
      <c r="P68" s="915">
        <v>16</v>
      </c>
    </row>
    <row r="69" spans="1:16" s="465" customFormat="1" ht="27.75" customHeight="1" x14ac:dyDescent="0.25">
      <c r="A69" s="1512"/>
      <c r="B69" s="770" t="s">
        <v>56</v>
      </c>
      <c r="C69" s="1931" t="s">
        <v>234</v>
      </c>
      <c r="D69" s="1932"/>
      <c r="E69" s="1932"/>
      <c r="F69" s="1932"/>
      <c r="G69" s="1932"/>
      <c r="H69" s="1932"/>
      <c r="I69" s="1933"/>
      <c r="J69" s="733" t="s">
        <v>114</v>
      </c>
      <c r="K69" s="915">
        <v>2204</v>
      </c>
      <c r="L69" s="915">
        <v>500</v>
      </c>
      <c r="M69" s="916">
        <v>800</v>
      </c>
      <c r="N69" s="916">
        <v>900</v>
      </c>
      <c r="O69" s="916">
        <v>1100</v>
      </c>
      <c r="P69" s="915">
        <v>1300</v>
      </c>
    </row>
    <row r="70" spans="1:16" s="465" customFormat="1" ht="35.25" customHeight="1" x14ac:dyDescent="0.25">
      <c r="A70" s="1512"/>
      <c r="B70" s="770" t="s">
        <v>57</v>
      </c>
      <c r="C70" s="1285" t="s">
        <v>235</v>
      </c>
      <c r="D70" s="1286"/>
      <c r="E70" s="1286"/>
      <c r="F70" s="1286"/>
      <c r="G70" s="1286"/>
      <c r="H70" s="1286"/>
      <c r="I70" s="1287"/>
      <c r="J70" s="733" t="s">
        <v>114</v>
      </c>
      <c r="K70" s="915">
        <v>51</v>
      </c>
      <c r="L70" s="915">
        <v>25</v>
      </c>
      <c r="M70" s="916">
        <v>5</v>
      </c>
      <c r="N70" s="916">
        <v>5</v>
      </c>
      <c r="O70" s="916">
        <v>5</v>
      </c>
      <c r="P70" s="915">
        <v>5</v>
      </c>
    </row>
    <row r="71" spans="1:16" ht="24" customHeight="1" x14ac:dyDescent="0.25">
      <c r="A71" s="1512"/>
      <c r="B71" s="770" t="s">
        <v>58</v>
      </c>
      <c r="C71" s="804" t="s">
        <v>717</v>
      </c>
      <c r="D71" s="805"/>
      <c r="E71" s="805"/>
      <c r="F71" s="805"/>
      <c r="G71" s="805"/>
      <c r="H71" s="805"/>
      <c r="I71" s="806"/>
      <c r="J71" s="733" t="s">
        <v>114</v>
      </c>
      <c r="K71" s="915">
        <v>4</v>
      </c>
      <c r="L71" s="915">
        <v>5</v>
      </c>
      <c r="M71" s="916">
        <v>6</v>
      </c>
      <c r="N71" s="916">
        <v>7</v>
      </c>
      <c r="O71" s="916">
        <v>8</v>
      </c>
      <c r="P71" s="915">
        <v>9</v>
      </c>
    </row>
    <row r="72" spans="1:16" ht="21.75" customHeight="1" x14ac:dyDescent="0.25">
      <c r="A72" s="1512"/>
      <c r="B72" s="769" t="s">
        <v>192</v>
      </c>
      <c r="C72" s="804" t="s">
        <v>236</v>
      </c>
      <c r="D72" s="805"/>
      <c r="E72" s="805"/>
      <c r="F72" s="805"/>
      <c r="G72" s="805"/>
      <c r="H72" s="805"/>
      <c r="I72" s="806"/>
      <c r="J72" s="733" t="s">
        <v>114</v>
      </c>
      <c r="K72" s="915">
        <v>6</v>
      </c>
      <c r="L72" s="915">
        <v>5</v>
      </c>
      <c r="M72" s="919">
        <v>5</v>
      </c>
      <c r="N72" s="919">
        <v>5</v>
      </c>
      <c r="O72" s="919">
        <v>6</v>
      </c>
      <c r="P72" s="915">
        <v>8</v>
      </c>
    </row>
    <row r="73" spans="1:16" s="465" customFormat="1" ht="31.5" customHeight="1" x14ac:dyDescent="0.25">
      <c r="A73" s="1512" t="s">
        <v>59</v>
      </c>
      <c r="B73" s="770" t="s">
        <v>144</v>
      </c>
      <c r="C73" s="1285" t="s">
        <v>533</v>
      </c>
      <c r="D73" s="1286"/>
      <c r="E73" s="1286"/>
      <c r="F73" s="1286"/>
      <c r="G73" s="1286"/>
      <c r="H73" s="1286"/>
      <c r="I73" s="1287"/>
      <c r="J73" s="764" t="s">
        <v>145</v>
      </c>
      <c r="K73" s="915" t="s">
        <v>15</v>
      </c>
      <c r="L73" s="915" t="s">
        <v>670</v>
      </c>
      <c r="M73" s="920" t="s">
        <v>671</v>
      </c>
      <c r="N73" s="920" t="s">
        <v>672</v>
      </c>
      <c r="O73" s="920" t="s">
        <v>673</v>
      </c>
      <c r="P73" s="920">
        <v>125</v>
      </c>
    </row>
    <row r="74" spans="1:16" s="465" customFormat="1" ht="34.5" customHeight="1" x14ac:dyDescent="0.25">
      <c r="A74" s="1512"/>
      <c r="B74" s="770" t="s">
        <v>175</v>
      </c>
      <c r="C74" s="1285" t="s">
        <v>535</v>
      </c>
      <c r="D74" s="1286"/>
      <c r="E74" s="1286"/>
      <c r="F74" s="1286"/>
      <c r="G74" s="1286"/>
      <c r="H74" s="1286"/>
      <c r="I74" s="1287"/>
      <c r="J74" s="764" t="s">
        <v>536</v>
      </c>
      <c r="K74" s="915" t="s">
        <v>15</v>
      </c>
      <c r="L74" s="915" t="s">
        <v>674</v>
      </c>
      <c r="M74" s="920" t="s">
        <v>675</v>
      </c>
      <c r="N74" s="921" t="s">
        <v>676</v>
      </c>
      <c r="O74" s="921" t="s">
        <v>677</v>
      </c>
      <c r="P74" s="921" t="s">
        <v>678</v>
      </c>
    </row>
    <row r="75" spans="1:16" ht="39" customHeight="1" x14ac:dyDescent="0.25">
      <c r="A75" s="1512" t="s">
        <v>59</v>
      </c>
      <c r="B75" s="770" t="s">
        <v>338</v>
      </c>
      <c r="C75" s="1666" t="s">
        <v>534</v>
      </c>
      <c r="D75" s="1666"/>
      <c r="E75" s="1666"/>
      <c r="F75" s="1666"/>
      <c r="G75" s="1666"/>
      <c r="H75" s="1666"/>
      <c r="I75" s="1666"/>
      <c r="J75" s="733" t="s">
        <v>111</v>
      </c>
      <c r="K75" s="915" t="s">
        <v>15</v>
      </c>
      <c r="L75" s="915">
        <v>1</v>
      </c>
      <c r="M75" s="915">
        <v>10</v>
      </c>
      <c r="N75" s="915">
        <v>20</v>
      </c>
      <c r="O75" s="915">
        <v>30</v>
      </c>
      <c r="P75" s="915">
        <v>40</v>
      </c>
    </row>
    <row r="76" spans="1:16" ht="19.899999999999999" customHeight="1" x14ac:dyDescent="0.25"/>
    <row r="77" spans="1:16" x14ac:dyDescent="0.25">
      <c r="A77" s="1075" t="s">
        <v>60</v>
      </c>
      <c r="B77" s="1076"/>
      <c r="C77" s="1076"/>
      <c r="D77" s="1076"/>
      <c r="E77" s="1076"/>
      <c r="F77" s="1076"/>
      <c r="G77" s="1076"/>
      <c r="H77" s="1076"/>
      <c r="I77" s="1076"/>
      <c r="J77" s="1076"/>
      <c r="K77" s="1076"/>
      <c r="L77" s="1076"/>
      <c r="M77" s="1076"/>
      <c r="N77" s="1076"/>
      <c r="O77" s="1076"/>
      <c r="P77" s="1077"/>
    </row>
    <row r="78" spans="1:16" x14ac:dyDescent="0.25">
      <c r="A78" s="1078" t="s">
        <v>7</v>
      </c>
      <c r="B78" s="1079"/>
      <c r="C78" s="1079"/>
      <c r="D78" s="1080"/>
      <c r="E78" s="1026" t="s">
        <v>2</v>
      </c>
      <c r="F78" s="1027"/>
      <c r="G78" s="1057">
        <v>2016</v>
      </c>
      <c r="H78" s="1057"/>
      <c r="I78" s="79">
        <v>2017</v>
      </c>
      <c r="J78" s="79">
        <v>2018</v>
      </c>
      <c r="K78" s="1084">
        <v>2019</v>
      </c>
      <c r="L78" s="1084"/>
      <c r="M78" s="1084">
        <v>2020</v>
      </c>
      <c r="N78" s="1084"/>
      <c r="O78" s="1084">
        <v>2021</v>
      </c>
      <c r="P78" s="1084"/>
    </row>
    <row r="79" spans="1:16" ht="31.5" x14ac:dyDescent="0.25">
      <c r="A79" s="1081"/>
      <c r="B79" s="1082"/>
      <c r="C79" s="1082"/>
      <c r="D79" s="1083"/>
      <c r="E79" s="79" t="s">
        <v>61</v>
      </c>
      <c r="F79" s="85" t="s">
        <v>62</v>
      </c>
      <c r="G79" s="1026" t="s">
        <v>10</v>
      </c>
      <c r="H79" s="1027"/>
      <c r="I79" s="79" t="s">
        <v>10</v>
      </c>
      <c r="J79" s="79" t="s">
        <v>11</v>
      </c>
      <c r="K79" s="1026" t="s">
        <v>12</v>
      </c>
      <c r="L79" s="1027"/>
      <c r="M79" s="1026" t="s">
        <v>13</v>
      </c>
      <c r="N79" s="1027"/>
      <c r="O79" s="1026" t="s">
        <v>13</v>
      </c>
      <c r="P79" s="1027"/>
    </row>
    <row r="80" spans="1:16" ht="34.5" customHeight="1" x14ac:dyDescent="0.25">
      <c r="A80" s="1039" t="s">
        <v>237</v>
      </c>
      <c r="B80" s="1040"/>
      <c r="C80" s="1040"/>
      <c r="D80" s="1041"/>
      <c r="E80" s="35" t="s">
        <v>238</v>
      </c>
      <c r="F80" s="79"/>
      <c r="G80" s="1026" t="s">
        <v>15</v>
      </c>
      <c r="H80" s="1027"/>
      <c r="I80" s="530">
        <v>8077.5</v>
      </c>
      <c r="J80" s="83">
        <v>9920.5</v>
      </c>
      <c r="K80" s="1074">
        <v>9920.5</v>
      </c>
      <c r="L80" s="1910"/>
      <c r="M80" s="1074">
        <v>9920.5</v>
      </c>
      <c r="N80" s="1910"/>
      <c r="O80" s="1064">
        <v>9920.5</v>
      </c>
      <c r="P80" s="1065"/>
    </row>
    <row r="81" spans="1:16" ht="32.25" customHeight="1" x14ac:dyDescent="0.25">
      <c r="A81" s="1648" t="s">
        <v>282</v>
      </c>
      <c r="B81" s="1649"/>
      <c r="C81" s="1649"/>
      <c r="D81" s="1650"/>
      <c r="E81" s="79"/>
      <c r="F81" s="79">
        <v>254000</v>
      </c>
      <c r="G81" s="1057" t="s">
        <v>15</v>
      </c>
      <c r="H81" s="1057"/>
      <c r="I81" s="79">
        <v>8077.5</v>
      </c>
      <c r="J81" s="90">
        <v>9920.5</v>
      </c>
      <c r="K81" s="1054">
        <v>9920.5</v>
      </c>
      <c r="L81" s="1054"/>
      <c r="M81" s="1054">
        <v>9920.5</v>
      </c>
      <c r="N81" s="1054"/>
      <c r="O81" s="1057">
        <v>9920.5</v>
      </c>
      <c r="P81" s="1057"/>
    </row>
    <row r="82" spans="1:16" ht="22.9" customHeight="1" x14ac:dyDescent="0.25">
      <c r="A82" s="1111"/>
      <c r="B82" s="1111"/>
      <c r="C82" s="1111"/>
      <c r="D82" s="1111"/>
      <c r="E82" s="79"/>
      <c r="F82" s="79"/>
      <c r="G82" s="1057" t="s">
        <v>15</v>
      </c>
      <c r="H82" s="1057"/>
      <c r="I82" s="79"/>
      <c r="J82" s="79"/>
      <c r="K82" s="1057"/>
      <c r="L82" s="1057"/>
      <c r="M82" s="1057"/>
      <c r="N82" s="1057"/>
      <c r="O82" s="1057"/>
      <c r="P82" s="1057"/>
    </row>
    <row r="83" spans="1:16" ht="22.9" customHeight="1" x14ac:dyDescent="0.25">
      <c r="A83" s="1111"/>
      <c r="B83" s="1111"/>
      <c r="C83" s="1111"/>
      <c r="D83" s="1111"/>
      <c r="E83" s="79"/>
      <c r="F83" s="79"/>
      <c r="G83" s="1057" t="s">
        <v>15</v>
      </c>
      <c r="H83" s="1057"/>
      <c r="I83" s="79"/>
      <c r="J83" s="79"/>
      <c r="K83" s="1057"/>
      <c r="L83" s="1057"/>
      <c r="M83" s="1057"/>
      <c r="N83" s="1057"/>
      <c r="O83" s="1057"/>
      <c r="P83" s="1057"/>
    </row>
    <row r="84" spans="1:16" ht="20.45" customHeight="1" x14ac:dyDescent="0.25"/>
    <row r="85" spans="1:16" ht="22.15" customHeight="1" x14ac:dyDescent="0.25">
      <c r="A85" s="1051" t="s">
        <v>63</v>
      </c>
      <c r="B85" s="1051"/>
      <c r="C85" s="1051"/>
      <c r="D85" s="1051"/>
      <c r="E85" s="1051"/>
      <c r="F85" s="1051"/>
      <c r="G85" s="1051"/>
      <c r="H85" s="1051"/>
      <c r="I85" s="1051"/>
      <c r="J85" s="1051"/>
      <c r="K85" s="1051"/>
      <c r="L85" s="1051"/>
      <c r="M85" s="1051"/>
      <c r="N85" s="1051"/>
      <c r="O85" s="1051"/>
      <c r="P85" s="1051"/>
    </row>
    <row r="86" spans="1:16" ht="19.899999999999999" customHeight="1" x14ac:dyDescent="0.25">
      <c r="A86" s="1057" t="s">
        <v>7</v>
      </c>
      <c r="B86" s="1057"/>
      <c r="C86" s="1057"/>
      <c r="D86" s="1057"/>
      <c r="E86" s="1057" t="s">
        <v>2</v>
      </c>
      <c r="F86" s="1057"/>
      <c r="G86" s="1057"/>
      <c r="H86" s="1057"/>
      <c r="I86" s="1058" t="s">
        <v>64</v>
      </c>
      <c r="J86" s="1058" t="s">
        <v>65</v>
      </c>
      <c r="K86" s="1058" t="s">
        <v>280</v>
      </c>
      <c r="L86" s="80">
        <v>2018</v>
      </c>
      <c r="M86" s="1058" t="s">
        <v>361</v>
      </c>
      <c r="N86" s="79">
        <v>2019</v>
      </c>
      <c r="O86" s="79">
        <v>2020</v>
      </c>
      <c r="P86" s="79">
        <v>2021</v>
      </c>
    </row>
    <row r="87" spans="1:16" ht="63" customHeight="1" x14ac:dyDescent="0.25">
      <c r="A87" s="1057"/>
      <c r="B87" s="1057"/>
      <c r="C87" s="1057"/>
      <c r="D87" s="1057"/>
      <c r="E87" s="79" t="s">
        <v>66</v>
      </c>
      <c r="F87" s="79" t="s">
        <v>61</v>
      </c>
      <c r="G87" s="86" t="s">
        <v>12</v>
      </c>
      <c r="H87" s="85" t="s">
        <v>62</v>
      </c>
      <c r="I87" s="1058"/>
      <c r="J87" s="1058"/>
      <c r="K87" s="1058"/>
      <c r="L87" s="17" t="s">
        <v>67</v>
      </c>
      <c r="M87" s="1058"/>
      <c r="N87" s="18" t="s">
        <v>12</v>
      </c>
      <c r="O87" s="86" t="s">
        <v>13</v>
      </c>
      <c r="P87" s="86" t="s">
        <v>13</v>
      </c>
    </row>
    <row r="88" spans="1:16" x14ac:dyDescent="0.25">
      <c r="A88" s="1026">
        <v>1</v>
      </c>
      <c r="B88" s="1038"/>
      <c r="C88" s="1038"/>
      <c r="D88" s="1027"/>
      <c r="E88" s="79">
        <v>2</v>
      </c>
      <c r="F88" s="79">
        <v>3</v>
      </c>
      <c r="G88" s="79">
        <v>4</v>
      </c>
      <c r="H88" s="79">
        <v>5</v>
      </c>
      <c r="I88" s="79">
        <v>6</v>
      </c>
      <c r="J88" s="79">
        <v>7</v>
      </c>
      <c r="K88" s="79">
        <v>8</v>
      </c>
      <c r="L88" s="79">
        <v>9</v>
      </c>
      <c r="M88" s="79" t="s">
        <v>68</v>
      </c>
      <c r="N88" s="79">
        <v>11</v>
      </c>
      <c r="O88" s="79">
        <v>12</v>
      </c>
      <c r="P88" s="79">
        <v>13</v>
      </c>
    </row>
    <row r="89" spans="1:16" ht="30.6" customHeight="1" x14ac:dyDescent="0.25">
      <c r="A89" s="1039"/>
      <c r="B89" s="1040"/>
      <c r="C89" s="1040"/>
      <c r="D89" s="1041"/>
      <c r="E89" s="13"/>
      <c r="F89" s="13"/>
      <c r="G89" s="13"/>
      <c r="H89" s="13"/>
      <c r="I89" s="23"/>
      <c r="J89" s="13"/>
      <c r="K89" s="23"/>
      <c r="L89" s="13"/>
      <c r="M89" s="23"/>
      <c r="N89" s="60"/>
      <c r="O89" s="60"/>
      <c r="P89" s="8"/>
    </row>
    <row r="90" spans="1:16" ht="22.9" customHeight="1" x14ac:dyDescent="0.25">
      <c r="A90" s="1042"/>
      <c r="B90" s="1043"/>
      <c r="C90" s="1043"/>
      <c r="D90" s="1044"/>
      <c r="E90" s="8"/>
      <c r="F90" s="8"/>
      <c r="G90" s="8"/>
      <c r="H90" s="8"/>
      <c r="I90" s="8"/>
      <c r="J90" s="8"/>
      <c r="K90" s="8"/>
      <c r="L90" s="8"/>
      <c r="M90" s="8"/>
      <c r="N90" s="8"/>
      <c r="O90" s="8"/>
      <c r="P90" s="8"/>
    </row>
    <row r="91" spans="1:16" ht="22.9" customHeight="1" x14ac:dyDescent="0.25">
      <c r="A91" s="1042"/>
      <c r="B91" s="1043"/>
      <c r="C91" s="1043"/>
      <c r="D91" s="1044"/>
      <c r="E91" s="8"/>
      <c r="F91" s="8"/>
      <c r="G91" s="8"/>
      <c r="H91" s="8"/>
      <c r="I91" s="8"/>
      <c r="J91" s="8"/>
      <c r="K91" s="8"/>
      <c r="L91" s="8"/>
      <c r="M91" s="8"/>
      <c r="N91" s="8"/>
      <c r="O91" s="8"/>
      <c r="P91" s="8"/>
    </row>
    <row r="92" spans="1:16" ht="23.45" customHeight="1" x14ac:dyDescent="0.25"/>
    <row r="93" spans="1:16" s="19" customFormat="1" ht="24.6" customHeight="1" x14ac:dyDescent="0.25">
      <c r="A93" s="1045" t="s">
        <v>69</v>
      </c>
      <c r="B93" s="1046"/>
      <c r="C93" s="1046"/>
      <c r="D93" s="1046"/>
      <c r="E93" s="1046"/>
      <c r="F93" s="1046"/>
      <c r="G93" s="1046"/>
      <c r="H93" s="1046"/>
      <c r="I93" s="1046"/>
      <c r="J93" s="1046"/>
      <c r="K93" s="1046"/>
      <c r="L93" s="1046"/>
      <c r="M93" s="1046"/>
      <c r="N93" s="1046"/>
      <c r="O93" s="1046"/>
      <c r="P93" s="1047"/>
    </row>
    <row r="94" spans="1:16" s="19" customFormat="1" ht="24.6" customHeight="1" x14ac:dyDescent="0.25">
      <c r="A94" s="1031" t="s">
        <v>70</v>
      </c>
      <c r="B94" s="1032"/>
      <c r="C94" s="1032"/>
      <c r="D94" s="1032"/>
      <c r="E94" s="1032"/>
      <c r="F94" s="1032"/>
      <c r="G94" s="1032"/>
      <c r="H94" s="1032"/>
      <c r="I94" s="1032"/>
      <c r="J94" s="1032"/>
      <c r="K94" s="1032"/>
      <c r="L94" s="1032"/>
      <c r="M94" s="1032"/>
      <c r="N94" s="1032"/>
      <c r="O94" s="1032"/>
      <c r="P94" s="1033"/>
    </row>
    <row r="95" spans="1:16" s="19" customFormat="1" ht="24.6" customHeight="1" x14ac:dyDescent="0.25">
      <c r="A95" s="1031" t="s">
        <v>71</v>
      </c>
      <c r="B95" s="1032"/>
      <c r="C95" s="1032"/>
      <c r="D95" s="1032"/>
      <c r="E95" s="1032"/>
      <c r="F95" s="1032"/>
      <c r="G95" s="1032"/>
      <c r="H95" s="1032"/>
      <c r="I95" s="1032"/>
      <c r="J95" s="1032"/>
      <c r="K95" s="1032"/>
      <c r="L95" s="1032"/>
      <c r="M95" s="1032"/>
      <c r="N95" s="1032"/>
      <c r="O95" s="1032"/>
      <c r="P95" s="1033"/>
    </row>
    <row r="96" spans="1:16" s="19" customFormat="1" ht="24.6" customHeight="1" x14ac:dyDescent="0.25">
      <c r="A96" s="1034" t="s">
        <v>72</v>
      </c>
      <c r="B96" s="1035"/>
      <c r="C96" s="1035"/>
      <c r="D96" s="1035"/>
      <c r="E96" s="1035"/>
      <c r="F96" s="1035"/>
      <c r="G96" s="1035"/>
      <c r="H96" s="1035"/>
      <c r="I96" s="1035"/>
      <c r="J96" s="1035"/>
      <c r="K96" s="1035"/>
      <c r="L96" s="1035"/>
      <c r="M96" s="1035"/>
      <c r="N96" s="1035"/>
      <c r="O96" s="1035"/>
      <c r="P96" s="1036"/>
    </row>
    <row r="98" spans="1:16" ht="37.5" customHeight="1" x14ac:dyDescent="0.25">
      <c r="A98" s="1037" t="s">
        <v>73</v>
      </c>
      <c r="B98" s="1037"/>
      <c r="C98" s="1037"/>
      <c r="D98" s="1037"/>
      <c r="E98" s="1037"/>
      <c r="F98" s="1037"/>
      <c r="G98" s="1037"/>
      <c r="H98" s="1037"/>
      <c r="I98" s="1037"/>
      <c r="J98" s="1037"/>
      <c r="K98" s="1037"/>
      <c r="L98" s="1037"/>
      <c r="M98" s="1037"/>
      <c r="N98" s="1037"/>
      <c r="O98" s="1037"/>
      <c r="P98" s="1037"/>
    </row>
    <row r="99" spans="1:16" ht="38.25" hidden="1" customHeight="1" x14ac:dyDescent="0.25">
      <c r="A99" s="88"/>
      <c r="C99" s="88"/>
      <c r="D99" s="88"/>
      <c r="E99" s="88"/>
      <c r="F99" s="88"/>
      <c r="G99" s="88"/>
      <c r="H99" s="88"/>
      <c r="I99" s="88"/>
      <c r="J99" s="88"/>
      <c r="K99" s="88"/>
      <c r="L99" s="88"/>
      <c r="M99" s="88"/>
      <c r="N99" s="88"/>
      <c r="O99" s="88"/>
      <c r="P99" s="88"/>
    </row>
    <row r="100" spans="1:16" ht="48.75" hidden="1" customHeight="1" x14ac:dyDescent="0.25"/>
  </sheetData>
  <mergeCells count="225">
    <mergeCell ref="A15:D15"/>
    <mergeCell ref="G15:H15"/>
    <mergeCell ref="K15:L15"/>
    <mergeCell ref="M15:N15"/>
    <mergeCell ref="O15:P15"/>
    <mergeCell ref="A14:D14"/>
    <mergeCell ref="G14:H14"/>
    <mergeCell ref="K14:L14"/>
    <mergeCell ref="M14:N14"/>
    <mergeCell ref="O14:P14"/>
    <mergeCell ref="N1:P1"/>
    <mergeCell ref="E2:J2"/>
    <mergeCell ref="D3:L3"/>
    <mergeCell ref="A6:C6"/>
    <mergeCell ref="D6:O6"/>
    <mergeCell ref="A7:C7"/>
    <mergeCell ref="D7:O7"/>
    <mergeCell ref="K13:L13"/>
    <mergeCell ref="M13:N13"/>
    <mergeCell ref="O13:P13"/>
    <mergeCell ref="A8:C8"/>
    <mergeCell ref="D8:O8"/>
    <mergeCell ref="A10:P10"/>
    <mergeCell ref="A12:D13"/>
    <mergeCell ref="E12:F12"/>
    <mergeCell ref="G12:H12"/>
    <mergeCell ref="K12:L12"/>
    <mergeCell ref="M12:N12"/>
    <mergeCell ref="O12:P12"/>
    <mergeCell ref="G13:H13"/>
    <mergeCell ref="A16:D16"/>
    <mergeCell ref="G16:H16"/>
    <mergeCell ref="K16:L16"/>
    <mergeCell ref="M16:N16"/>
    <mergeCell ref="O16:P16"/>
    <mergeCell ref="A17:D17"/>
    <mergeCell ref="G17:H17"/>
    <mergeCell ref="K17:L17"/>
    <mergeCell ref="M17:N17"/>
    <mergeCell ref="O17:P17"/>
    <mergeCell ref="A19:B20"/>
    <mergeCell ref="C19:F19"/>
    <mergeCell ref="G19:H19"/>
    <mergeCell ref="K19:L19"/>
    <mergeCell ref="M19:N19"/>
    <mergeCell ref="O19:P19"/>
    <mergeCell ref="G20:H20"/>
    <mergeCell ref="K20:L20"/>
    <mergeCell ref="M20:N20"/>
    <mergeCell ref="O20:P20"/>
    <mergeCell ref="A21:B21"/>
    <mergeCell ref="G21:H21"/>
    <mergeCell ref="K21:L21"/>
    <mergeCell ref="M21:N21"/>
    <mergeCell ref="O21:P21"/>
    <mergeCell ref="A22:B22"/>
    <mergeCell ref="G22:H22"/>
    <mergeCell ref="K22:L22"/>
    <mergeCell ref="M22:N22"/>
    <mergeCell ref="O22:P22"/>
    <mergeCell ref="A23:B23"/>
    <mergeCell ref="G23:H23"/>
    <mergeCell ref="K23:L23"/>
    <mergeCell ref="M23:N23"/>
    <mergeCell ref="O23:P23"/>
    <mergeCell ref="A24:B24"/>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7:B27"/>
    <mergeCell ref="G27:H27"/>
    <mergeCell ref="K27:L27"/>
    <mergeCell ref="M27:N27"/>
    <mergeCell ref="O27:P27"/>
    <mergeCell ref="A28:B28"/>
    <mergeCell ref="G28:H28"/>
    <mergeCell ref="K28:L28"/>
    <mergeCell ref="M28:N28"/>
    <mergeCell ref="O28:P28"/>
    <mergeCell ref="K32:M32"/>
    <mergeCell ref="N32:P32"/>
    <mergeCell ref="E33:F33"/>
    <mergeCell ref="G33:H33"/>
    <mergeCell ref="A29:B29"/>
    <mergeCell ref="G29:H29"/>
    <mergeCell ref="K29:L29"/>
    <mergeCell ref="M29:N29"/>
    <mergeCell ref="O29:P29"/>
    <mergeCell ref="A31:P31"/>
    <mergeCell ref="A34:C34"/>
    <mergeCell ref="E34:F34"/>
    <mergeCell ref="G34:H34"/>
    <mergeCell ref="A35:C35"/>
    <mergeCell ref="E35:F35"/>
    <mergeCell ref="G35:H35"/>
    <mergeCell ref="A32:C33"/>
    <mergeCell ref="D32:F32"/>
    <mergeCell ref="G32:J32"/>
    <mergeCell ref="A38:C38"/>
    <mergeCell ref="E38:F38"/>
    <mergeCell ref="G38:H38"/>
    <mergeCell ref="A39:C39"/>
    <mergeCell ref="E39:F39"/>
    <mergeCell ref="G39:H39"/>
    <mergeCell ref="A36:C36"/>
    <mergeCell ref="E36:F36"/>
    <mergeCell ref="G36:H36"/>
    <mergeCell ref="A37:C37"/>
    <mergeCell ref="E37:F37"/>
    <mergeCell ref="G37:H37"/>
    <mergeCell ref="A42:C42"/>
    <mergeCell ref="E42:F42"/>
    <mergeCell ref="G42:H42"/>
    <mergeCell ref="A44:P44"/>
    <mergeCell ref="A45:B46"/>
    <mergeCell ref="C45:H45"/>
    <mergeCell ref="I45:J46"/>
    <mergeCell ref="A40:C40"/>
    <mergeCell ref="E40:F40"/>
    <mergeCell ref="G40:H40"/>
    <mergeCell ref="A41:C41"/>
    <mergeCell ref="E41:F41"/>
    <mergeCell ref="G41:H41"/>
    <mergeCell ref="A50:B50"/>
    <mergeCell ref="A51:P51"/>
    <mergeCell ref="A52:B52"/>
    <mergeCell ref="C52:N52"/>
    <mergeCell ref="O52:P52"/>
    <mergeCell ref="A53:B53"/>
    <mergeCell ref="C53:N53"/>
    <mergeCell ref="O53:P53"/>
    <mergeCell ref="A47:B47"/>
    <mergeCell ref="I47:J47"/>
    <mergeCell ref="A48:B48"/>
    <mergeCell ref="I48:J48"/>
    <mergeCell ref="A49:B49"/>
    <mergeCell ref="I49:J49"/>
    <mergeCell ref="A57:P57"/>
    <mergeCell ref="A58:C58"/>
    <mergeCell ref="D58:P58"/>
    <mergeCell ref="A59:C59"/>
    <mergeCell ref="D59:P59"/>
    <mergeCell ref="A60:C60"/>
    <mergeCell ref="D60:P60"/>
    <mergeCell ref="A54:B54"/>
    <mergeCell ref="C54:N54"/>
    <mergeCell ref="O54:P54"/>
    <mergeCell ref="A55:B55"/>
    <mergeCell ref="C55:N55"/>
    <mergeCell ref="O55:P55"/>
    <mergeCell ref="A67:A72"/>
    <mergeCell ref="C70:I70"/>
    <mergeCell ref="A61:P61"/>
    <mergeCell ref="A62:A63"/>
    <mergeCell ref="B62:B63"/>
    <mergeCell ref="C62:I63"/>
    <mergeCell ref="J62:J63"/>
    <mergeCell ref="A64:A66"/>
    <mergeCell ref="C64:I64"/>
    <mergeCell ref="C66:I66"/>
    <mergeCell ref="C65:I65"/>
    <mergeCell ref="C67:I67"/>
    <mergeCell ref="C69:I69"/>
    <mergeCell ref="C75:I75"/>
    <mergeCell ref="A77:P77"/>
    <mergeCell ref="A78:D79"/>
    <mergeCell ref="E78:F78"/>
    <mergeCell ref="G78:H78"/>
    <mergeCell ref="K78:L78"/>
    <mergeCell ref="M78:N78"/>
    <mergeCell ref="O78:P78"/>
    <mergeCell ref="G79:H79"/>
    <mergeCell ref="K79:L79"/>
    <mergeCell ref="A73:A75"/>
    <mergeCell ref="C73:I73"/>
    <mergeCell ref="C74:I74"/>
    <mergeCell ref="A81:D81"/>
    <mergeCell ref="G81:H81"/>
    <mergeCell ref="K81:L81"/>
    <mergeCell ref="M81:N81"/>
    <mergeCell ref="O81:P81"/>
    <mergeCell ref="M79:N79"/>
    <mergeCell ref="O79:P79"/>
    <mergeCell ref="A80:D80"/>
    <mergeCell ref="G80:H80"/>
    <mergeCell ref="K80:L80"/>
    <mergeCell ref="M80:N80"/>
    <mergeCell ref="O80:P80"/>
    <mergeCell ref="A85:P85"/>
    <mergeCell ref="A86:D87"/>
    <mergeCell ref="E86:H86"/>
    <mergeCell ref="I86:I87"/>
    <mergeCell ref="J86:J87"/>
    <mergeCell ref="K86:K87"/>
    <mergeCell ref="M86:M87"/>
    <mergeCell ref="A82:D82"/>
    <mergeCell ref="G82:H82"/>
    <mergeCell ref="K82:L82"/>
    <mergeCell ref="M82:N82"/>
    <mergeCell ref="O82:P82"/>
    <mergeCell ref="A83:D83"/>
    <mergeCell ref="G83:H83"/>
    <mergeCell ref="K83:L83"/>
    <mergeCell ref="M83:N83"/>
    <mergeCell ref="O83:P83"/>
    <mergeCell ref="A95:P95"/>
    <mergeCell ref="A96:P96"/>
    <mergeCell ref="A98:P98"/>
    <mergeCell ref="A88:D88"/>
    <mergeCell ref="A89:D89"/>
    <mergeCell ref="A90:D90"/>
    <mergeCell ref="A91:D91"/>
    <mergeCell ref="A93:P93"/>
    <mergeCell ref="A94:P94"/>
  </mergeCells>
  <pageMargins left="0.23622047244094491" right="0.23622047244094491" top="0.15748031496062992" bottom="0.15748031496062992" header="0.31496062992125984" footer="0.31496062992125984"/>
  <pageSetup paperSize="9" scale="95" fitToHeight="0" orientation="landscape" horizontalDpi="1200" verticalDpi="1200" r:id="rId1"/>
  <rowBreaks count="4" manualBreakCount="4">
    <brk id="25" max="15" man="1"/>
    <brk id="50" max="15" man="1"/>
    <brk id="69" max="15" man="1"/>
    <brk id="84"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99"/>
  <sheetViews>
    <sheetView showZeros="0" view="pageBreakPreview" topLeftCell="A70" zoomScale="90" zoomScaleNormal="90" zoomScaleSheetLayoutView="90" workbookViewId="0">
      <selection activeCell="C69" sqref="C69:I69"/>
    </sheetView>
  </sheetViews>
  <sheetFormatPr defaultColWidth="8.85546875" defaultRowHeight="15.75" x14ac:dyDescent="0.25"/>
  <cols>
    <col min="1" max="1" width="10.42578125" style="1" customWidth="1"/>
    <col min="2" max="2" width="9.570312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7.28515625" style="1" customWidth="1"/>
    <col min="13" max="13" width="13.140625" style="1" customWidth="1"/>
    <col min="14" max="14" width="11" style="1" customWidth="1"/>
    <col min="15" max="15" width="9.42578125" style="1" customWidth="1"/>
    <col min="16" max="16" width="11" style="1" customWidth="1"/>
    <col min="17" max="16384" width="8.85546875" style="1"/>
  </cols>
  <sheetData>
    <row r="1" spans="1:16" x14ac:dyDescent="0.25">
      <c r="N1" s="1151" t="s">
        <v>0</v>
      </c>
      <c r="O1" s="1151"/>
      <c r="P1" s="1151"/>
    </row>
    <row r="2" spans="1:16" ht="18.75" x14ac:dyDescent="0.25">
      <c r="E2" s="1152" t="s">
        <v>1</v>
      </c>
      <c r="F2" s="1152"/>
      <c r="G2" s="1152"/>
      <c r="H2" s="1152"/>
      <c r="I2" s="1152"/>
      <c r="J2" s="1152"/>
    </row>
    <row r="3" spans="1:16" ht="18.75" x14ac:dyDescent="0.25">
      <c r="D3" s="1152" t="s">
        <v>538</v>
      </c>
      <c r="E3" s="1152"/>
      <c r="F3" s="1152"/>
      <c r="G3" s="1152"/>
      <c r="H3" s="1152"/>
      <c r="I3" s="1152"/>
      <c r="J3" s="1152"/>
      <c r="K3" s="1152"/>
      <c r="L3" s="1152"/>
    </row>
    <row r="4" spans="1:16" ht="18.75" x14ac:dyDescent="0.25">
      <c r="D4" s="82"/>
      <c r="E4" s="82"/>
      <c r="F4" s="82"/>
      <c r="G4" s="82"/>
      <c r="H4" s="82"/>
      <c r="I4" s="82"/>
      <c r="J4" s="82"/>
      <c r="K4" s="82"/>
      <c r="L4" s="82"/>
    </row>
    <row r="5" spans="1:16" x14ac:dyDescent="0.25">
      <c r="P5" s="81" t="s">
        <v>2</v>
      </c>
    </row>
    <row r="6" spans="1:16" ht="23.45" customHeight="1" x14ac:dyDescent="0.25">
      <c r="A6" s="1111" t="s">
        <v>3</v>
      </c>
      <c r="B6" s="1111"/>
      <c r="C6" s="1111"/>
      <c r="D6" s="1153" t="s">
        <v>221</v>
      </c>
      <c r="E6" s="1154"/>
      <c r="F6" s="1154"/>
      <c r="G6" s="1154"/>
      <c r="H6" s="1154"/>
      <c r="I6" s="1154"/>
      <c r="J6" s="1154"/>
      <c r="K6" s="1154"/>
      <c r="L6" s="1154"/>
      <c r="M6" s="1154"/>
      <c r="N6" s="1154"/>
      <c r="O6" s="1155"/>
      <c r="P6" s="79">
        <v>1</v>
      </c>
    </row>
    <row r="7" spans="1:16" ht="23.45" customHeight="1" x14ac:dyDescent="0.25">
      <c r="A7" s="1111" t="s">
        <v>4</v>
      </c>
      <c r="B7" s="1111"/>
      <c r="C7" s="1111"/>
      <c r="D7" s="1156" t="s">
        <v>351</v>
      </c>
      <c r="E7" s="1156"/>
      <c r="F7" s="1156"/>
      <c r="G7" s="1156"/>
      <c r="H7" s="1156"/>
      <c r="I7" s="1156"/>
      <c r="J7" s="1156"/>
      <c r="K7" s="1156"/>
      <c r="L7" s="1156"/>
      <c r="M7" s="1156"/>
      <c r="N7" s="1156"/>
      <c r="O7" s="1156"/>
      <c r="P7" s="37" t="s">
        <v>350</v>
      </c>
    </row>
    <row r="8" spans="1:16" ht="23.45" customHeight="1" x14ac:dyDescent="0.25">
      <c r="A8" s="1111" t="s">
        <v>5</v>
      </c>
      <c r="B8" s="1111"/>
      <c r="C8" s="1111"/>
      <c r="D8" s="1106"/>
      <c r="E8" s="1107"/>
      <c r="F8" s="1107"/>
      <c r="G8" s="1107"/>
      <c r="H8" s="1107"/>
      <c r="I8" s="1107"/>
      <c r="J8" s="1107"/>
      <c r="K8" s="1107"/>
      <c r="L8" s="1107"/>
      <c r="M8" s="1107"/>
      <c r="N8" s="1107"/>
      <c r="O8" s="1108"/>
      <c r="P8" s="37"/>
    </row>
    <row r="10" spans="1:16" x14ac:dyDescent="0.25">
      <c r="A10" s="1106" t="s">
        <v>6</v>
      </c>
      <c r="B10" s="1107"/>
      <c r="C10" s="1107"/>
      <c r="D10" s="1107"/>
      <c r="E10" s="1107"/>
      <c r="F10" s="1107"/>
      <c r="G10" s="1107"/>
      <c r="H10" s="1107"/>
      <c r="I10" s="1107"/>
      <c r="J10" s="1107"/>
      <c r="K10" s="1107"/>
      <c r="L10" s="1107"/>
      <c r="M10" s="1107"/>
      <c r="N10" s="1107"/>
      <c r="O10" s="1107"/>
      <c r="P10" s="1108"/>
    </row>
    <row r="11" spans="1:16" x14ac:dyDescent="0.25">
      <c r="A11" s="89"/>
      <c r="B11" s="89"/>
      <c r="C11" s="89"/>
      <c r="D11" s="89"/>
      <c r="E11" s="89"/>
      <c r="F11" s="89"/>
      <c r="G11" s="89"/>
      <c r="H11" s="89"/>
      <c r="I11" s="89"/>
      <c r="J11" s="89"/>
      <c r="K11" s="89"/>
      <c r="L11" s="89"/>
      <c r="M11" s="89"/>
      <c r="N11" s="89"/>
      <c r="O11" s="89"/>
      <c r="P11" s="89"/>
    </row>
    <row r="12" spans="1:16" ht="21.6" customHeight="1" x14ac:dyDescent="0.25">
      <c r="A12" s="1078" t="s">
        <v>7</v>
      </c>
      <c r="B12" s="1079"/>
      <c r="C12" s="1079"/>
      <c r="D12" s="1080"/>
      <c r="E12" s="1026" t="s">
        <v>2</v>
      </c>
      <c r="F12" s="1027"/>
      <c r="G12" s="1057">
        <v>2016</v>
      </c>
      <c r="H12" s="1057"/>
      <c r="I12" s="79">
        <v>2017</v>
      </c>
      <c r="J12" s="79">
        <v>2018</v>
      </c>
      <c r="K12" s="1084">
        <v>2019</v>
      </c>
      <c r="L12" s="1084"/>
      <c r="M12" s="1084">
        <v>2020</v>
      </c>
      <c r="N12" s="1084"/>
      <c r="O12" s="1084">
        <v>2021</v>
      </c>
      <c r="P12" s="1084"/>
    </row>
    <row r="13" spans="1:16" ht="31.5" x14ac:dyDescent="0.25">
      <c r="A13" s="1081"/>
      <c r="B13" s="1082"/>
      <c r="C13" s="1082"/>
      <c r="D13" s="1083"/>
      <c r="E13" s="79" t="s">
        <v>8</v>
      </c>
      <c r="F13" s="85" t="s">
        <v>9</v>
      </c>
      <c r="G13" s="1026" t="s">
        <v>10</v>
      </c>
      <c r="H13" s="1027"/>
      <c r="I13" s="79" t="s">
        <v>10</v>
      </c>
      <c r="J13" s="79" t="s">
        <v>11</v>
      </c>
      <c r="K13" s="1026" t="s">
        <v>12</v>
      </c>
      <c r="L13" s="1027"/>
      <c r="M13" s="1026" t="s">
        <v>13</v>
      </c>
      <c r="N13" s="1027"/>
      <c r="O13" s="1026" t="s">
        <v>13</v>
      </c>
      <c r="P13" s="1027"/>
    </row>
    <row r="14" spans="1:16" ht="23.45" customHeight="1" x14ac:dyDescent="0.25">
      <c r="A14" s="1051" t="s">
        <v>14</v>
      </c>
      <c r="B14" s="1051"/>
      <c r="C14" s="1051"/>
      <c r="D14" s="1051"/>
      <c r="E14" s="79">
        <v>4</v>
      </c>
      <c r="F14" s="79"/>
      <c r="G14" s="1064" t="s">
        <v>15</v>
      </c>
      <c r="H14" s="1065"/>
      <c r="I14" s="167">
        <v>2000</v>
      </c>
      <c r="J14" s="167">
        <v>2580</v>
      </c>
      <c r="K14" s="1074">
        <v>2580</v>
      </c>
      <c r="L14" s="1910"/>
      <c r="M14" s="1074">
        <v>2580</v>
      </c>
      <c r="N14" s="1910"/>
      <c r="O14" s="1074">
        <v>2580</v>
      </c>
      <c r="P14" s="1910"/>
    </row>
    <row r="15" spans="1:16" ht="23.45" customHeight="1" x14ac:dyDescent="0.25">
      <c r="A15" s="1111" t="s">
        <v>106</v>
      </c>
      <c r="B15" s="1111"/>
      <c r="C15" s="1111"/>
      <c r="D15" s="1111"/>
      <c r="E15" s="79"/>
      <c r="F15" s="79">
        <v>25</v>
      </c>
      <c r="G15" s="1026" t="s">
        <v>15</v>
      </c>
      <c r="H15" s="1027"/>
      <c r="I15" s="166">
        <v>2000</v>
      </c>
      <c r="J15" s="166">
        <v>2580</v>
      </c>
      <c r="K15" s="1054">
        <v>2580</v>
      </c>
      <c r="L15" s="1054"/>
      <c r="M15" s="1054">
        <v>2580</v>
      </c>
      <c r="N15" s="1054"/>
      <c r="O15" s="1054">
        <v>2580</v>
      </c>
      <c r="P15" s="1054"/>
    </row>
    <row r="16" spans="1:16" ht="23.45" customHeight="1" x14ac:dyDescent="0.25">
      <c r="A16" s="1111"/>
      <c r="B16" s="1111"/>
      <c r="C16" s="1111"/>
      <c r="D16" s="1111"/>
      <c r="E16" s="79"/>
      <c r="F16" s="79"/>
      <c r="G16" s="1057" t="s">
        <v>15</v>
      </c>
      <c r="H16" s="1057"/>
      <c r="I16" s="79"/>
      <c r="J16" s="79"/>
      <c r="K16" s="1057"/>
      <c r="L16" s="1057"/>
      <c r="M16" s="1057"/>
      <c r="N16" s="1057"/>
      <c r="O16" s="1057"/>
      <c r="P16" s="1057"/>
    </row>
    <row r="17" spans="1:16" ht="23.45" customHeight="1" x14ac:dyDescent="0.25">
      <c r="A17" s="1111"/>
      <c r="B17" s="1111"/>
      <c r="C17" s="1111"/>
      <c r="D17" s="1111"/>
      <c r="E17" s="79"/>
      <c r="F17" s="79"/>
      <c r="G17" s="1057" t="s">
        <v>15</v>
      </c>
      <c r="H17" s="1057"/>
      <c r="I17" s="79"/>
      <c r="J17" s="79"/>
      <c r="K17" s="1057"/>
      <c r="L17" s="1057"/>
      <c r="M17" s="1057"/>
      <c r="N17" s="1057"/>
      <c r="O17" s="1057"/>
      <c r="P17" s="1057"/>
    </row>
    <row r="18" spans="1:16" ht="23.45" customHeight="1" x14ac:dyDescent="0.25">
      <c r="A18" s="1111"/>
      <c r="B18" s="1111"/>
      <c r="C18" s="1111"/>
      <c r="D18" s="1111"/>
      <c r="E18" s="79"/>
      <c r="F18" s="79"/>
      <c r="G18" s="1057" t="s">
        <v>15</v>
      </c>
      <c r="H18" s="1057"/>
      <c r="I18" s="79"/>
      <c r="J18" s="79"/>
      <c r="K18" s="1057"/>
      <c r="L18" s="1057"/>
      <c r="M18" s="1057"/>
      <c r="N18" s="1057"/>
      <c r="O18" s="1057"/>
      <c r="P18" s="1057"/>
    </row>
    <row r="19" spans="1:16" ht="14.45" customHeight="1" x14ac:dyDescent="0.25"/>
    <row r="20" spans="1:16" ht="22.5" customHeight="1" x14ac:dyDescent="0.25">
      <c r="A20" s="1078" t="s">
        <v>7</v>
      </c>
      <c r="B20" s="1080"/>
      <c r="C20" s="1084" t="s">
        <v>2</v>
      </c>
      <c r="D20" s="1084"/>
      <c r="E20" s="1084"/>
      <c r="F20" s="1084"/>
      <c r="G20" s="1057">
        <v>2016</v>
      </c>
      <c r="H20" s="1057"/>
      <c r="I20" s="79">
        <v>2017</v>
      </c>
      <c r="J20" s="79">
        <v>2018</v>
      </c>
      <c r="K20" s="1084">
        <v>2019</v>
      </c>
      <c r="L20" s="1084"/>
      <c r="M20" s="1084">
        <v>2020</v>
      </c>
      <c r="N20" s="1084"/>
      <c r="O20" s="1084">
        <v>2021</v>
      </c>
      <c r="P20" s="1084"/>
    </row>
    <row r="21" spans="1:16" ht="35.450000000000003" customHeight="1" x14ac:dyDescent="0.25">
      <c r="A21" s="1081"/>
      <c r="B21" s="1083"/>
      <c r="C21" s="79" t="s">
        <v>16</v>
      </c>
      <c r="D21" s="79" t="s">
        <v>17</v>
      </c>
      <c r="E21" s="79" t="s">
        <v>8</v>
      </c>
      <c r="F21" s="85" t="s">
        <v>9</v>
      </c>
      <c r="G21" s="1026" t="s">
        <v>10</v>
      </c>
      <c r="H21" s="1027"/>
      <c r="I21" s="79" t="s">
        <v>10</v>
      </c>
      <c r="J21" s="79" t="s">
        <v>11</v>
      </c>
      <c r="K21" s="1026" t="s">
        <v>12</v>
      </c>
      <c r="L21" s="1027"/>
      <c r="M21" s="1026" t="s">
        <v>13</v>
      </c>
      <c r="N21" s="1027"/>
      <c r="O21" s="1026" t="s">
        <v>13</v>
      </c>
      <c r="P21" s="1027"/>
    </row>
    <row r="22" spans="1:16" ht="66.75" customHeight="1" x14ac:dyDescent="0.25">
      <c r="A22" s="1039" t="s">
        <v>18</v>
      </c>
      <c r="B22" s="1041"/>
      <c r="C22" s="8"/>
      <c r="D22" s="8"/>
      <c r="E22" s="8"/>
      <c r="F22" s="8"/>
      <c r="G22" s="1063" t="s">
        <v>15</v>
      </c>
      <c r="H22" s="1063"/>
      <c r="I22" s="533">
        <v>2000</v>
      </c>
      <c r="J22" s="59">
        <v>2580</v>
      </c>
      <c r="K22" s="1952">
        <v>2580</v>
      </c>
      <c r="L22" s="1952"/>
      <c r="M22" s="1952">
        <v>2580</v>
      </c>
      <c r="N22" s="1952"/>
      <c r="O22" s="1952">
        <v>2580</v>
      </c>
      <c r="P22" s="1952"/>
    </row>
    <row r="23" spans="1:16" ht="44.45" customHeight="1" x14ac:dyDescent="0.25">
      <c r="A23" s="1086" t="s">
        <v>19</v>
      </c>
      <c r="B23" s="1088"/>
      <c r="C23" s="9">
        <v>2</v>
      </c>
      <c r="D23" s="8"/>
      <c r="E23" s="8"/>
      <c r="F23" s="8"/>
      <c r="G23" s="1057" t="s">
        <v>15</v>
      </c>
      <c r="H23" s="1057"/>
      <c r="I23" s="532"/>
      <c r="J23" s="62"/>
      <c r="K23" s="1951"/>
      <c r="L23" s="1951"/>
      <c r="M23" s="1951"/>
      <c r="N23" s="1951"/>
      <c r="O23" s="1951"/>
      <c r="P23" s="1951"/>
    </row>
    <row r="24" spans="1:16" ht="18.600000000000001" customHeight="1" x14ac:dyDescent="0.25">
      <c r="A24" s="1084"/>
      <c r="B24" s="1084"/>
      <c r="C24" s="8"/>
      <c r="D24" s="8"/>
      <c r="E24" s="8"/>
      <c r="F24" s="8"/>
      <c r="G24" s="1057" t="s">
        <v>15</v>
      </c>
      <c r="H24" s="1057"/>
      <c r="I24" s="532"/>
      <c r="J24" s="62"/>
      <c r="K24" s="1951"/>
      <c r="L24" s="1951"/>
      <c r="M24" s="1951"/>
      <c r="N24" s="1951"/>
      <c r="O24" s="1951"/>
      <c r="P24" s="1951"/>
    </row>
    <row r="25" spans="1:16" ht="18.600000000000001" customHeight="1" x14ac:dyDescent="0.25">
      <c r="A25" s="1084"/>
      <c r="B25" s="1084"/>
      <c r="C25" s="8"/>
      <c r="D25" s="8"/>
      <c r="E25" s="8"/>
      <c r="F25" s="8"/>
      <c r="G25" s="1057" t="s">
        <v>15</v>
      </c>
      <c r="H25" s="1057"/>
      <c r="I25" s="532"/>
      <c r="J25" s="62"/>
      <c r="K25" s="1951"/>
      <c r="L25" s="1951"/>
      <c r="M25" s="1951"/>
      <c r="N25" s="1951"/>
      <c r="O25" s="1951"/>
      <c r="P25" s="1951"/>
    </row>
    <row r="26" spans="1:16" ht="42.6" customHeight="1" x14ac:dyDescent="0.25">
      <c r="A26" s="1086" t="s">
        <v>20</v>
      </c>
      <c r="B26" s="1088"/>
      <c r="C26" s="9">
        <v>2</v>
      </c>
      <c r="D26" s="8"/>
      <c r="E26" s="8"/>
      <c r="F26" s="8"/>
      <c r="G26" s="1057" t="s">
        <v>15</v>
      </c>
      <c r="H26" s="1057"/>
      <c r="I26" s="532"/>
      <c r="J26" s="62"/>
      <c r="K26" s="1951" t="s">
        <v>74</v>
      </c>
      <c r="L26" s="1951"/>
      <c r="M26" s="1951"/>
      <c r="N26" s="1951"/>
      <c r="O26" s="1951"/>
      <c r="P26" s="1951"/>
    </row>
    <row r="27" spans="1:16" ht="19.149999999999999" customHeight="1" x14ac:dyDescent="0.25">
      <c r="A27" s="1084"/>
      <c r="B27" s="1084"/>
      <c r="C27" s="8"/>
      <c r="D27" s="8"/>
      <c r="E27" s="8"/>
      <c r="F27" s="8"/>
      <c r="G27" s="1057" t="s">
        <v>15</v>
      </c>
      <c r="H27" s="1057"/>
      <c r="I27" s="532"/>
      <c r="J27" s="62"/>
      <c r="K27" s="1951"/>
      <c r="L27" s="1951"/>
      <c r="M27" s="1951"/>
      <c r="N27" s="1951"/>
      <c r="O27" s="1951"/>
      <c r="P27" s="1951"/>
    </row>
    <row r="28" spans="1:16" ht="19.149999999999999" customHeight="1" x14ac:dyDescent="0.25">
      <c r="A28" s="1042"/>
      <c r="B28" s="1044"/>
      <c r="C28" s="8"/>
      <c r="D28" s="8"/>
      <c r="E28" s="8"/>
      <c r="F28" s="8"/>
      <c r="G28" s="1026" t="s">
        <v>15</v>
      </c>
      <c r="H28" s="1027"/>
      <c r="I28" s="532"/>
      <c r="J28" s="62"/>
      <c r="K28" s="1573"/>
      <c r="L28" s="1574"/>
      <c r="M28" s="1573"/>
      <c r="N28" s="1574"/>
      <c r="O28" s="1573"/>
      <c r="P28" s="1574"/>
    </row>
    <row r="29" spans="1:16" ht="69" customHeight="1" x14ac:dyDescent="0.25">
      <c r="A29" s="1086" t="s">
        <v>21</v>
      </c>
      <c r="B29" s="1088"/>
      <c r="C29" s="168">
        <v>1</v>
      </c>
      <c r="D29" s="8"/>
      <c r="E29" s="168" t="s">
        <v>109</v>
      </c>
      <c r="F29" s="8">
        <v>10</v>
      </c>
      <c r="G29" s="1026" t="s">
        <v>15</v>
      </c>
      <c r="H29" s="1027"/>
      <c r="I29" s="532">
        <v>2000</v>
      </c>
      <c r="J29" s="62">
        <v>2580</v>
      </c>
      <c r="K29" s="1573">
        <v>2580</v>
      </c>
      <c r="L29" s="1574"/>
      <c r="M29" s="1573">
        <v>2580</v>
      </c>
      <c r="N29" s="1574"/>
      <c r="O29" s="1573">
        <v>2580</v>
      </c>
      <c r="P29" s="1574"/>
    </row>
    <row r="30" spans="1:16" ht="20.45" customHeight="1" x14ac:dyDescent="0.25">
      <c r="A30" s="1042"/>
      <c r="B30" s="1044"/>
      <c r="C30" s="8"/>
      <c r="D30" s="8"/>
      <c r="E30" s="8"/>
      <c r="F30" s="8"/>
      <c r="G30" s="1026" t="s">
        <v>15</v>
      </c>
      <c r="H30" s="1027"/>
      <c r="I30" s="79" t="s">
        <v>15</v>
      </c>
      <c r="J30" s="8"/>
      <c r="K30" s="1042"/>
      <c r="L30" s="1044"/>
      <c r="M30" s="1042"/>
      <c r="N30" s="1044"/>
      <c r="O30" s="1042"/>
      <c r="P30" s="1044"/>
    </row>
    <row r="31" spans="1:16" ht="14.45" customHeight="1" x14ac:dyDescent="0.25"/>
    <row r="32" spans="1:16" ht="21" customHeight="1" x14ac:dyDescent="0.25">
      <c r="A32" s="1142" t="s">
        <v>22</v>
      </c>
      <c r="B32" s="1143"/>
      <c r="C32" s="1143"/>
      <c r="D32" s="1143"/>
      <c r="E32" s="1143"/>
      <c r="F32" s="1143"/>
      <c r="G32" s="1143"/>
      <c r="H32" s="1143"/>
      <c r="I32" s="1143"/>
      <c r="J32" s="1143"/>
      <c r="K32" s="1143"/>
      <c r="L32" s="1143"/>
      <c r="M32" s="1143"/>
      <c r="N32" s="1143"/>
      <c r="O32" s="1143"/>
      <c r="P32" s="1144"/>
    </row>
    <row r="33" spans="1:16" ht="25.15" customHeight="1" x14ac:dyDescent="0.25">
      <c r="A33" s="1057" t="s">
        <v>7</v>
      </c>
      <c r="B33" s="1057"/>
      <c r="C33" s="1057"/>
      <c r="D33" s="1057" t="s">
        <v>2</v>
      </c>
      <c r="E33" s="1057"/>
      <c r="F33" s="1057"/>
      <c r="G33" s="1057" t="s">
        <v>447</v>
      </c>
      <c r="H33" s="1057"/>
      <c r="I33" s="1057"/>
      <c r="J33" s="1057"/>
      <c r="K33" s="1057" t="s">
        <v>352</v>
      </c>
      <c r="L33" s="1057"/>
      <c r="M33" s="1057"/>
      <c r="N33" s="1057" t="s">
        <v>539</v>
      </c>
      <c r="O33" s="1057"/>
      <c r="P33" s="1057"/>
    </row>
    <row r="34" spans="1:16" ht="64.150000000000006" customHeight="1" x14ac:dyDescent="0.25">
      <c r="A34" s="1057"/>
      <c r="B34" s="1057"/>
      <c r="C34" s="1057"/>
      <c r="D34" s="79" t="s">
        <v>8</v>
      </c>
      <c r="E34" s="1092" t="s">
        <v>23</v>
      </c>
      <c r="F34" s="1092"/>
      <c r="G34" s="1145" t="s">
        <v>24</v>
      </c>
      <c r="H34" s="1145"/>
      <c r="I34" s="86" t="s">
        <v>25</v>
      </c>
      <c r="J34" s="86" t="s">
        <v>26</v>
      </c>
      <c r="K34" s="86" t="s">
        <v>24</v>
      </c>
      <c r="L34" s="86" t="s">
        <v>25</v>
      </c>
      <c r="M34" s="86" t="s">
        <v>26</v>
      </c>
      <c r="N34" s="86" t="s">
        <v>24</v>
      </c>
      <c r="O34" s="86" t="s">
        <v>25</v>
      </c>
      <c r="P34" s="86" t="s">
        <v>26</v>
      </c>
    </row>
    <row r="35" spans="1:16" ht="20.45" customHeight="1" x14ac:dyDescent="0.25">
      <c r="A35" s="1111" t="s">
        <v>27</v>
      </c>
      <c r="B35" s="1111"/>
      <c r="C35" s="1111"/>
      <c r="D35" s="8"/>
      <c r="E35" s="1057"/>
      <c r="F35" s="1057"/>
      <c r="G35" s="1949">
        <v>2580</v>
      </c>
      <c r="H35" s="1950"/>
      <c r="I35" s="125"/>
      <c r="J35" s="125"/>
      <c r="K35" s="125">
        <v>2580</v>
      </c>
      <c r="L35" s="125"/>
      <c r="M35" s="125"/>
      <c r="N35" s="125">
        <v>2580</v>
      </c>
      <c r="O35" s="125"/>
      <c r="P35" s="125"/>
    </row>
    <row r="36" spans="1:16" s="12" customFormat="1" ht="20.45" customHeight="1" x14ac:dyDescent="0.25">
      <c r="A36" s="1134" t="s">
        <v>124</v>
      </c>
      <c r="B36" s="1134"/>
      <c r="C36" s="1134"/>
      <c r="D36" s="84" t="s">
        <v>28</v>
      </c>
      <c r="E36" s="1135"/>
      <c r="F36" s="1135"/>
      <c r="G36" s="1135">
        <v>2580</v>
      </c>
      <c r="H36" s="1135"/>
      <c r="I36" s="84"/>
      <c r="J36" s="84"/>
      <c r="K36" s="84">
        <v>2580</v>
      </c>
      <c r="L36" s="84"/>
      <c r="M36" s="84"/>
      <c r="N36" s="84">
        <v>2580</v>
      </c>
      <c r="O36" s="84"/>
      <c r="P36" s="84"/>
    </row>
    <row r="37" spans="1:16" s="12" customFormat="1" ht="20.45" customHeight="1" x14ac:dyDescent="0.25">
      <c r="A37" s="1136" t="s">
        <v>29</v>
      </c>
      <c r="B37" s="1137"/>
      <c r="C37" s="1138"/>
      <c r="D37" s="84" t="s">
        <v>30</v>
      </c>
      <c r="E37" s="1139"/>
      <c r="F37" s="1140"/>
      <c r="G37" s="1139"/>
      <c r="H37" s="1140"/>
      <c r="I37" s="84"/>
      <c r="J37" s="84"/>
      <c r="K37" s="84"/>
      <c r="L37" s="84"/>
      <c r="M37" s="84"/>
      <c r="N37" s="84"/>
      <c r="O37" s="84"/>
      <c r="P37" s="84"/>
    </row>
    <row r="38" spans="1:16" s="12" customFormat="1" ht="20.45" customHeight="1" x14ac:dyDescent="0.25">
      <c r="A38" s="1139"/>
      <c r="B38" s="1141"/>
      <c r="C38" s="1140"/>
      <c r="D38" s="84"/>
      <c r="E38" s="1139"/>
      <c r="F38" s="1140"/>
      <c r="G38" s="1139"/>
      <c r="H38" s="1140"/>
      <c r="I38" s="84"/>
      <c r="J38" s="84"/>
      <c r="K38" s="84"/>
      <c r="L38" s="84"/>
      <c r="M38" s="84"/>
      <c r="N38" s="84"/>
      <c r="O38" s="84"/>
      <c r="P38" s="84"/>
    </row>
    <row r="39" spans="1:16" s="12" customFormat="1" ht="20.45" customHeight="1" x14ac:dyDescent="0.25">
      <c r="A39" s="1136"/>
      <c r="B39" s="1137"/>
      <c r="C39" s="1138"/>
      <c r="D39" s="84"/>
      <c r="E39" s="1139"/>
      <c r="F39" s="1140"/>
      <c r="G39" s="1139"/>
      <c r="H39" s="1140"/>
      <c r="I39" s="84"/>
      <c r="J39" s="84"/>
      <c r="K39" s="84"/>
      <c r="L39" s="84"/>
      <c r="M39" s="84"/>
      <c r="N39" s="84"/>
      <c r="O39" s="84"/>
      <c r="P39" s="84"/>
    </row>
    <row r="40" spans="1:16" ht="20.45" customHeight="1" x14ac:dyDescent="0.25">
      <c r="A40" s="1111"/>
      <c r="B40" s="1111"/>
      <c r="C40" s="1111"/>
      <c r="D40" s="8"/>
      <c r="E40" s="1057"/>
      <c r="F40" s="1057"/>
      <c r="G40" s="1057"/>
      <c r="H40" s="1057"/>
      <c r="I40" s="79"/>
      <c r="J40" s="79"/>
      <c r="K40" s="79"/>
      <c r="L40" s="79"/>
      <c r="M40" s="79"/>
      <c r="N40" s="79"/>
      <c r="O40" s="79"/>
      <c r="P40" s="79"/>
    </row>
    <row r="41" spans="1:16" ht="20.45" customHeight="1" x14ac:dyDescent="0.25">
      <c r="A41" s="1111" t="s">
        <v>27</v>
      </c>
      <c r="B41" s="1111"/>
      <c r="C41" s="1111"/>
      <c r="D41" s="8"/>
      <c r="E41" s="1057"/>
      <c r="F41" s="1057"/>
      <c r="G41" s="1949">
        <v>2580</v>
      </c>
      <c r="H41" s="1950"/>
      <c r="I41" s="125"/>
      <c r="J41" s="125"/>
      <c r="K41" s="125">
        <v>2580</v>
      </c>
      <c r="L41" s="125"/>
      <c r="M41" s="125"/>
      <c r="N41" s="125">
        <v>2580</v>
      </c>
      <c r="O41" s="125"/>
      <c r="P41" s="125"/>
    </row>
    <row r="42" spans="1:16" s="12" customFormat="1" ht="20.45" customHeight="1" x14ac:dyDescent="0.25">
      <c r="A42" s="1134" t="s">
        <v>31</v>
      </c>
      <c r="B42" s="1134"/>
      <c r="C42" s="1134"/>
      <c r="D42" s="84"/>
      <c r="E42" s="1135"/>
      <c r="F42" s="1135"/>
      <c r="G42" s="1135"/>
      <c r="H42" s="1135"/>
      <c r="I42" s="84"/>
      <c r="J42" s="84"/>
      <c r="K42" s="84"/>
      <c r="L42" s="84"/>
      <c r="M42" s="84"/>
      <c r="N42" s="84"/>
      <c r="O42" s="84"/>
      <c r="P42" s="84"/>
    </row>
    <row r="43" spans="1:16" s="12" customFormat="1" ht="20.45" customHeight="1" x14ac:dyDescent="0.25">
      <c r="A43" s="1134" t="s">
        <v>32</v>
      </c>
      <c r="B43" s="1134"/>
      <c r="C43" s="1134"/>
      <c r="D43" s="84">
        <v>4</v>
      </c>
      <c r="E43" s="1135">
        <v>1</v>
      </c>
      <c r="F43" s="1135"/>
      <c r="G43" s="1135">
        <v>2580</v>
      </c>
      <c r="H43" s="1135"/>
      <c r="I43" s="109"/>
      <c r="J43" s="109"/>
      <c r="K43" s="109">
        <v>2580</v>
      </c>
      <c r="L43" s="109"/>
      <c r="M43" s="109"/>
      <c r="N43" s="109">
        <v>2580</v>
      </c>
      <c r="O43" s="109"/>
      <c r="P43" s="109"/>
    </row>
    <row r="44" spans="1:16" ht="20.45" customHeight="1" x14ac:dyDescent="0.25">
      <c r="A44" s="1111"/>
      <c r="B44" s="1111"/>
      <c r="C44" s="1111"/>
      <c r="D44" s="8"/>
      <c r="E44" s="1057"/>
      <c r="F44" s="1057"/>
      <c r="G44" s="1057"/>
      <c r="H44" s="1057"/>
      <c r="I44" s="79"/>
      <c r="J44" s="79"/>
      <c r="K44" s="79"/>
      <c r="L44" s="79"/>
      <c r="M44" s="79"/>
      <c r="N44" s="79"/>
      <c r="O44" s="79"/>
      <c r="P44" s="79"/>
    </row>
    <row r="45" spans="1:16" ht="19.149999999999999" customHeight="1" x14ac:dyDescent="0.25"/>
    <row r="46" spans="1:16" x14ac:dyDescent="0.25">
      <c r="A46" s="1051" t="s">
        <v>33</v>
      </c>
      <c r="B46" s="1051"/>
      <c r="C46" s="1051"/>
      <c r="D46" s="1051"/>
      <c r="E46" s="1051"/>
      <c r="F46" s="1051"/>
      <c r="G46" s="1051"/>
      <c r="H46" s="1051"/>
      <c r="I46" s="1051"/>
      <c r="J46" s="1051"/>
      <c r="K46" s="1051"/>
      <c r="L46" s="1051"/>
      <c r="M46" s="1051"/>
      <c r="N46" s="1051"/>
      <c r="O46" s="1051"/>
      <c r="P46" s="1051"/>
    </row>
    <row r="47" spans="1:16" x14ac:dyDescent="0.25">
      <c r="A47" s="1057" t="s">
        <v>7</v>
      </c>
      <c r="B47" s="1057"/>
      <c r="C47" s="1057" t="s">
        <v>2</v>
      </c>
      <c r="D47" s="1057"/>
      <c r="E47" s="1057"/>
      <c r="F47" s="1057"/>
      <c r="G47" s="1057"/>
      <c r="H47" s="1057"/>
      <c r="I47" s="1078" t="s">
        <v>34</v>
      </c>
      <c r="J47" s="1080"/>
      <c r="K47" s="79">
        <v>2016</v>
      </c>
      <c r="L47" s="79">
        <v>2017</v>
      </c>
      <c r="M47" s="79">
        <v>2018</v>
      </c>
      <c r="N47" s="79">
        <v>2019</v>
      </c>
      <c r="O47" s="79">
        <v>2020</v>
      </c>
      <c r="P47" s="79">
        <v>2021</v>
      </c>
    </row>
    <row r="48" spans="1:16" ht="51.6" customHeight="1" x14ac:dyDescent="0.25">
      <c r="A48" s="1057"/>
      <c r="B48" s="1057"/>
      <c r="C48" s="85" t="s">
        <v>35</v>
      </c>
      <c r="D48" s="85" t="s">
        <v>36</v>
      </c>
      <c r="E48" s="85" t="s">
        <v>37</v>
      </c>
      <c r="F48" s="85" t="s">
        <v>38</v>
      </c>
      <c r="G48" s="85" t="s">
        <v>39</v>
      </c>
      <c r="H48" s="85" t="s">
        <v>40</v>
      </c>
      <c r="I48" s="1081"/>
      <c r="J48" s="1083"/>
      <c r="K48" s="86" t="s">
        <v>10</v>
      </c>
      <c r="L48" s="86" t="s">
        <v>10</v>
      </c>
      <c r="M48" s="86" t="s">
        <v>11</v>
      </c>
      <c r="N48" s="86" t="s">
        <v>12</v>
      </c>
      <c r="O48" s="86" t="s">
        <v>13</v>
      </c>
      <c r="P48" s="86" t="s">
        <v>13</v>
      </c>
    </row>
    <row r="49" spans="1:16" x14ac:dyDescent="0.25">
      <c r="A49" s="1075" t="s">
        <v>27</v>
      </c>
      <c r="B49" s="1077"/>
      <c r="C49" s="13"/>
      <c r="D49" s="13"/>
      <c r="E49" s="13"/>
      <c r="F49" s="13"/>
      <c r="G49" s="13"/>
      <c r="H49" s="13"/>
      <c r="I49" s="1116"/>
      <c r="J49" s="1117"/>
      <c r="K49" s="83" t="s">
        <v>15</v>
      </c>
      <c r="L49" s="83"/>
      <c r="M49" s="13"/>
      <c r="N49" s="13"/>
      <c r="O49" s="13"/>
      <c r="P49" s="13"/>
    </row>
    <row r="50" spans="1:16" ht="27.6" customHeight="1" x14ac:dyDescent="0.25">
      <c r="A50" s="1086"/>
      <c r="B50" s="1088"/>
      <c r="C50" s="8"/>
      <c r="D50" s="8"/>
      <c r="E50" s="8"/>
      <c r="F50" s="8"/>
      <c r="G50" s="8"/>
      <c r="H50" s="21"/>
      <c r="I50" s="1042"/>
      <c r="J50" s="1044"/>
      <c r="K50" s="79" t="s">
        <v>15</v>
      </c>
      <c r="L50" s="79"/>
      <c r="M50" s="16"/>
      <c r="N50" s="76"/>
      <c r="O50" s="76"/>
      <c r="P50" s="8"/>
    </row>
    <row r="51" spans="1:16" ht="23.45" customHeight="1" x14ac:dyDescent="0.25">
      <c r="A51" s="1042"/>
      <c r="B51" s="1044"/>
      <c r="C51" s="8"/>
      <c r="D51" s="8"/>
      <c r="E51" s="8"/>
      <c r="F51" s="8"/>
      <c r="G51" s="8"/>
      <c r="H51" s="8"/>
      <c r="I51" s="1042"/>
      <c r="J51" s="1044"/>
      <c r="K51" s="79" t="s">
        <v>15</v>
      </c>
      <c r="L51" s="79"/>
      <c r="M51" s="8"/>
      <c r="N51" s="8"/>
      <c r="O51" s="8"/>
      <c r="P51" s="8"/>
    </row>
    <row r="52" spans="1:16" x14ac:dyDescent="0.25">
      <c r="A52" s="1042"/>
      <c r="B52" s="1043"/>
    </row>
    <row r="53" spans="1:16" ht="26.25" customHeight="1" x14ac:dyDescent="0.25">
      <c r="A53" s="1113" t="s">
        <v>41</v>
      </c>
      <c r="B53" s="1113"/>
      <c r="C53" s="1113"/>
      <c r="D53" s="1113"/>
      <c r="E53" s="1113"/>
      <c r="F53" s="1113"/>
      <c r="G53" s="1113"/>
      <c r="H53" s="1113"/>
      <c r="I53" s="1113"/>
      <c r="J53" s="1113"/>
      <c r="K53" s="1113"/>
      <c r="L53" s="1113"/>
      <c r="M53" s="1113"/>
      <c r="N53" s="1113"/>
      <c r="O53" s="1113"/>
      <c r="P53" s="1114"/>
    </row>
    <row r="54" spans="1:16" ht="21.6" customHeight="1" x14ac:dyDescent="0.25">
      <c r="A54" s="1106"/>
      <c r="B54" s="1108"/>
      <c r="C54" s="1106"/>
      <c r="D54" s="1107"/>
      <c r="E54" s="1107"/>
      <c r="F54" s="1107"/>
      <c r="G54" s="1107"/>
      <c r="H54" s="1107"/>
      <c r="I54" s="1107"/>
      <c r="J54" s="1107"/>
      <c r="K54" s="1107"/>
      <c r="L54" s="1107"/>
      <c r="M54" s="1107"/>
      <c r="N54" s="1108"/>
      <c r="O54" s="1084" t="s">
        <v>2</v>
      </c>
      <c r="P54" s="1084"/>
    </row>
    <row r="55" spans="1:16" ht="20.25" customHeight="1" x14ac:dyDescent="0.25">
      <c r="A55" s="1111" t="s">
        <v>42</v>
      </c>
      <c r="B55" s="1111"/>
      <c r="C55" s="1106" t="s">
        <v>219</v>
      </c>
      <c r="D55" s="1107"/>
      <c r="E55" s="1107"/>
      <c r="F55" s="1107"/>
      <c r="G55" s="1107"/>
      <c r="H55" s="1107"/>
      <c r="I55" s="1107"/>
      <c r="J55" s="1107"/>
      <c r="K55" s="1107"/>
      <c r="L55" s="1107"/>
      <c r="M55" s="1107"/>
      <c r="N55" s="1108"/>
      <c r="O55" s="1112" t="s">
        <v>279</v>
      </c>
      <c r="P55" s="1112"/>
    </row>
    <row r="56" spans="1:16" ht="21.6" customHeight="1" x14ac:dyDescent="0.25">
      <c r="A56" s="1111" t="s">
        <v>43</v>
      </c>
      <c r="B56" s="1111"/>
      <c r="C56" s="1106" t="s">
        <v>228</v>
      </c>
      <c r="D56" s="1107"/>
      <c r="E56" s="1107"/>
      <c r="F56" s="1107"/>
      <c r="G56" s="1107"/>
      <c r="H56" s="1107"/>
      <c r="I56" s="1107"/>
      <c r="J56" s="1107"/>
      <c r="K56" s="1107"/>
      <c r="L56" s="1107"/>
      <c r="M56" s="1107"/>
      <c r="N56" s="1108"/>
      <c r="O56" s="1084">
        <v>68</v>
      </c>
      <c r="P56" s="1084"/>
    </row>
    <row r="57" spans="1:16" ht="21.6" customHeight="1" x14ac:dyDescent="0.25">
      <c r="A57" s="1111" t="s">
        <v>45</v>
      </c>
      <c r="B57" s="1111"/>
      <c r="C57" s="1106" t="s">
        <v>273</v>
      </c>
      <c r="D57" s="1107"/>
      <c r="E57" s="1107"/>
      <c r="F57" s="1107"/>
      <c r="G57" s="1107"/>
      <c r="H57" s="1107"/>
      <c r="I57" s="1107"/>
      <c r="J57" s="1107"/>
      <c r="K57" s="1107"/>
      <c r="L57" s="1107"/>
      <c r="M57" s="1107"/>
      <c r="N57" s="1108"/>
      <c r="O57" s="1112" t="s">
        <v>181</v>
      </c>
      <c r="P57" s="1112"/>
    </row>
    <row r="59" spans="1:16" ht="37.5" customHeight="1" x14ac:dyDescent="0.25">
      <c r="A59" s="1115" t="s">
        <v>46</v>
      </c>
      <c r="B59" s="1115"/>
      <c r="C59" s="1115"/>
      <c r="D59" s="1115"/>
      <c r="E59" s="1115"/>
      <c r="F59" s="1115"/>
      <c r="G59" s="1115"/>
      <c r="H59" s="1115"/>
      <c r="I59" s="1115"/>
      <c r="J59" s="1115"/>
      <c r="K59" s="1115"/>
      <c r="L59" s="1115"/>
      <c r="M59" s="1115"/>
      <c r="N59" s="1115"/>
      <c r="O59" s="1115"/>
      <c r="P59" s="1115"/>
    </row>
    <row r="60" spans="1:16" ht="21.75" customHeight="1" x14ac:dyDescent="0.25">
      <c r="A60" s="1506" t="s">
        <v>74</v>
      </c>
      <c r="B60" s="1507"/>
      <c r="C60" s="1508"/>
      <c r="D60" s="1346" t="s">
        <v>278</v>
      </c>
      <c r="E60" s="1338"/>
      <c r="F60" s="1338"/>
      <c r="G60" s="1338"/>
      <c r="H60" s="1338"/>
      <c r="I60" s="1338"/>
      <c r="J60" s="1338"/>
      <c r="K60" s="1338"/>
      <c r="L60" s="1338"/>
      <c r="M60" s="1338"/>
      <c r="N60" s="1338"/>
      <c r="O60" s="1338"/>
      <c r="P60" s="1339"/>
    </row>
    <row r="61" spans="1:16" ht="48" customHeight="1" x14ac:dyDescent="0.25">
      <c r="A61" s="1240" t="s">
        <v>891</v>
      </c>
      <c r="B61" s="1241"/>
      <c r="C61" s="1242"/>
      <c r="D61" s="1509" t="s">
        <v>680</v>
      </c>
      <c r="E61" s="1510"/>
      <c r="F61" s="1510"/>
      <c r="G61" s="1510"/>
      <c r="H61" s="1510"/>
      <c r="I61" s="1510"/>
      <c r="J61" s="1510"/>
      <c r="K61" s="1510"/>
      <c r="L61" s="1510"/>
      <c r="M61" s="1510"/>
      <c r="N61" s="1510"/>
      <c r="O61" s="1510"/>
      <c r="P61" s="1511"/>
    </row>
    <row r="62" spans="1:16" ht="48" customHeight="1" x14ac:dyDescent="0.25">
      <c r="A62" s="1247" t="s">
        <v>49</v>
      </c>
      <c r="B62" s="1247"/>
      <c r="C62" s="1248"/>
      <c r="D62" s="1250" t="s">
        <v>681</v>
      </c>
      <c r="E62" s="1250"/>
      <c r="F62" s="1250"/>
      <c r="G62" s="1250"/>
      <c r="H62" s="1250"/>
      <c r="I62" s="1250"/>
      <c r="J62" s="1250"/>
      <c r="K62" s="1250"/>
      <c r="L62" s="1250"/>
      <c r="M62" s="1250"/>
      <c r="N62" s="1250"/>
      <c r="O62" s="1250"/>
      <c r="P62" s="1251"/>
    </row>
    <row r="63" spans="1:16" ht="26.25" customHeight="1" x14ac:dyDescent="0.25">
      <c r="A63" s="1504" t="s">
        <v>50</v>
      </c>
      <c r="B63" s="1504"/>
      <c r="C63" s="1504"/>
      <c r="D63" s="1504"/>
      <c r="E63" s="1504"/>
      <c r="F63" s="1504"/>
      <c r="G63" s="1504"/>
      <c r="H63" s="1504"/>
      <c r="I63" s="1504"/>
      <c r="J63" s="1504"/>
      <c r="K63" s="1504"/>
      <c r="L63" s="1504"/>
      <c r="M63" s="1504"/>
      <c r="N63" s="1504"/>
      <c r="O63" s="1504"/>
      <c r="P63" s="1504"/>
    </row>
    <row r="64" spans="1:16" ht="24" customHeight="1" x14ac:dyDescent="0.25">
      <c r="A64" s="1215" t="s">
        <v>51</v>
      </c>
      <c r="B64" s="1503" t="s">
        <v>2</v>
      </c>
      <c r="C64" s="1219" t="s">
        <v>7</v>
      </c>
      <c r="D64" s="1220"/>
      <c r="E64" s="1220"/>
      <c r="F64" s="1220"/>
      <c r="G64" s="1220"/>
      <c r="H64" s="1220"/>
      <c r="I64" s="1220"/>
      <c r="J64" s="1505" t="s">
        <v>52</v>
      </c>
      <c r="K64" s="738">
        <v>2016</v>
      </c>
      <c r="L64" s="738">
        <v>2017</v>
      </c>
      <c r="M64" s="738">
        <v>2018</v>
      </c>
      <c r="N64" s="738">
        <v>2019</v>
      </c>
      <c r="O64" s="738">
        <v>2020</v>
      </c>
      <c r="P64" s="738">
        <v>2021</v>
      </c>
    </row>
    <row r="65" spans="1:16" ht="55.15" customHeight="1" x14ac:dyDescent="0.25">
      <c r="A65" s="1216"/>
      <c r="B65" s="1217"/>
      <c r="C65" s="1560"/>
      <c r="D65" s="1561"/>
      <c r="E65" s="1561"/>
      <c r="F65" s="1561"/>
      <c r="G65" s="1561"/>
      <c r="H65" s="1561"/>
      <c r="I65" s="1561"/>
      <c r="J65" s="1505"/>
      <c r="K65" s="739" t="s">
        <v>10</v>
      </c>
      <c r="L65" s="739" t="s">
        <v>10</v>
      </c>
      <c r="M65" s="739" t="s">
        <v>11</v>
      </c>
      <c r="N65" s="739" t="s">
        <v>12</v>
      </c>
      <c r="O65" s="739" t="s">
        <v>13</v>
      </c>
      <c r="P65" s="739" t="s">
        <v>13</v>
      </c>
    </row>
    <row r="66" spans="1:16" s="465" customFormat="1" ht="42" customHeight="1" x14ac:dyDescent="0.25">
      <c r="A66" s="1227" t="s">
        <v>53</v>
      </c>
      <c r="B66" s="721" t="s">
        <v>139</v>
      </c>
      <c r="C66" s="1948" t="s">
        <v>928</v>
      </c>
      <c r="D66" s="1948"/>
      <c r="E66" s="1948"/>
      <c r="F66" s="1948"/>
      <c r="G66" s="1948"/>
      <c r="H66" s="1948"/>
      <c r="I66" s="1948"/>
      <c r="J66" s="721" t="s">
        <v>476</v>
      </c>
      <c r="K66" s="721" t="s">
        <v>15</v>
      </c>
      <c r="L66" s="721">
        <v>1</v>
      </c>
      <c r="M66" s="721">
        <v>1</v>
      </c>
      <c r="N66" s="742"/>
      <c r="O66" s="742"/>
      <c r="P66" s="742"/>
    </row>
    <row r="67" spans="1:16" ht="32.25" customHeight="1" x14ac:dyDescent="0.25">
      <c r="A67" s="1228"/>
      <c r="B67" s="721" t="s">
        <v>172</v>
      </c>
      <c r="C67" s="1942" t="s">
        <v>835</v>
      </c>
      <c r="D67" s="1943"/>
      <c r="E67" s="1943"/>
      <c r="F67" s="1943"/>
      <c r="G67" s="1943"/>
      <c r="H67" s="1943"/>
      <c r="I67" s="1944"/>
      <c r="J67" s="721"/>
      <c r="K67" s="721"/>
      <c r="L67" s="721"/>
      <c r="M67" s="721"/>
      <c r="N67" s="742">
        <v>90</v>
      </c>
      <c r="O67" s="742">
        <v>90</v>
      </c>
      <c r="P67" s="742">
        <v>90</v>
      </c>
    </row>
    <row r="68" spans="1:16" ht="32.25" customHeight="1" x14ac:dyDescent="0.25">
      <c r="A68" s="1512" t="s">
        <v>54</v>
      </c>
      <c r="B68" s="721" t="s">
        <v>141</v>
      </c>
      <c r="C68" s="1939" t="s">
        <v>274</v>
      </c>
      <c r="D68" s="1940"/>
      <c r="E68" s="1940"/>
      <c r="F68" s="1940"/>
      <c r="G68" s="1940"/>
      <c r="H68" s="1940"/>
      <c r="I68" s="1941"/>
      <c r="J68" s="721" t="s">
        <v>476</v>
      </c>
      <c r="K68" s="721" t="s">
        <v>15</v>
      </c>
      <c r="L68" s="740">
        <v>3</v>
      </c>
      <c r="M68" s="721">
        <v>2</v>
      </c>
      <c r="N68" s="721">
        <v>2</v>
      </c>
      <c r="O68" s="721">
        <v>2</v>
      </c>
      <c r="P68" s="721">
        <v>2</v>
      </c>
    </row>
    <row r="69" spans="1:16" ht="28.5" customHeight="1" x14ac:dyDescent="0.25">
      <c r="A69" s="1512"/>
      <c r="B69" s="721" t="s">
        <v>142</v>
      </c>
      <c r="C69" s="1942" t="s">
        <v>345</v>
      </c>
      <c r="D69" s="1943"/>
      <c r="E69" s="1943"/>
      <c r="F69" s="1943"/>
      <c r="G69" s="1943"/>
      <c r="H69" s="1943"/>
      <c r="I69" s="1944"/>
      <c r="J69" s="721" t="s">
        <v>476</v>
      </c>
      <c r="K69" s="721" t="s">
        <v>15</v>
      </c>
      <c r="L69" s="721">
        <v>4</v>
      </c>
      <c r="M69" s="721">
        <v>4</v>
      </c>
      <c r="N69" s="721">
        <v>4</v>
      </c>
      <c r="O69" s="721">
        <v>4</v>
      </c>
      <c r="P69" s="721">
        <v>4</v>
      </c>
    </row>
    <row r="70" spans="1:16" ht="35.25" customHeight="1" x14ac:dyDescent="0.25">
      <c r="A70" s="1512"/>
      <c r="B70" s="721" t="s">
        <v>143</v>
      </c>
      <c r="C70" s="1942" t="s">
        <v>682</v>
      </c>
      <c r="D70" s="1943"/>
      <c r="E70" s="1943"/>
      <c r="F70" s="1943"/>
      <c r="G70" s="1943"/>
      <c r="H70" s="1943"/>
      <c r="I70" s="1944"/>
      <c r="J70" s="721" t="s">
        <v>476</v>
      </c>
      <c r="K70" s="721" t="s">
        <v>15</v>
      </c>
      <c r="L70" s="721">
        <v>20</v>
      </c>
      <c r="M70" s="721">
        <v>20</v>
      </c>
      <c r="N70" s="721">
        <v>20</v>
      </c>
      <c r="O70" s="721">
        <v>20</v>
      </c>
      <c r="P70" s="721">
        <v>20</v>
      </c>
    </row>
    <row r="71" spans="1:16" ht="47.25" customHeight="1" x14ac:dyDescent="0.25">
      <c r="A71" s="1512"/>
      <c r="B71" s="721" t="s">
        <v>165</v>
      </c>
      <c r="C71" s="1942" t="s">
        <v>683</v>
      </c>
      <c r="D71" s="1943"/>
      <c r="E71" s="1943"/>
      <c r="F71" s="1943"/>
      <c r="G71" s="1943"/>
      <c r="H71" s="1943"/>
      <c r="I71" s="1944"/>
      <c r="J71" s="721" t="s">
        <v>476</v>
      </c>
      <c r="K71" s="721" t="s">
        <v>15</v>
      </c>
      <c r="L71" s="721">
        <v>2</v>
      </c>
      <c r="M71" s="721">
        <v>2</v>
      </c>
      <c r="N71" s="721">
        <v>2</v>
      </c>
      <c r="O71" s="721">
        <v>2</v>
      </c>
      <c r="P71" s="721">
        <v>2</v>
      </c>
    </row>
    <row r="72" spans="1:16" ht="24.75" customHeight="1" x14ac:dyDescent="0.25">
      <c r="A72" s="1512"/>
      <c r="B72" s="721" t="s">
        <v>166</v>
      </c>
      <c r="C72" s="1945" t="s">
        <v>275</v>
      </c>
      <c r="D72" s="1946"/>
      <c r="E72" s="1946"/>
      <c r="F72" s="1946"/>
      <c r="G72" s="1946"/>
      <c r="H72" s="1946"/>
      <c r="I72" s="1947"/>
      <c r="J72" s="721" t="s">
        <v>476</v>
      </c>
      <c r="K72" s="721" t="s">
        <v>15</v>
      </c>
      <c r="L72" s="721">
        <v>1</v>
      </c>
      <c r="M72" s="721">
        <v>1</v>
      </c>
      <c r="N72" s="721">
        <v>1</v>
      </c>
      <c r="O72" s="721">
        <v>1</v>
      </c>
      <c r="P72" s="721">
        <v>1</v>
      </c>
    </row>
    <row r="73" spans="1:16" ht="43.5" customHeight="1" x14ac:dyDescent="0.25">
      <c r="A73" s="1512"/>
      <c r="B73" s="721" t="s">
        <v>192</v>
      </c>
      <c r="C73" s="1945" t="s">
        <v>684</v>
      </c>
      <c r="D73" s="1946"/>
      <c r="E73" s="1946"/>
      <c r="F73" s="1946"/>
      <c r="G73" s="1946"/>
      <c r="H73" s="1946"/>
      <c r="I73" s="1947"/>
      <c r="J73" s="721" t="s">
        <v>476</v>
      </c>
      <c r="K73" s="721" t="s">
        <v>15</v>
      </c>
      <c r="L73" s="721">
        <v>62</v>
      </c>
      <c r="M73" s="721">
        <v>110</v>
      </c>
      <c r="N73" s="721">
        <v>130</v>
      </c>
      <c r="O73" s="721">
        <v>130</v>
      </c>
      <c r="P73" s="721">
        <v>140</v>
      </c>
    </row>
    <row r="74" spans="1:16" s="465" customFormat="1" ht="26.25" customHeight="1" x14ac:dyDescent="0.25">
      <c r="A74" s="1227" t="s">
        <v>59</v>
      </c>
      <c r="B74" s="733" t="s">
        <v>144</v>
      </c>
      <c r="C74" s="1282" t="s">
        <v>836</v>
      </c>
      <c r="D74" s="1282"/>
      <c r="E74" s="1282"/>
      <c r="F74" s="1282"/>
      <c r="G74" s="1282"/>
      <c r="H74" s="1282"/>
      <c r="I74" s="1282"/>
      <c r="J74" s="733" t="s">
        <v>473</v>
      </c>
      <c r="K74" s="733" t="s">
        <v>15</v>
      </c>
      <c r="L74" s="733"/>
      <c r="M74" s="807">
        <v>17000</v>
      </c>
      <c r="N74" s="800">
        <v>19000</v>
      </c>
      <c r="O74" s="800">
        <v>21000</v>
      </c>
      <c r="P74" s="800">
        <v>23000</v>
      </c>
    </row>
    <row r="75" spans="1:16" ht="39" customHeight="1" x14ac:dyDescent="0.25">
      <c r="A75" s="1228" t="s">
        <v>59</v>
      </c>
      <c r="B75" s="733" t="s">
        <v>175</v>
      </c>
      <c r="C75" s="1285" t="s">
        <v>537</v>
      </c>
      <c r="D75" s="1286"/>
      <c r="E75" s="1286"/>
      <c r="F75" s="1286"/>
      <c r="G75" s="1286"/>
      <c r="H75" s="1286"/>
      <c r="I75" s="1287"/>
      <c r="J75" s="733" t="s">
        <v>473</v>
      </c>
      <c r="K75" s="733" t="s">
        <v>15</v>
      </c>
      <c r="L75" s="733"/>
      <c r="M75" s="807">
        <v>26500</v>
      </c>
      <c r="N75" s="807">
        <v>35600</v>
      </c>
      <c r="O75" s="800">
        <v>38000</v>
      </c>
      <c r="P75" s="800">
        <v>39500</v>
      </c>
    </row>
    <row r="76" spans="1:16" ht="19.899999999999999" customHeight="1" x14ac:dyDescent="0.25">
      <c r="N76" s="104"/>
    </row>
    <row r="77" spans="1:16" x14ac:dyDescent="0.25">
      <c r="A77" s="1075" t="s">
        <v>60</v>
      </c>
      <c r="B77" s="1076"/>
      <c r="C77" s="1076"/>
      <c r="D77" s="1076"/>
      <c r="E77" s="1076"/>
      <c r="F77" s="1076"/>
      <c r="G77" s="1076"/>
      <c r="H77" s="1076"/>
      <c r="I77" s="1076"/>
      <c r="J77" s="1076"/>
      <c r="K77" s="1076"/>
      <c r="L77" s="1076"/>
      <c r="M77" s="1076"/>
      <c r="N77" s="1076"/>
      <c r="O77" s="1076"/>
      <c r="P77" s="1077"/>
    </row>
    <row r="78" spans="1:16" x14ac:dyDescent="0.25">
      <c r="A78" s="1078" t="s">
        <v>7</v>
      </c>
      <c r="B78" s="1079"/>
      <c r="C78" s="1079"/>
      <c r="D78" s="1080"/>
      <c r="E78" s="1026" t="s">
        <v>2</v>
      </c>
      <c r="F78" s="1027"/>
      <c r="G78" s="1057">
        <v>2016</v>
      </c>
      <c r="H78" s="1057"/>
      <c r="I78" s="79">
        <v>2017</v>
      </c>
      <c r="J78" s="79">
        <v>2018</v>
      </c>
      <c r="K78" s="1084">
        <v>2019</v>
      </c>
      <c r="L78" s="1084"/>
      <c r="M78" s="1084">
        <v>2020</v>
      </c>
      <c r="N78" s="1084"/>
      <c r="O78" s="1084">
        <v>2021</v>
      </c>
      <c r="P78" s="1084"/>
    </row>
    <row r="79" spans="1:16" ht="31.5" x14ac:dyDescent="0.25">
      <c r="A79" s="1081"/>
      <c r="B79" s="1082"/>
      <c r="C79" s="1082"/>
      <c r="D79" s="1083"/>
      <c r="E79" s="79" t="s">
        <v>61</v>
      </c>
      <c r="F79" s="85" t="s">
        <v>62</v>
      </c>
      <c r="G79" s="1026" t="s">
        <v>10</v>
      </c>
      <c r="H79" s="1027"/>
      <c r="I79" s="79" t="s">
        <v>10</v>
      </c>
      <c r="J79" s="79" t="s">
        <v>11</v>
      </c>
      <c r="K79" s="1026" t="s">
        <v>12</v>
      </c>
      <c r="L79" s="1027"/>
      <c r="M79" s="1026" t="s">
        <v>13</v>
      </c>
      <c r="N79" s="1027"/>
      <c r="O79" s="1026" t="s">
        <v>13</v>
      </c>
      <c r="P79" s="1027"/>
    </row>
    <row r="80" spans="1:16" ht="30.6" customHeight="1" x14ac:dyDescent="0.25">
      <c r="A80" s="1039" t="s">
        <v>276</v>
      </c>
      <c r="B80" s="1040"/>
      <c r="C80" s="1040"/>
      <c r="D80" s="1041"/>
      <c r="E80" s="35" t="s">
        <v>277</v>
      </c>
      <c r="F80" s="79"/>
      <c r="G80" s="1026" t="s">
        <v>15</v>
      </c>
      <c r="H80" s="1027"/>
      <c r="I80" s="531">
        <v>2000</v>
      </c>
      <c r="J80" s="167">
        <v>2580</v>
      </c>
      <c r="K80" s="1074">
        <v>2580</v>
      </c>
      <c r="L80" s="1910"/>
      <c r="M80" s="1074">
        <v>2580</v>
      </c>
      <c r="N80" s="1910"/>
      <c r="O80" s="1074">
        <v>2580</v>
      </c>
      <c r="P80" s="1910"/>
    </row>
    <row r="81" spans="1:16" ht="31.9" customHeight="1" x14ac:dyDescent="0.25">
      <c r="A81" s="1648" t="s">
        <v>282</v>
      </c>
      <c r="B81" s="1649"/>
      <c r="C81" s="1649"/>
      <c r="D81" s="1650"/>
      <c r="E81" s="83"/>
      <c r="F81" s="79">
        <v>254000</v>
      </c>
      <c r="G81" s="1057" t="s">
        <v>15</v>
      </c>
      <c r="H81" s="1057"/>
      <c r="I81" s="529">
        <v>2000</v>
      </c>
      <c r="J81" s="166">
        <v>2580</v>
      </c>
      <c r="K81" s="1054">
        <v>2580</v>
      </c>
      <c r="L81" s="1054"/>
      <c r="M81" s="1054">
        <v>2580</v>
      </c>
      <c r="N81" s="1054"/>
      <c r="O81" s="1054">
        <v>2580</v>
      </c>
      <c r="P81" s="1054"/>
    </row>
    <row r="82" spans="1:16" ht="22.9" customHeight="1" x14ac:dyDescent="0.25">
      <c r="A82" s="1111"/>
      <c r="B82" s="1111"/>
      <c r="C82" s="1111"/>
      <c r="D82" s="1111"/>
      <c r="E82" s="79"/>
      <c r="F82" s="79"/>
      <c r="G82" s="1057" t="s">
        <v>15</v>
      </c>
      <c r="H82" s="1057"/>
      <c r="I82" s="79"/>
      <c r="J82" s="79"/>
      <c r="K82" s="1054"/>
      <c r="L82" s="1054"/>
      <c r="M82" s="1054"/>
      <c r="N82" s="1054"/>
      <c r="O82" s="1057"/>
      <c r="P82" s="1057"/>
    </row>
    <row r="83" spans="1:16" ht="20.45" customHeight="1" x14ac:dyDescent="0.25"/>
    <row r="84" spans="1:16" ht="22.15" customHeight="1" x14ac:dyDescent="0.25">
      <c r="A84" s="1051" t="s">
        <v>63</v>
      </c>
      <c r="B84" s="1051"/>
      <c r="C84" s="1051"/>
      <c r="D84" s="1051"/>
      <c r="E84" s="1051"/>
      <c r="F84" s="1051"/>
      <c r="G84" s="1051"/>
      <c r="H84" s="1051"/>
      <c r="I84" s="1051"/>
      <c r="J84" s="1051"/>
      <c r="K84" s="1051"/>
      <c r="L84" s="1051"/>
      <c r="M84" s="1051"/>
      <c r="N84" s="1051"/>
      <c r="O84" s="1051"/>
      <c r="P84" s="1051"/>
    </row>
    <row r="85" spans="1:16" ht="19.899999999999999" customHeight="1" x14ac:dyDescent="0.25">
      <c r="A85" s="1057" t="s">
        <v>7</v>
      </c>
      <c r="B85" s="1057"/>
      <c r="C85" s="1057"/>
      <c r="D85" s="1057"/>
      <c r="E85" s="1057" t="s">
        <v>2</v>
      </c>
      <c r="F85" s="1057"/>
      <c r="G85" s="1057"/>
      <c r="H85" s="1057"/>
      <c r="I85" s="1058" t="s">
        <v>64</v>
      </c>
      <c r="J85" s="1058" t="s">
        <v>65</v>
      </c>
      <c r="K85" s="1058" t="s">
        <v>360</v>
      </c>
      <c r="L85" s="80">
        <v>2018</v>
      </c>
      <c r="M85" s="1058" t="s">
        <v>361</v>
      </c>
      <c r="N85" s="79">
        <v>2019</v>
      </c>
      <c r="O85" s="79">
        <v>2020</v>
      </c>
      <c r="P85" s="79">
        <v>2021</v>
      </c>
    </row>
    <row r="86" spans="1:16" ht="63" customHeight="1" x14ac:dyDescent="0.25">
      <c r="A86" s="1057"/>
      <c r="B86" s="1057"/>
      <c r="C86" s="1057"/>
      <c r="D86" s="1057"/>
      <c r="E86" s="79" t="s">
        <v>66</v>
      </c>
      <c r="F86" s="79" t="s">
        <v>61</v>
      </c>
      <c r="G86" s="86" t="s">
        <v>12</v>
      </c>
      <c r="H86" s="85" t="s">
        <v>62</v>
      </c>
      <c r="I86" s="1058"/>
      <c r="J86" s="1058"/>
      <c r="K86" s="1058"/>
      <c r="L86" s="17" t="s">
        <v>67</v>
      </c>
      <c r="M86" s="1058"/>
      <c r="N86" s="18" t="s">
        <v>12</v>
      </c>
      <c r="O86" s="86" t="s">
        <v>13</v>
      </c>
      <c r="P86" s="86" t="s">
        <v>13</v>
      </c>
    </row>
    <row r="87" spans="1:16" x14ac:dyDescent="0.25">
      <c r="A87" s="1026">
        <v>1</v>
      </c>
      <c r="B87" s="1038"/>
      <c r="C87" s="1038"/>
      <c r="D87" s="1027"/>
      <c r="E87" s="79">
        <v>2</v>
      </c>
      <c r="F87" s="79">
        <v>3</v>
      </c>
      <c r="G87" s="79">
        <v>4</v>
      </c>
      <c r="H87" s="79">
        <v>5</v>
      </c>
      <c r="I87" s="79">
        <v>6</v>
      </c>
      <c r="J87" s="79">
        <v>7</v>
      </c>
      <c r="K87" s="79">
        <v>8</v>
      </c>
      <c r="L87" s="79">
        <v>9</v>
      </c>
      <c r="M87" s="79" t="s">
        <v>68</v>
      </c>
      <c r="N87" s="79">
        <v>11</v>
      </c>
      <c r="O87" s="79">
        <v>12</v>
      </c>
      <c r="P87" s="79">
        <v>13</v>
      </c>
    </row>
    <row r="88" spans="1:16" ht="30.6" customHeight="1" x14ac:dyDescent="0.25">
      <c r="A88" s="1039"/>
      <c r="B88" s="1040"/>
      <c r="C88" s="1040"/>
      <c r="D88" s="1041"/>
      <c r="E88" s="13"/>
      <c r="F88" s="13"/>
      <c r="G88" s="13"/>
      <c r="H88" s="13"/>
      <c r="I88" s="23"/>
      <c r="J88" s="13"/>
      <c r="K88" s="23"/>
      <c r="L88" s="13"/>
      <c r="M88" s="23"/>
      <c r="N88" s="60"/>
      <c r="O88" s="60"/>
      <c r="P88" s="8"/>
    </row>
    <row r="89" spans="1:16" ht="22.9" customHeight="1" x14ac:dyDescent="0.25">
      <c r="A89" s="1042"/>
      <c r="B89" s="1043"/>
      <c r="C89" s="1043"/>
      <c r="D89" s="1044"/>
      <c r="E89" s="8"/>
      <c r="F89" s="8"/>
      <c r="G89" s="8"/>
      <c r="H89" s="8"/>
      <c r="I89" s="8"/>
      <c r="J89" s="8"/>
      <c r="K89" s="8"/>
      <c r="L89" s="8"/>
      <c r="M89" s="8"/>
      <c r="N89" s="8"/>
      <c r="O89" s="8"/>
      <c r="P89" s="8"/>
    </row>
    <row r="90" spans="1:16" ht="22.9" customHeight="1" x14ac:dyDescent="0.25">
      <c r="A90" s="1042"/>
      <c r="B90" s="1043"/>
      <c r="C90" s="1043"/>
      <c r="D90" s="1044"/>
      <c r="E90" s="8"/>
      <c r="F90" s="8"/>
      <c r="G90" s="8"/>
      <c r="H90" s="8"/>
      <c r="I90" s="8"/>
      <c r="J90" s="8"/>
      <c r="K90" s="8"/>
      <c r="L90" s="8"/>
      <c r="M90" s="8"/>
      <c r="N90" s="8"/>
      <c r="O90" s="8"/>
      <c r="P90" s="8"/>
    </row>
    <row r="91" spans="1:16" ht="23.45" customHeight="1" x14ac:dyDescent="0.25"/>
    <row r="92" spans="1:16" s="19" customFormat="1" ht="24.6" customHeight="1" x14ac:dyDescent="0.25">
      <c r="A92" s="1045" t="s">
        <v>69</v>
      </c>
      <c r="B92" s="1046"/>
      <c r="C92" s="1046"/>
      <c r="D92" s="1046"/>
      <c r="E92" s="1046"/>
      <c r="F92" s="1046"/>
      <c r="G92" s="1046"/>
      <c r="H92" s="1046"/>
      <c r="I92" s="1046"/>
      <c r="J92" s="1046"/>
      <c r="K92" s="1046"/>
      <c r="L92" s="1046"/>
      <c r="M92" s="1046"/>
      <c r="N92" s="1046"/>
      <c r="O92" s="1046"/>
      <c r="P92" s="1047"/>
    </row>
    <row r="93" spans="1:16" s="19" customFormat="1" ht="24.6" customHeight="1" x14ac:dyDescent="0.25">
      <c r="A93" s="1031" t="s">
        <v>70</v>
      </c>
      <c r="B93" s="1032"/>
      <c r="C93" s="1032"/>
      <c r="D93" s="1032"/>
      <c r="E93" s="1032"/>
      <c r="F93" s="1032"/>
      <c r="G93" s="1032"/>
      <c r="H93" s="1032"/>
      <c r="I93" s="1032"/>
      <c r="J93" s="1032"/>
      <c r="K93" s="1032"/>
      <c r="L93" s="1032"/>
      <c r="M93" s="1032"/>
      <c r="N93" s="1032"/>
      <c r="O93" s="1032"/>
      <c r="P93" s="1033"/>
    </row>
    <row r="94" spans="1:16" s="19" customFormat="1" ht="24.6" customHeight="1" x14ac:dyDescent="0.25">
      <c r="A94" s="1031" t="s">
        <v>71</v>
      </c>
      <c r="B94" s="1032"/>
      <c r="C94" s="1032"/>
      <c r="D94" s="1032"/>
      <c r="E94" s="1032"/>
      <c r="F94" s="1032"/>
      <c r="G94" s="1032"/>
      <c r="H94" s="1032"/>
      <c r="I94" s="1032"/>
      <c r="J94" s="1032"/>
      <c r="K94" s="1032"/>
      <c r="L94" s="1032"/>
      <c r="M94" s="1032"/>
      <c r="N94" s="1032"/>
      <c r="O94" s="1032"/>
      <c r="P94" s="1033"/>
    </row>
    <row r="95" spans="1:16" s="19" customFormat="1" ht="24.6" customHeight="1" x14ac:dyDescent="0.25">
      <c r="A95" s="1034" t="s">
        <v>72</v>
      </c>
      <c r="B95" s="1035"/>
      <c r="C95" s="1035"/>
      <c r="D95" s="1035"/>
      <c r="E95" s="1035"/>
      <c r="F95" s="1035"/>
      <c r="G95" s="1035"/>
      <c r="H95" s="1035"/>
      <c r="I95" s="1035"/>
      <c r="J95" s="1035"/>
      <c r="K95" s="1035"/>
      <c r="L95" s="1035"/>
      <c r="M95" s="1035"/>
      <c r="N95" s="1035"/>
      <c r="O95" s="1035"/>
      <c r="P95" s="1036"/>
    </row>
    <row r="97" spans="1:16" ht="37.5" customHeight="1" x14ac:dyDescent="0.25">
      <c r="A97" s="1037" t="s">
        <v>73</v>
      </c>
      <c r="B97" s="1037"/>
      <c r="C97" s="1037"/>
      <c r="D97" s="1037"/>
      <c r="E97" s="1037"/>
      <c r="F97" s="1037"/>
      <c r="G97" s="1037"/>
      <c r="H97" s="1037"/>
      <c r="I97" s="1037"/>
      <c r="J97" s="1037"/>
      <c r="K97" s="1037"/>
      <c r="L97" s="1037"/>
      <c r="M97" s="1037"/>
      <c r="N97" s="1037"/>
      <c r="O97" s="1037"/>
      <c r="P97" s="1037"/>
    </row>
    <row r="98" spans="1:16" ht="38.25" hidden="1" customHeight="1" x14ac:dyDescent="0.25">
      <c r="A98" s="88"/>
      <c r="C98" s="88"/>
      <c r="D98" s="88"/>
      <c r="E98" s="88"/>
      <c r="F98" s="88"/>
      <c r="G98" s="88"/>
      <c r="H98" s="88"/>
      <c r="I98" s="88"/>
      <c r="J98" s="88"/>
      <c r="K98" s="88"/>
      <c r="L98" s="88"/>
      <c r="M98" s="88"/>
      <c r="N98" s="88"/>
      <c r="O98" s="88"/>
      <c r="P98" s="88"/>
    </row>
    <row r="99" spans="1:16" ht="48.75" hidden="1" customHeight="1" x14ac:dyDescent="0.25"/>
  </sheetData>
  <mergeCells count="229">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5:D15"/>
    <mergeCell ref="G15:H15"/>
    <mergeCell ref="K15:L15"/>
    <mergeCell ref="M15:N15"/>
    <mergeCell ref="O15:P15"/>
    <mergeCell ref="A16:D16"/>
    <mergeCell ref="G16:H16"/>
    <mergeCell ref="K16:L16"/>
    <mergeCell ref="M16:N16"/>
    <mergeCell ref="O16:P16"/>
    <mergeCell ref="A17:D17"/>
    <mergeCell ref="G17:H17"/>
    <mergeCell ref="K17:L17"/>
    <mergeCell ref="M17:N17"/>
    <mergeCell ref="O17:P17"/>
    <mergeCell ref="A18:D18"/>
    <mergeCell ref="G18:H18"/>
    <mergeCell ref="K18:L18"/>
    <mergeCell ref="M18:N18"/>
    <mergeCell ref="O18:P18"/>
    <mergeCell ref="A20:B21"/>
    <mergeCell ref="C20:F20"/>
    <mergeCell ref="G20:H20"/>
    <mergeCell ref="K20:L20"/>
    <mergeCell ref="M20:N20"/>
    <mergeCell ref="O20:P20"/>
    <mergeCell ref="G21:H21"/>
    <mergeCell ref="K21:L21"/>
    <mergeCell ref="M21:N21"/>
    <mergeCell ref="O21:P21"/>
    <mergeCell ref="A22:B22"/>
    <mergeCell ref="G22:H22"/>
    <mergeCell ref="K22:L22"/>
    <mergeCell ref="M22:N22"/>
    <mergeCell ref="O22:P22"/>
    <mergeCell ref="A23:B23"/>
    <mergeCell ref="G23:H23"/>
    <mergeCell ref="K23:L23"/>
    <mergeCell ref="M23:N23"/>
    <mergeCell ref="O23:P23"/>
    <mergeCell ref="A24:B24"/>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7:B27"/>
    <mergeCell ref="G27:H27"/>
    <mergeCell ref="K27:L27"/>
    <mergeCell ref="M27:N27"/>
    <mergeCell ref="O27:P27"/>
    <mergeCell ref="A28:B28"/>
    <mergeCell ref="G28:H28"/>
    <mergeCell ref="K28:L28"/>
    <mergeCell ref="M28:N28"/>
    <mergeCell ref="O28:P28"/>
    <mergeCell ref="A29:B29"/>
    <mergeCell ref="G29:H29"/>
    <mergeCell ref="K29:L29"/>
    <mergeCell ref="M29:N29"/>
    <mergeCell ref="O29:P29"/>
    <mergeCell ref="K33:M33"/>
    <mergeCell ref="N33:P33"/>
    <mergeCell ref="E34:F34"/>
    <mergeCell ref="G34:H34"/>
    <mergeCell ref="A30:B30"/>
    <mergeCell ref="G30:H30"/>
    <mergeCell ref="K30:L30"/>
    <mergeCell ref="M30:N30"/>
    <mergeCell ref="O30:P30"/>
    <mergeCell ref="A32:P32"/>
    <mergeCell ref="A35:C35"/>
    <mergeCell ref="E35:F35"/>
    <mergeCell ref="G35:H35"/>
    <mergeCell ref="A36:C36"/>
    <mergeCell ref="E36:F36"/>
    <mergeCell ref="G36:H36"/>
    <mergeCell ref="A33:C34"/>
    <mergeCell ref="D33:F33"/>
    <mergeCell ref="G33:J33"/>
    <mergeCell ref="A39:C39"/>
    <mergeCell ref="E39:F39"/>
    <mergeCell ref="G39:H39"/>
    <mergeCell ref="A40:C40"/>
    <mergeCell ref="E40:F40"/>
    <mergeCell ref="G40:H40"/>
    <mergeCell ref="A37:C37"/>
    <mergeCell ref="E37:F37"/>
    <mergeCell ref="G37:H37"/>
    <mergeCell ref="A38:C38"/>
    <mergeCell ref="E38:F38"/>
    <mergeCell ref="G38:H38"/>
    <mergeCell ref="A43:C43"/>
    <mergeCell ref="E43:F43"/>
    <mergeCell ref="G43:H43"/>
    <mergeCell ref="A44:C44"/>
    <mergeCell ref="E44:F44"/>
    <mergeCell ref="G44:H44"/>
    <mergeCell ref="A41:C41"/>
    <mergeCell ref="E41:F41"/>
    <mergeCell ref="G41:H41"/>
    <mergeCell ref="A42:C42"/>
    <mergeCell ref="E42:F42"/>
    <mergeCell ref="G42:H42"/>
    <mergeCell ref="A50:B50"/>
    <mergeCell ref="I50:J50"/>
    <mergeCell ref="A51:B51"/>
    <mergeCell ref="I51:J51"/>
    <mergeCell ref="A52:B52"/>
    <mergeCell ref="A53:P53"/>
    <mergeCell ref="A46:P46"/>
    <mergeCell ref="A47:B48"/>
    <mergeCell ref="C47:H47"/>
    <mergeCell ref="I47:J48"/>
    <mergeCell ref="A49:B49"/>
    <mergeCell ref="I49:J49"/>
    <mergeCell ref="A56:B56"/>
    <mergeCell ref="C56:N56"/>
    <mergeCell ref="O56:P56"/>
    <mergeCell ref="A57:B57"/>
    <mergeCell ref="C57:N57"/>
    <mergeCell ref="O57:P57"/>
    <mergeCell ref="A54:B54"/>
    <mergeCell ref="C54:N54"/>
    <mergeCell ref="O54:P54"/>
    <mergeCell ref="A55:B55"/>
    <mergeCell ref="C55:N55"/>
    <mergeCell ref="O55:P55"/>
    <mergeCell ref="A63:P63"/>
    <mergeCell ref="A64:A65"/>
    <mergeCell ref="B64:B65"/>
    <mergeCell ref="C64:I65"/>
    <mergeCell ref="J64:J65"/>
    <mergeCell ref="C67:I67"/>
    <mergeCell ref="A59:P59"/>
    <mergeCell ref="A60:C60"/>
    <mergeCell ref="D60:P60"/>
    <mergeCell ref="A61:C61"/>
    <mergeCell ref="D61:P61"/>
    <mergeCell ref="A62:C62"/>
    <mergeCell ref="D62:P62"/>
    <mergeCell ref="A66:A67"/>
    <mergeCell ref="C66:I66"/>
    <mergeCell ref="A68:A73"/>
    <mergeCell ref="C68:I68"/>
    <mergeCell ref="C69:I69"/>
    <mergeCell ref="C70:I70"/>
    <mergeCell ref="C71:I71"/>
    <mergeCell ref="C72:I72"/>
    <mergeCell ref="C73:I73"/>
    <mergeCell ref="M79:N79"/>
    <mergeCell ref="O79:P79"/>
    <mergeCell ref="A74:A75"/>
    <mergeCell ref="C74:I74"/>
    <mergeCell ref="A80:D80"/>
    <mergeCell ref="G80:H80"/>
    <mergeCell ref="K80:L80"/>
    <mergeCell ref="M80:N80"/>
    <mergeCell ref="O80:P80"/>
    <mergeCell ref="C75:I75"/>
    <mergeCell ref="A77:P77"/>
    <mergeCell ref="A78:D79"/>
    <mergeCell ref="E78:F78"/>
    <mergeCell ref="G78:H78"/>
    <mergeCell ref="K78:L78"/>
    <mergeCell ref="M78:N78"/>
    <mergeCell ref="O78:P78"/>
    <mergeCell ref="G79:H79"/>
    <mergeCell ref="K79:L79"/>
    <mergeCell ref="A84:P84"/>
    <mergeCell ref="A81:D81"/>
    <mergeCell ref="G81:H81"/>
    <mergeCell ref="K81:L81"/>
    <mergeCell ref="M81:N81"/>
    <mergeCell ref="O81:P81"/>
    <mergeCell ref="A82:D82"/>
    <mergeCell ref="G82:H82"/>
    <mergeCell ref="K82:L82"/>
    <mergeCell ref="M82:N82"/>
    <mergeCell ref="O82:P82"/>
    <mergeCell ref="A97:P97"/>
    <mergeCell ref="A87:D87"/>
    <mergeCell ref="A88:D88"/>
    <mergeCell ref="A89:D89"/>
    <mergeCell ref="A90:D90"/>
    <mergeCell ref="A92:P92"/>
    <mergeCell ref="A85:D86"/>
    <mergeCell ref="E85:H85"/>
    <mergeCell ref="I85:I86"/>
    <mergeCell ref="J85:J86"/>
    <mergeCell ref="K85:K86"/>
    <mergeCell ref="M85:M86"/>
    <mergeCell ref="A93:P93"/>
    <mergeCell ref="A94:P94"/>
    <mergeCell ref="A95:P95"/>
  </mergeCells>
  <pageMargins left="0.25" right="0.25" top="0.75" bottom="0.75" header="0.3" footer="0.3"/>
  <pageSetup paperSize="9" scale="91" fitToHeight="0" orientation="landscape" horizontalDpi="1200" verticalDpi="1200" r:id="rId1"/>
  <rowBreaks count="3" manualBreakCount="3">
    <brk id="22" max="15" man="1"/>
    <brk id="42" max="15" man="1"/>
    <brk id="78"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102"/>
  <sheetViews>
    <sheetView topLeftCell="A76" zoomScale="86" zoomScaleNormal="86" workbookViewId="0">
      <selection activeCell="C72" sqref="C72:I72"/>
    </sheetView>
  </sheetViews>
  <sheetFormatPr defaultColWidth="8.85546875" defaultRowHeight="15.75" x14ac:dyDescent="0.25"/>
  <cols>
    <col min="1" max="1" width="10.42578125" style="465" customWidth="1"/>
    <col min="2" max="2" width="9.5703125" style="465" customWidth="1"/>
    <col min="3" max="3" width="8.28515625" style="465" customWidth="1"/>
    <col min="4" max="4" width="10.7109375" style="465" customWidth="1"/>
    <col min="5" max="5" width="8.28515625" style="465" customWidth="1"/>
    <col min="6" max="6" width="8" style="465" customWidth="1"/>
    <col min="7" max="7" width="7.140625" style="465" customWidth="1"/>
    <col min="8" max="8" width="7.5703125" style="465" customWidth="1"/>
    <col min="9" max="9" width="11.5703125" style="465" customWidth="1"/>
    <col min="10" max="10" width="10.28515625" style="465" customWidth="1"/>
    <col min="11" max="11" width="11.42578125" style="465" customWidth="1"/>
    <col min="12" max="12" width="7.28515625" style="465" customWidth="1"/>
    <col min="13" max="13" width="13.140625" style="465" customWidth="1"/>
    <col min="14" max="14" width="11" style="465" customWidth="1"/>
    <col min="15" max="15" width="9.42578125" style="465" customWidth="1"/>
    <col min="16" max="16" width="11" style="465" customWidth="1"/>
    <col min="17" max="16384" width="8.85546875" style="465"/>
  </cols>
  <sheetData>
    <row r="1" spans="1:16" x14ac:dyDescent="0.25">
      <c r="N1" s="1151" t="s">
        <v>0</v>
      </c>
      <c r="O1" s="1151"/>
      <c r="P1" s="1151"/>
    </row>
    <row r="2" spans="1:16" ht="18.75" x14ac:dyDescent="0.25">
      <c r="E2" s="1152" t="s">
        <v>1</v>
      </c>
      <c r="F2" s="1152"/>
      <c r="G2" s="1152"/>
      <c r="H2" s="1152"/>
      <c r="I2" s="1152"/>
      <c r="J2" s="1152"/>
    </row>
    <row r="3" spans="1:16" ht="18.75" x14ac:dyDescent="0.25">
      <c r="D3" s="1152" t="s">
        <v>538</v>
      </c>
      <c r="E3" s="1152"/>
      <c r="F3" s="1152"/>
      <c r="G3" s="1152"/>
      <c r="H3" s="1152"/>
      <c r="I3" s="1152"/>
      <c r="J3" s="1152"/>
      <c r="K3" s="1152"/>
      <c r="L3" s="1152"/>
    </row>
    <row r="4" spans="1:16" ht="18.75" x14ac:dyDescent="0.25">
      <c r="D4" s="506"/>
      <c r="E4" s="506"/>
      <c r="F4" s="506"/>
      <c r="G4" s="506"/>
      <c r="H4" s="506"/>
      <c r="I4" s="506"/>
      <c r="J4" s="506"/>
      <c r="K4" s="506"/>
      <c r="L4" s="506"/>
    </row>
    <row r="5" spans="1:16" x14ac:dyDescent="0.25">
      <c r="P5" s="505" t="s">
        <v>2</v>
      </c>
    </row>
    <row r="6" spans="1:16" ht="23.45" customHeight="1" x14ac:dyDescent="0.25">
      <c r="A6" s="1111" t="s">
        <v>3</v>
      </c>
      <c r="B6" s="1111"/>
      <c r="C6" s="1111"/>
      <c r="D6" s="1153" t="s">
        <v>221</v>
      </c>
      <c r="E6" s="1154"/>
      <c r="F6" s="1154"/>
      <c r="G6" s="1154"/>
      <c r="H6" s="1154"/>
      <c r="I6" s="1154"/>
      <c r="J6" s="1154"/>
      <c r="K6" s="1154"/>
      <c r="L6" s="1154"/>
      <c r="M6" s="1154"/>
      <c r="N6" s="1154"/>
      <c r="O6" s="1155"/>
      <c r="P6" s="496">
        <v>1</v>
      </c>
    </row>
    <row r="7" spans="1:16" ht="23.45" customHeight="1" x14ac:dyDescent="0.25">
      <c r="A7" s="1111" t="s">
        <v>4</v>
      </c>
      <c r="B7" s="1111"/>
      <c r="C7" s="1111"/>
      <c r="D7" s="1156" t="s">
        <v>351</v>
      </c>
      <c r="E7" s="1156"/>
      <c r="F7" s="1156"/>
      <c r="G7" s="1156"/>
      <c r="H7" s="1156"/>
      <c r="I7" s="1156"/>
      <c r="J7" s="1156"/>
      <c r="K7" s="1156"/>
      <c r="L7" s="1156"/>
      <c r="M7" s="1156"/>
      <c r="N7" s="1156"/>
      <c r="O7" s="1156"/>
      <c r="P7" s="37" t="s">
        <v>350</v>
      </c>
    </row>
    <row r="8" spans="1:16" ht="23.45" customHeight="1" x14ac:dyDescent="0.25">
      <c r="A8" s="1111" t="s">
        <v>5</v>
      </c>
      <c r="B8" s="1111"/>
      <c r="C8" s="1111"/>
      <c r="D8" s="1106"/>
      <c r="E8" s="1107"/>
      <c r="F8" s="1107"/>
      <c r="G8" s="1107"/>
      <c r="H8" s="1107"/>
      <c r="I8" s="1107"/>
      <c r="J8" s="1107"/>
      <c r="K8" s="1107"/>
      <c r="L8" s="1107"/>
      <c r="M8" s="1107"/>
      <c r="N8" s="1107"/>
      <c r="O8" s="1108"/>
      <c r="P8" s="37"/>
    </row>
    <row r="10" spans="1:16" x14ac:dyDescent="0.25">
      <c r="A10" s="1106" t="s">
        <v>6</v>
      </c>
      <c r="B10" s="1107"/>
      <c r="C10" s="1107"/>
      <c r="D10" s="1107"/>
      <c r="E10" s="1107"/>
      <c r="F10" s="1107"/>
      <c r="G10" s="1107"/>
      <c r="H10" s="1107"/>
      <c r="I10" s="1107"/>
      <c r="J10" s="1107"/>
      <c r="K10" s="1107"/>
      <c r="L10" s="1107"/>
      <c r="M10" s="1107"/>
      <c r="N10" s="1107"/>
      <c r="O10" s="1107"/>
      <c r="P10" s="1108"/>
    </row>
    <row r="11" spans="1:16" x14ac:dyDescent="0.25">
      <c r="A11" s="494"/>
      <c r="B11" s="494"/>
      <c r="C11" s="494"/>
      <c r="D11" s="494"/>
      <c r="E11" s="494"/>
      <c r="F11" s="494"/>
      <c r="G11" s="494"/>
      <c r="H11" s="494"/>
      <c r="I11" s="494"/>
      <c r="J11" s="494"/>
      <c r="K11" s="494"/>
      <c r="L11" s="494"/>
      <c r="M11" s="494"/>
      <c r="N11" s="494"/>
      <c r="O11" s="494"/>
      <c r="P11" s="494"/>
    </row>
    <row r="12" spans="1:16" ht="21.6" customHeight="1" x14ac:dyDescent="0.25">
      <c r="A12" s="1078" t="s">
        <v>7</v>
      </c>
      <c r="B12" s="1079"/>
      <c r="C12" s="1079"/>
      <c r="D12" s="1080"/>
      <c r="E12" s="1026" t="s">
        <v>2</v>
      </c>
      <c r="F12" s="1027"/>
      <c r="G12" s="1057">
        <v>2016</v>
      </c>
      <c r="H12" s="1057"/>
      <c r="I12" s="496">
        <v>2017</v>
      </c>
      <c r="J12" s="496">
        <v>2018</v>
      </c>
      <c r="K12" s="1084">
        <v>2019</v>
      </c>
      <c r="L12" s="1084"/>
      <c r="M12" s="1084">
        <v>2020</v>
      </c>
      <c r="N12" s="1084"/>
      <c r="O12" s="1084">
        <v>2021</v>
      </c>
      <c r="P12" s="1084"/>
    </row>
    <row r="13" spans="1:16" ht="31.5" x14ac:dyDescent="0.25">
      <c r="A13" s="1081"/>
      <c r="B13" s="1082"/>
      <c r="C13" s="1082"/>
      <c r="D13" s="1083"/>
      <c r="E13" s="496" t="s">
        <v>8</v>
      </c>
      <c r="F13" s="501" t="s">
        <v>9</v>
      </c>
      <c r="G13" s="1026" t="s">
        <v>10</v>
      </c>
      <c r="H13" s="1027"/>
      <c r="I13" s="496" t="s">
        <v>10</v>
      </c>
      <c r="J13" s="496" t="s">
        <v>11</v>
      </c>
      <c r="K13" s="1026" t="s">
        <v>12</v>
      </c>
      <c r="L13" s="1027"/>
      <c r="M13" s="1026" t="s">
        <v>13</v>
      </c>
      <c r="N13" s="1027"/>
      <c r="O13" s="1026" t="s">
        <v>13</v>
      </c>
      <c r="P13" s="1027"/>
    </row>
    <row r="14" spans="1:16" ht="23.45" customHeight="1" x14ac:dyDescent="0.25">
      <c r="A14" s="1051" t="s">
        <v>14</v>
      </c>
      <c r="B14" s="1051"/>
      <c r="C14" s="1051"/>
      <c r="D14" s="1051"/>
      <c r="E14" s="496">
        <v>4</v>
      </c>
      <c r="F14" s="496"/>
      <c r="G14" s="1064" t="s">
        <v>15</v>
      </c>
      <c r="H14" s="1065"/>
      <c r="I14" s="499">
        <v>4135</v>
      </c>
      <c r="J14" s="499">
        <v>12604.2</v>
      </c>
      <c r="K14" s="1074">
        <v>12604.2</v>
      </c>
      <c r="L14" s="1910"/>
      <c r="M14" s="1074">
        <v>12604.2</v>
      </c>
      <c r="N14" s="1910"/>
      <c r="O14" s="1074">
        <v>12604.2</v>
      </c>
      <c r="P14" s="1910"/>
    </row>
    <row r="15" spans="1:16" ht="23.45" customHeight="1" x14ac:dyDescent="0.25">
      <c r="A15" s="1111" t="s">
        <v>125</v>
      </c>
      <c r="B15" s="1111"/>
      <c r="C15" s="1111"/>
      <c r="D15" s="1111"/>
      <c r="E15" s="496"/>
      <c r="F15" s="496">
        <v>22</v>
      </c>
      <c r="G15" s="1026" t="s">
        <v>15</v>
      </c>
      <c r="H15" s="1027"/>
      <c r="I15" s="497">
        <v>236.1</v>
      </c>
      <c r="J15" s="497">
        <v>3091.9</v>
      </c>
      <c r="K15" s="1054">
        <v>3100</v>
      </c>
      <c r="L15" s="1054"/>
      <c r="M15" s="1054">
        <v>3100</v>
      </c>
      <c r="N15" s="1054"/>
      <c r="O15" s="1054">
        <v>3100</v>
      </c>
      <c r="P15" s="1054"/>
    </row>
    <row r="16" spans="1:16" ht="23.45" customHeight="1" x14ac:dyDescent="0.25">
      <c r="A16" s="1111" t="s">
        <v>167</v>
      </c>
      <c r="B16" s="1111"/>
      <c r="C16" s="1111"/>
      <c r="D16" s="1111"/>
      <c r="E16" s="496"/>
      <c r="F16" s="496">
        <v>28</v>
      </c>
      <c r="G16" s="1057" t="s">
        <v>15</v>
      </c>
      <c r="H16" s="1057"/>
      <c r="I16" s="496">
        <v>3898.9</v>
      </c>
      <c r="J16" s="496">
        <v>9512.2999999999993</v>
      </c>
      <c r="K16" s="1057">
        <v>9504.2000000000007</v>
      </c>
      <c r="L16" s="1057"/>
      <c r="M16" s="1057">
        <v>9504.2000000000007</v>
      </c>
      <c r="N16" s="1057"/>
      <c r="O16" s="1057">
        <v>9504.2000000000007</v>
      </c>
      <c r="P16" s="1057"/>
    </row>
    <row r="17" spans="1:16" ht="23.45" customHeight="1" x14ac:dyDescent="0.25">
      <c r="A17" s="1111"/>
      <c r="B17" s="1111"/>
      <c r="C17" s="1111"/>
      <c r="D17" s="1111"/>
      <c r="E17" s="496"/>
      <c r="F17" s="496"/>
      <c r="G17" s="1057" t="s">
        <v>15</v>
      </c>
      <c r="H17" s="1057"/>
      <c r="I17" s="496"/>
      <c r="J17" s="496"/>
      <c r="K17" s="1057"/>
      <c r="L17" s="1057"/>
      <c r="M17" s="1057"/>
      <c r="N17" s="1057"/>
      <c r="O17" s="1057"/>
      <c r="P17" s="1057"/>
    </row>
    <row r="18" spans="1:16" ht="14.45" customHeight="1" x14ac:dyDescent="0.25"/>
    <row r="19" spans="1:16" ht="22.5" customHeight="1" x14ac:dyDescent="0.25">
      <c r="A19" s="1078" t="s">
        <v>7</v>
      </c>
      <c r="B19" s="1080"/>
      <c r="C19" s="1084" t="s">
        <v>2</v>
      </c>
      <c r="D19" s="1084"/>
      <c r="E19" s="1084"/>
      <c r="F19" s="1084"/>
      <c r="G19" s="1057">
        <v>2016</v>
      </c>
      <c r="H19" s="1057"/>
      <c r="I19" s="496">
        <v>2017</v>
      </c>
      <c r="J19" s="496">
        <v>2018</v>
      </c>
      <c r="K19" s="1084">
        <v>2019</v>
      </c>
      <c r="L19" s="1084"/>
      <c r="M19" s="1084">
        <v>2020</v>
      </c>
      <c r="N19" s="1084"/>
      <c r="O19" s="1084">
        <v>2021</v>
      </c>
      <c r="P19" s="1084"/>
    </row>
    <row r="20" spans="1:16" ht="35.450000000000003" customHeight="1" x14ac:dyDescent="0.25">
      <c r="A20" s="1081"/>
      <c r="B20" s="1083"/>
      <c r="C20" s="496" t="s">
        <v>16</v>
      </c>
      <c r="D20" s="496" t="s">
        <v>17</v>
      </c>
      <c r="E20" s="496" t="s">
        <v>8</v>
      </c>
      <c r="F20" s="501" t="s">
        <v>9</v>
      </c>
      <c r="G20" s="1026" t="s">
        <v>10</v>
      </c>
      <c r="H20" s="1027"/>
      <c r="I20" s="496" t="s">
        <v>10</v>
      </c>
      <c r="J20" s="496" t="s">
        <v>11</v>
      </c>
      <c r="K20" s="1026" t="s">
        <v>12</v>
      </c>
      <c r="L20" s="1027"/>
      <c r="M20" s="1026" t="s">
        <v>13</v>
      </c>
      <c r="N20" s="1027"/>
      <c r="O20" s="1026" t="s">
        <v>13</v>
      </c>
      <c r="P20" s="1027"/>
    </row>
    <row r="21" spans="1:16" ht="66.75" customHeight="1" x14ac:dyDescent="0.25">
      <c r="A21" s="1039" t="s">
        <v>18</v>
      </c>
      <c r="B21" s="1041"/>
      <c r="C21" s="8"/>
      <c r="D21" s="8"/>
      <c r="E21" s="8"/>
      <c r="F21" s="8"/>
      <c r="G21" s="1063" t="s">
        <v>15</v>
      </c>
      <c r="H21" s="1063"/>
      <c r="I21" s="528">
        <v>4135</v>
      </c>
      <c r="J21" s="59">
        <v>12604.2</v>
      </c>
      <c r="K21" s="1952">
        <v>12604.2</v>
      </c>
      <c r="L21" s="1952"/>
      <c r="M21" s="1952">
        <v>12604.2</v>
      </c>
      <c r="N21" s="1952"/>
      <c r="O21" s="1952">
        <v>12604.2</v>
      </c>
      <c r="P21" s="1952"/>
    </row>
    <row r="22" spans="1:16" ht="44.45" customHeight="1" x14ac:dyDescent="0.25">
      <c r="A22" s="1086" t="s">
        <v>19</v>
      </c>
      <c r="B22" s="1088"/>
      <c r="C22" s="9">
        <v>2</v>
      </c>
      <c r="D22" s="8"/>
      <c r="E22" s="8"/>
      <c r="F22" s="8"/>
      <c r="G22" s="1057" t="s">
        <v>15</v>
      </c>
      <c r="H22" s="1057"/>
      <c r="I22" s="500"/>
      <c r="J22" s="62"/>
      <c r="K22" s="1951"/>
      <c r="L22" s="1951"/>
      <c r="M22" s="1951"/>
      <c r="N22" s="1951"/>
      <c r="O22" s="1951"/>
      <c r="P22" s="1951"/>
    </row>
    <row r="23" spans="1:16" ht="18.600000000000001" customHeight="1" x14ac:dyDescent="0.25">
      <c r="A23" s="1084"/>
      <c r="B23" s="1084"/>
      <c r="C23" s="8"/>
      <c r="D23" s="8"/>
      <c r="E23" s="8"/>
      <c r="F23" s="8"/>
      <c r="G23" s="1057" t="s">
        <v>15</v>
      </c>
      <c r="H23" s="1057"/>
      <c r="I23" s="500"/>
      <c r="J23" s="62"/>
      <c r="K23" s="1951"/>
      <c r="L23" s="1951"/>
      <c r="M23" s="1951"/>
      <c r="N23" s="1951"/>
      <c r="O23" s="1951"/>
      <c r="P23" s="1951"/>
    </row>
    <row r="24" spans="1:16" ht="18.600000000000001" customHeight="1" x14ac:dyDescent="0.25">
      <c r="A24" s="1084"/>
      <c r="B24" s="1084"/>
      <c r="C24" s="8"/>
      <c r="D24" s="8"/>
      <c r="E24" s="8"/>
      <c r="F24" s="8"/>
      <c r="G24" s="1057" t="s">
        <v>15</v>
      </c>
      <c r="H24" s="1057"/>
      <c r="I24" s="500"/>
      <c r="J24" s="62"/>
      <c r="K24" s="1951"/>
      <c r="L24" s="1951"/>
      <c r="M24" s="1951"/>
      <c r="N24" s="1951"/>
      <c r="O24" s="1951"/>
      <c r="P24" s="1951"/>
    </row>
    <row r="25" spans="1:16" ht="42.6" customHeight="1" x14ac:dyDescent="0.25">
      <c r="A25" s="1086" t="s">
        <v>20</v>
      </c>
      <c r="B25" s="1088"/>
      <c r="C25" s="9">
        <v>2</v>
      </c>
      <c r="D25" s="8"/>
      <c r="E25" s="8"/>
      <c r="F25" s="8"/>
      <c r="G25" s="1057" t="s">
        <v>15</v>
      </c>
      <c r="H25" s="1057"/>
      <c r="I25" s="500"/>
      <c r="J25" s="62"/>
      <c r="K25" s="1951" t="s">
        <v>74</v>
      </c>
      <c r="L25" s="1951"/>
      <c r="M25" s="1951"/>
      <c r="N25" s="1951"/>
      <c r="O25" s="1951"/>
      <c r="P25" s="1951"/>
    </row>
    <row r="26" spans="1:16" ht="19.149999999999999" customHeight="1" x14ac:dyDescent="0.25">
      <c r="A26" s="1084"/>
      <c r="B26" s="1084"/>
      <c r="C26" s="8"/>
      <c r="D26" s="8"/>
      <c r="E26" s="8"/>
      <c r="F26" s="8"/>
      <c r="G26" s="1057" t="s">
        <v>15</v>
      </c>
      <c r="H26" s="1057"/>
      <c r="I26" s="500"/>
      <c r="J26" s="62"/>
      <c r="K26" s="1951"/>
      <c r="L26" s="1951"/>
      <c r="M26" s="1951"/>
      <c r="N26" s="1951"/>
      <c r="O26" s="1951"/>
      <c r="P26" s="1951"/>
    </row>
    <row r="27" spans="1:16" ht="19.149999999999999" customHeight="1" x14ac:dyDescent="0.25">
      <c r="A27" s="1042"/>
      <c r="B27" s="1044"/>
      <c r="C27" s="8"/>
      <c r="D27" s="8"/>
      <c r="E27" s="8"/>
      <c r="F27" s="8"/>
      <c r="G27" s="1026" t="s">
        <v>15</v>
      </c>
      <c r="H27" s="1027"/>
      <c r="I27" s="500"/>
      <c r="J27" s="62"/>
      <c r="K27" s="1573"/>
      <c r="L27" s="1574"/>
      <c r="M27" s="1573"/>
      <c r="N27" s="1574"/>
      <c r="O27" s="1573"/>
      <c r="P27" s="1574"/>
    </row>
    <row r="28" spans="1:16" ht="69" customHeight="1" x14ac:dyDescent="0.25">
      <c r="A28" s="1086" t="s">
        <v>21</v>
      </c>
      <c r="B28" s="1088"/>
      <c r="C28" s="502">
        <v>1</v>
      </c>
      <c r="D28" s="8"/>
      <c r="E28" s="502" t="s">
        <v>109</v>
      </c>
      <c r="F28" s="8">
        <v>10</v>
      </c>
      <c r="G28" s="1026" t="s">
        <v>15</v>
      </c>
      <c r="H28" s="1027"/>
      <c r="I28" s="527">
        <v>4135</v>
      </c>
      <c r="J28" s="62">
        <v>12604.2</v>
      </c>
      <c r="K28" s="1573">
        <v>12604.2</v>
      </c>
      <c r="L28" s="1574"/>
      <c r="M28" s="1573">
        <v>12604.2</v>
      </c>
      <c r="N28" s="1574"/>
      <c r="O28" s="1573">
        <v>12604.2</v>
      </c>
      <c r="P28" s="1574"/>
    </row>
    <row r="29" spans="1:16" ht="20.45" customHeight="1" x14ac:dyDescent="0.25">
      <c r="A29" s="1042"/>
      <c r="B29" s="1044"/>
      <c r="C29" s="8"/>
      <c r="D29" s="8"/>
      <c r="E29" s="8"/>
      <c r="F29" s="8"/>
      <c r="G29" s="1026" t="s">
        <v>15</v>
      </c>
      <c r="H29" s="1027"/>
      <c r="I29" s="496" t="s">
        <v>15</v>
      </c>
      <c r="J29" s="8"/>
      <c r="K29" s="1042"/>
      <c r="L29" s="1044"/>
      <c r="M29" s="1042"/>
      <c r="N29" s="1044"/>
      <c r="O29" s="1042"/>
      <c r="P29" s="1044"/>
    </row>
    <row r="30" spans="1:16" ht="14.45" customHeight="1" x14ac:dyDescent="0.25"/>
    <row r="31" spans="1:16" ht="21" customHeight="1" x14ac:dyDescent="0.25">
      <c r="A31" s="1142" t="s">
        <v>22</v>
      </c>
      <c r="B31" s="1143"/>
      <c r="C31" s="1143"/>
      <c r="D31" s="1143"/>
      <c r="E31" s="1143"/>
      <c r="F31" s="1143"/>
      <c r="G31" s="1143"/>
      <c r="H31" s="1143"/>
      <c r="I31" s="1143"/>
      <c r="J31" s="1143"/>
      <c r="K31" s="1143"/>
      <c r="L31" s="1143"/>
      <c r="M31" s="1143"/>
      <c r="N31" s="1143"/>
      <c r="O31" s="1143"/>
      <c r="P31" s="1144"/>
    </row>
    <row r="32" spans="1:16" ht="25.15" customHeight="1" x14ac:dyDescent="0.25">
      <c r="A32" s="1057" t="s">
        <v>7</v>
      </c>
      <c r="B32" s="1057"/>
      <c r="C32" s="1057"/>
      <c r="D32" s="1057" t="s">
        <v>2</v>
      </c>
      <c r="E32" s="1057"/>
      <c r="F32" s="1057"/>
      <c r="G32" s="1057" t="s">
        <v>447</v>
      </c>
      <c r="H32" s="1057"/>
      <c r="I32" s="1057"/>
      <c r="J32" s="1057"/>
      <c r="K32" s="1057" t="s">
        <v>352</v>
      </c>
      <c r="L32" s="1057"/>
      <c r="M32" s="1057"/>
      <c r="N32" s="1057" t="s">
        <v>539</v>
      </c>
      <c r="O32" s="1057"/>
      <c r="P32" s="1057"/>
    </row>
    <row r="33" spans="1:16" ht="64.150000000000006" customHeight="1" x14ac:dyDescent="0.25">
      <c r="A33" s="1057"/>
      <c r="B33" s="1057"/>
      <c r="C33" s="1057"/>
      <c r="D33" s="496" t="s">
        <v>8</v>
      </c>
      <c r="E33" s="1092" t="s">
        <v>23</v>
      </c>
      <c r="F33" s="1092"/>
      <c r="G33" s="1145" t="s">
        <v>24</v>
      </c>
      <c r="H33" s="1145"/>
      <c r="I33" s="504" t="s">
        <v>25</v>
      </c>
      <c r="J33" s="504" t="s">
        <v>26</v>
      </c>
      <c r="K33" s="504" t="s">
        <v>24</v>
      </c>
      <c r="L33" s="504" t="s">
        <v>25</v>
      </c>
      <c r="M33" s="504" t="s">
        <v>26</v>
      </c>
      <c r="N33" s="504" t="s">
        <v>24</v>
      </c>
      <c r="O33" s="504" t="s">
        <v>25</v>
      </c>
      <c r="P33" s="504" t="s">
        <v>26</v>
      </c>
    </row>
    <row r="34" spans="1:16" ht="20.45" customHeight="1" x14ac:dyDescent="0.25">
      <c r="A34" s="1111" t="s">
        <v>27</v>
      </c>
      <c r="B34" s="1111"/>
      <c r="C34" s="1111"/>
      <c r="D34" s="8"/>
      <c r="E34" s="1057"/>
      <c r="F34" s="1057"/>
      <c r="G34" s="1949">
        <v>12604.2</v>
      </c>
      <c r="H34" s="1950"/>
      <c r="I34" s="508"/>
      <c r="J34" s="508"/>
      <c r="K34" s="508">
        <v>12604.2</v>
      </c>
      <c r="L34" s="508"/>
      <c r="M34" s="508"/>
      <c r="N34" s="508">
        <v>12604.2</v>
      </c>
      <c r="O34" s="508"/>
      <c r="P34" s="508"/>
    </row>
    <row r="35" spans="1:16" s="12" customFormat="1" ht="20.45" customHeight="1" x14ac:dyDescent="0.25">
      <c r="A35" s="1134" t="s">
        <v>124</v>
      </c>
      <c r="B35" s="1134"/>
      <c r="C35" s="1134"/>
      <c r="D35" s="503" t="s">
        <v>28</v>
      </c>
      <c r="E35" s="1135"/>
      <c r="F35" s="1135"/>
      <c r="G35" s="1135">
        <v>12604.2</v>
      </c>
      <c r="H35" s="1135"/>
      <c r="I35" s="503"/>
      <c r="J35" s="503"/>
      <c r="K35" s="503">
        <v>12604.2</v>
      </c>
      <c r="L35" s="503"/>
      <c r="M35" s="503"/>
      <c r="N35" s="503">
        <v>12604.2</v>
      </c>
      <c r="O35" s="503"/>
      <c r="P35" s="503"/>
    </row>
    <row r="36" spans="1:16" s="12" customFormat="1" ht="20.45" customHeight="1" x14ac:dyDescent="0.25">
      <c r="A36" s="1136" t="s">
        <v>29</v>
      </c>
      <c r="B36" s="1137"/>
      <c r="C36" s="1138"/>
      <c r="D36" s="503" t="s">
        <v>30</v>
      </c>
      <c r="E36" s="1139"/>
      <c r="F36" s="1140"/>
      <c r="G36" s="1139"/>
      <c r="H36" s="1140"/>
      <c r="I36" s="503"/>
      <c r="J36" s="503"/>
      <c r="K36" s="503"/>
      <c r="L36" s="503"/>
      <c r="M36" s="503"/>
      <c r="N36" s="503"/>
      <c r="O36" s="503"/>
      <c r="P36" s="503"/>
    </row>
    <row r="37" spans="1:16" s="12" customFormat="1" ht="20.45" customHeight="1" x14ac:dyDescent="0.25">
      <c r="A37" s="1139"/>
      <c r="B37" s="1141"/>
      <c r="C37" s="1140"/>
      <c r="D37" s="503"/>
      <c r="E37" s="1139"/>
      <c r="F37" s="1140"/>
      <c r="G37" s="1139"/>
      <c r="H37" s="1140"/>
      <c r="I37" s="503"/>
      <c r="J37" s="503"/>
      <c r="K37" s="503"/>
      <c r="L37" s="503"/>
      <c r="M37" s="503"/>
      <c r="N37" s="503"/>
      <c r="O37" s="503"/>
      <c r="P37" s="503"/>
    </row>
    <row r="38" spans="1:16" s="12" customFormat="1" ht="20.45" customHeight="1" x14ac:dyDescent="0.25">
      <c r="A38" s="1136"/>
      <c r="B38" s="1137"/>
      <c r="C38" s="1138"/>
      <c r="D38" s="503"/>
      <c r="E38" s="1139"/>
      <c r="F38" s="1140"/>
      <c r="G38" s="1139"/>
      <c r="H38" s="1140"/>
      <c r="I38" s="503"/>
      <c r="J38" s="503"/>
      <c r="K38" s="503"/>
      <c r="L38" s="503"/>
      <c r="M38" s="503"/>
      <c r="N38" s="503"/>
      <c r="O38" s="503"/>
      <c r="P38" s="503"/>
    </row>
    <row r="39" spans="1:16" ht="20.45" customHeight="1" x14ac:dyDescent="0.25">
      <c r="A39" s="1111"/>
      <c r="B39" s="1111"/>
      <c r="C39" s="1111"/>
      <c r="D39" s="8"/>
      <c r="E39" s="1057"/>
      <c r="F39" s="1057"/>
      <c r="G39" s="1057"/>
      <c r="H39" s="1057"/>
      <c r="I39" s="496"/>
      <c r="J39" s="496"/>
      <c r="K39" s="496"/>
      <c r="L39" s="496"/>
      <c r="M39" s="496"/>
      <c r="N39" s="496"/>
      <c r="O39" s="496"/>
      <c r="P39" s="496"/>
    </row>
    <row r="40" spans="1:16" ht="20.45" customHeight="1" x14ac:dyDescent="0.25">
      <c r="A40" s="1111" t="s">
        <v>27</v>
      </c>
      <c r="B40" s="1111"/>
      <c r="C40" s="1111"/>
      <c r="D40" s="8"/>
      <c r="E40" s="1057"/>
      <c r="F40" s="1057"/>
      <c r="G40" s="1949">
        <v>12604.2</v>
      </c>
      <c r="H40" s="1950"/>
      <c r="I40" s="508"/>
      <c r="J40" s="508"/>
      <c r="K40" s="508">
        <v>12604.2</v>
      </c>
      <c r="L40" s="508"/>
      <c r="M40" s="508"/>
      <c r="N40" s="508">
        <v>12604.2</v>
      </c>
      <c r="O40" s="508"/>
      <c r="P40" s="508"/>
    </row>
    <row r="41" spans="1:16" s="12" customFormat="1" ht="20.45" customHeight="1" x14ac:dyDescent="0.25">
      <c r="A41" s="1134" t="s">
        <v>31</v>
      </c>
      <c r="B41" s="1134"/>
      <c r="C41" s="1134"/>
      <c r="D41" s="503"/>
      <c r="E41" s="1135"/>
      <c r="F41" s="1135"/>
      <c r="G41" s="1135"/>
      <c r="H41" s="1135"/>
      <c r="I41" s="503"/>
      <c r="J41" s="503"/>
      <c r="K41" s="503"/>
      <c r="L41" s="503"/>
      <c r="M41" s="503"/>
      <c r="N41" s="503"/>
      <c r="O41" s="503"/>
      <c r="P41" s="503"/>
    </row>
    <row r="42" spans="1:16" s="12" customFormat="1" ht="20.45" customHeight="1" x14ac:dyDescent="0.25">
      <c r="A42" s="1134" t="s">
        <v>32</v>
      </c>
      <c r="B42" s="1134"/>
      <c r="C42" s="1134"/>
      <c r="D42" s="503">
        <v>4</v>
      </c>
      <c r="E42" s="1135">
        <v>1</v>
      </c>
      <c r="F42" s="1135"/>
      <c r="G42" s="1135">
        <v>12604.2</v>
      </c>
      <c r="H42" s="1135"/>
      <c r="I42" s="503"/>
      <c r="J42" s="503"/>
      <c r="K42" s="503">
        <v>12604.2</v>
      </c>
      <c r="L42" s="503"/>
      <c r="M42" s="503"/>
      <c r="N42" s="503">
        <v>12604.2</v>
      </c>
      <c r="O42" s="503"/>
      <c r="P42" s="503"/>
    </row>
    <row r="43" spans="1:16" ht="20.45" customHeight="1" x14ac:dyDescent="0.25">
      <c r="A43" s="1111"/>
      <c r="B43" s="1111"/>
      <c r="C43" s="1111"/>
      <c r="D43" s="8"/>
      <c r="E43" s="1057"/>
      <c r="F43" s="1057"/>
      <c r="G43" s="1057"/>
      <c r="H43" s="1057"/>
      <c r="I43" s="496"/>
      <c r="J43" s="496"/>
      <c r="K43" s="496"/>
      <c r="L43" s="496"/>
      <c r="M43" s="496"/>
      <c r="N43" s="496"/>
      <c r="O43" s="496"/>
      <c r="P43" s="496"/>
    </row>
    <row r="44" spans="1:16" ht="19.149999999999999" customHeight="1" x14ac:dyDescent="0.25"/>
    <row r="45" spans="1:16" x14ac:dyDescent="0.25">
      <c r="A45" s="1051" t="s">
        <v>33</v>
      </c>
      <c r="B45" s="1051"/>
      <c r="C45" s="1051"/>
      <c r="D45" s="1051"/>
      <c r="E45" s="1051"/>
      <c r="F45" s="1051"/>
      <c r="G45" s="1051"/>
      <c r="H45" s="1051"/>
      <c r="I45" s="1051"/>
      <c r="J45" s="1051"/>
      <c r="K45" s="1051"/>
      <c r="L45" s="1051"/>
      <c r="M45" s="1051"/>
      <c r="N45" s="1051"/>
      <c r="O45" s="1051"/>
      <c r="P45" s="1051"/>
    </row>
    <row r="46" spans="1:16" x14ac:dyDescent="0.25">
      <c r="A46" s="1057" t="s">
        <v>7</v>
      </c>
      <c r="B46" s="1057"/>
      <c r="C46" s="1057" t="s">
        <v>2</v>
      </c>
      <c r="D46" s="1057"/>
      <c r="E46" s="1057"/>
      <c r="F46" s="1057"/>
      <c r="G46" s="1057"/>
      <c r="H46" s="1057"/>
      <c r="I46" s="1078" t="s">
        <v>34</v>
      </c>
      <c r="J46" s="1080"/>
      <c r="K46" s="496">
        <v>2016</v>
      </c>
      <c r="L46" s="496">
        <v>2017</v>
      </c>
      <c r="M46" s="496">
        <v>2018</v>
      </c>
      <c r="N46" s="496">
        <v>2019</v>
      </c>
      <c r="O46" s="496">
        <v>2020</v>
      </c>
      <c r="P46" s="496">
        <v>2021</v>
      </c>
    </row>
    <row r="47" spans="1:16" ht="51.6" customHeight="1" x14ac:dyDescent="0.25">
      <c r="A47" s="1057"/>
      <c r="B47" s="1057"/>
      <c r="C47" s="501" t="s">
        <v>35</v>
      </c>
      <c r="D47" s="501" t="s">
        <v>36</v>
      </c>
      <c r="E47" s="501" t="s">
        <v>37</v>
      </c>
      <c r="F47" s="501" t="s">
        <v>38</v>
      </c>
      <c r="G47" s="501" t="s">
        <v>39</v>
      </c>
      <c r="H47" s="501" t="s">
        <v>40</v>
      </c>
      <c r="I47" s="1081"/>
      <c r="J47" s="1083"/>
      <c r="K47" s="504" t="s">
        <v>10</v>
      </c>
      <c r="L47" s="504" t="s">
        <v>10</v>
      </c>
      <c r="M47" s="504" t="s">
        <v>11</v>
      </c>
      <c r="N47" s="504" t="s">
        <v>12</v>
      </c>
      <c r="O47" s="504" t="s">
        <v>13</v>
      </c>
      <c r="P47" s="504" t="s">
        <v>13</v>
      </c>
    </row>
    <row r="48" spans="1:16" x14ac:dyDescent="0.25">
      <c r="A48" s="1075" t="s">
        <v>27</v>
      </c>
      <c r="B48" s="1077"/>
      <c r="C48" s="13"/>
      <c r="D48" s="13"/>
      <c r="E48" s="13"/>
      <c r="F48" s="13"/>
      <c r="G48" s="13"/>
      <c r="H48" s="13"/>
      <c r="I48" s="1116"/>
      <c r="J48" s="1117"/>
      <c r="K48" s="498" t="s">
        <v>15</v>
      </c>
      <c r="L48" s="498"/>
      <c r="M48" s="13"/>
      <c r="N48" s="13"/>
      <c r="O48" s="13"/>
      <c r="P48" s="13"/>
    </row>
    <row r="49" spans="1:16" ht="27.6" customHeight="1" x14ac:dyDescent="0.25">
      <c r="A49" s="1086"/>
      <c r="B49" s="1088"/>
      <c r="C49" s="8"/>
      <c r="D49" s="8"/>
      <c r="E49" s="8"/>
      <c r="F49" s="8"/>
      <c r="G49" s="8"/>
      <c r="H49" s="21"/>
      <c r="I49" s="1042"/>
      <c r="J49" s="1044"/>
      <c r="K49" s="496" t="s">
        <v>15</v>
      </c>
      <c r="L49" s="496"/>
      <c r="M49" s="16"/>
      <c r="N49" s="76"/>
      <c r="O49" s="76"/>
      <c r="P49" s="8"/>
    </row>
    <row r="50" spans="1:16" ht="23.45" customHeight="1" x14ac:dyDescent="0.25">
      <c r="A50" s="1042"/>
      <c r="B50" s="1044"/>
      <c r="C50" s="8"/>
      <c r="D50" s="8"/>
      <c r="E50" s="8"/>
      <c r="F50" s="8"/>
      <c r="G50" s="8"/>
      <c r="H50" s="8"/>
      <c r="I50" s="1042"/>
      <c r="J50" s="1044"/>
      <c r="K50" s="496" t="s">
        <v>15</v>
      </c>
      <c r="L50" s="496"/>
      <c r="M50" s="8"/>
      <c r="N50" s="8"/>
      <c r="O50" s="8"/>
      <c r="P50" s="8"/>
    </row>
    <row r="51" spans="1:16" x14ac:dyDescent="0.25">
      <c r="A51" s="1042"/>
      <c r="B51" s="1043"/>
    </row>
    <row r="52" spans="1:16" ht="26.25" customHeight="1" x14ac:dyDescent="0.25">
      <c r="A52" s="1113" t="s">
        <v>41</v>
      </c>
      <c r="B52" s="1113"/>
      <c r="C52" s="1113"/>
      <c r="D52" s="1113"/>
      <c r="E52" s="1113"/>
      <c r="F52" s="1113"/>
      <c r="G52" s="1113"/>
      <c r="H52" s="1113"/>
      <c r="I52" s="1113"/>
      <c r="J52" s="1113"/>
      <c r="K52" s="1113"/>
      <c r="L52" s="1113"/>
      <c r="M52" s="1113"/>
      <c r="N52" s="1113"/>
      <c r="O52" s="1113"/>
      <c r="P52" s="1114"/>
    </row>
    <row r="53" spans="1:16" ht="21.6" customHeight="1" x14ac:dyDescent="0.25">
      <c r="A53" s="1106"/>
      <c r="B53" s="1108"/>
      <c r="C53" s="1106"/>
      <c r="D53" s="1107"/>
      <c r="E53" s="1107"/>
      <c r="F53" s="1107"/>
      <c r="G53" s="1107"/>
      <c r="H53" s="1107"/>
      <c r="I53" s="1107"/>
      <c r="J53" s="1107"/>
      <c r="K53" s="1107"/>
      <c r="L53" s="1107"/>
      <c r="M53" s="1107"/>
      <c r="N53" s="1108"/>
      <c r="O53" s="1084" t="s">
        <v>2</v>
      </c>
      <c r="P53" s="1084"/>
    </row>
    <row r="54" spans="1:16" ht="20.25" customHeight="1" x14ac:dyDescent="0.25">
      <c r="A54" s="1111" t="s">
        <v>42</v>
      </c>
      <c r="B54" s="1111"/>
      <c r="C54" s="1106" t="s">
        <v>550</v>
      </c>
      <c r="D54" s="1107"/>
      <c r="E54" s="1107"/>
      <c r="F54" s="1107"/>
      <c r="G54" s="1107"/>
      <c r="H54" s="1107"/>
      <c r="I54" s="1107"/>
      <c r="J54" s="1107"/>
      <c r="K54" s="1107"/>
      <c r="L54" s="1107"/>
      <c r="M54" s="1107"/>
      <c r="N54" s="1108"/>
      <c r="O54" s="1112" t="s">
        <v>542</v>
      </c>
      <c r="P54" s="1112"/>
    </row>
    <row r="55" spans="1:16" ht="21.6" customHeight="1" x14ac:dyDescent="0.25">
      <c r="A55" s="1111" t="s">
        <v>43</v>
      </c>
      <c r="B55" s="1111"/>
      <c r="C55" s="1106" t="s">
        <v>544</v>
      </c>
      <c r="D55" s="1107"/>
      <c r="E55" s="1107"/>
      <c r="F55" s="1107"/>
      <c r="G55" s="1107"/>
      <c r="H55" s="1107"/>
      <c r="I55" s="1107"/>
      <c r="J55" s="1107"/>
      <c r="K55" s="1107"/>
      <c r="L55" s="1107"/>
      <c r="M55" s="1107"/>
      <c r="N55" s="1108"/>
      <c r="O55" s="1084">
        <v>61</v>
      </c>
      <c r="P55" s="1084"/>
    </row>
    <row r="56" spans="1:16" ht="21.6" customHeight="1" x14ac:dyDescent="0.25">
      <c r="A56" s="1111" t="s">
        <v>45</v>
      </c>
      <c r="B56" s="1111"/>
      <c r="C56" s="1106" t="s">
        <v>545</v>
      </c>
      <c r="D56" s="1107"/>
      <c r="E56" s="1107"/>
      <c r="F56" s="1107"/>
      <c r="G56" s="1107"/>
      <c r="H56" s="1107"/>
      <c r="I56" s="1107"/>
      <c r="J56" s="1107"/>
      <c r="K56" s="1107"/>
      <c r="L56" s="1107"/>
      <c r="M56" s="1107"/>
      <c r="N56" s="1108"/>
      <c r="O56" s="1112" t="s">
        <v>109</v>
      </c>
      <c r="P56" s="1112"/>
    </row>
    <row r="58" spans="1:16" ht="37.5" customHeight="1" x14ac:dyDescent="0.25">
      <c r="A58" s="1115" t="s">
        <v>46</v>
      </c>
      <c r="B58" s="1115"/>
      <c r="C58" s="1115"/>
      <c r="D58" s="1115"/>
      <c r="E58" s="1115"/>
      <c r="F58" s="1115"/>
      <c r="G58" s="1115"/>
      <c r="H58" s="1115"/>
      <c r="I58" s="1115"/>
      <c r="J58" s="1115"/>
      <c r="K58" s="1115"/>
      <c r="L58" s="1115"/>
      <c r="M58" s="1115"/>
      <c r="N58" s="1115"/>
      <c r="O58" s="1115"/>
      <c r="P58" s="1115"/>
    </row>
    <row r="59" spans="1:16" ht="21.75" customHeight="1" x14ac:dyDescent="0.25">
      <c r="A59" s="1506" t="s">
        <v>47</v>
      </c>
      <c r="B59" s="1507"/>
      <c r="C59" s="1508"/>
      <c r="D59" s="1346" t="s">
        <v>784</v>
      </c>
      <c r="E59" s="1338"/>
      <c r="F59" s="1338"/>
      <c r="G59" s="1338"/>
      <c r="H59" s="1338"/>
      <c r="I59" s="1338"/>
      <c r="J59" s="1338"/>
      <c r="K59" s="1338"/>
      <c r="L59" s="1338"/>
      <c r="M59" s="1338"/>
      <c r="N59" s="1338"/>
      <c r="O59" s="1338"/>
      <c r="P59" s="1339"/>
    </row>
    <row r="60" spans="1:16" ht="48" customHeight="1" x14ac:dyDescent="0.25">
      <c r="A60" s="1240" t="s">
        <v>891</v>
      </c>
      <c r="B60" s="1241"/>
      <c r="C60" s="1242"/>
      <c r="D60" s="1509" t="s">
        <v>785</v>
      </c>
      <c r="E60" s="1510"/>
      <c r="F60" s="1510"/>
      <c r="G60" s="1510"/>
      <c r="H60" s="1510"/>
      <c r="I60" s="1510"/>
      <c r="J60" s="1510"/>
      <c r="K60" s="1510"/>
      <c r="L60" s="1510"/>
      <c r="M60" s="1510"/>
      <c r="N60" s="1510"/>
      <c r="O60" s="1510"/>
      <c r="P60" s="1511"/>
    </row>
    <row r="61" spans="1:16" ht="48" customHeight="1" x14ac:dyDescent="0.25">
      <c r="A61" s="1247" t="s">
        <v>49</v>
      </c>
      <c r="B61" s="1247"/>
      <c r="C61" s="1248"/>
      <c r="D61" s="1249" t="s">
        <v>786</v>
      </c>
      <c r="E61" s="1250"/>
      <c r="F61" s="1250"/>
      <c r="G61" s="1250"/>
      <c r="H61" s="1250"/>
      <c r="I61" s="1250"/>
      <c r="J61" s="1250"/>
      <c r="K61" s="1250"/>
      <c r="L61" s="1250"/>
      <c r="M61" s="1250"/>
      <c r="N61" s="1250"/>
      <c r="O61" s="1250"/>
      <c r="P61" s="1251"/>
    </row>
    <row r="62" spans="1:16" ht="26.25" customHeight="1" x14ac:dyDescent="0.25">
      <c r="A62" s="1504" t="s">
        <v>50</v>
      </c>
      <c r="B62" s="1504"/>
      <c r="C62" s="1504"/>
      <c r="D62" s="1504"/>
      <c r="E62" s="1504"/>
      <c r="F62" s="1504"/>
      <c r="G62" s="1504"/>
      <c r="H62" s="1504"/>
      <c r="I62" s="1504"/>
      <c r="J62" s="1504"/>
      <c r="K62" s="1504"/>
      <c r="L62" s="1504"/>
      <c r="M62" s="1504"/>
      <c r="N62" s="1504"/>
      <c r="O62" s="1504"/>
      <c r="P62" s="1504"/>
    </row>
    <row r="63" spans="1:16" ht="24" customHeight="1" x14ac:dyDescent="0.25">
      <c r="A63" s="1215" t="s">
        <v>51</v>
      </c>
      <c r="B63" s="1503" t="s">
        <v>2</v>
      </c>
      <c r="C63" s="1219" t="s">
        <v>7</v>
      </c>
      <c r="D63" s="1220"/>
      <c r="E63" s="1220"/>
      <c r="F63" s="1220"/>
      <c r="G63" s="1220"/>
      <c r="H63" s="1220"/>
      <c r="I63" s="1220"/>
      <c r="J63" s="1505" t="s">
        <v>52</v>
      </c>
      <c r="K63" s="738">
        <v>2016</v>
      </c>
      <c r="L63" s="738">
        <v>2017</v>
      </c>
      <c r="M63" s="738">
        <v>2018</v>
      </c>
      <c r="N63" s="738">
        <v>2019</v>
      </c>
      <c r="O63" s="738">
        <v>2020</v>
      </c>
      <c r="P63" s="738">
        <v>2021</v>
      </c>
    </row>
    <row r="64" spans="1:16" ht="55.15" customHeight="1" x14ac:dyDescent="0.25">
      <c r="A64" s="1216"/>
      <c r="B64" s="1217"/>
      <c r="C64" s="1560"/>
      <c r="D64" s="1561"/>
      <c r="E64" s="1561"/>
      <c r="F64" s="1561"/>
      <c r="G64" s="1561"/>
      <c r="H64" s="1561"/>
      <c r="I64" s="1561"/>
      <c r="J64" s="1505"/>
      <c r="K64" s="739" t="s">
        <v>10</v>
      </c>
      <c r="L64" s="739" t="s">
        <v>10</v>
      </c>
      <c r="M64" s="739" t="s">
        <v>11</v>
      </c>
      <c r="N64" s="739" t="s">
        <v>12</v>
      </c>
      <c r="O64" s="739" t="s">
        <v>13</v>
      </c>
      <c r="P64" s="739" t="s">
        <v>13</v>
      </c>
    </row>
    <row r="65" spans="1:16" ht="42" customHeight="1" x14ac:dyDescent="0.25">
      <c r="A65" s="1227" t="s">
        <v>53</v>
      </c>
      <c r="B65" s="721" t="s">
        <v>139</v>
      </c>
      <c r="C65" s="1343" t="s">
        <v>791</v>
      </c>
      <c r="D65" s="1344"/>
      <c r="E65" s="1344"/>
      <c r="F65" s="1344"/>
      <c r="G65" s="1344"/>
      <c r="H65" s="1344"/>
      <c r="I65" s="1345"/>
      <c r="J65" s="721" t="s">
        <v>111</v>
      </c>
      <c r="K65" s="721" t="s">
        <v>15</v>
      </c>
      <c r="L65" s="721" t="s">
        <v>15</v>
      </c>
      <c r="M65" s="721" t="s">
        <v>787</v>
      </c>
      <c r="N65" s="808" t="s">
        <v>788</v>
      </c>
      <c r="O65" s="721" t="s">
        <v>789</v>
      </c>
      <c r="P65" s="757" t="s">
        <v>790</v>
      </c>
    </row>
    <row r="66" spans="1:16" ht="42" customHeight="1" x14ac:dyDescent="0.25">
      <c r="A66" s="1262"/>
      <c r="B66" s="721" t="s">
        <v>172</v>
      </c>
      <c r="C66" s="1249" t="s">
        <v>796</v>
      </c>
      <c r="D66" s="1250"/>
      <c r="E66" s="1250"/>
      <c r="F66" s="1250"/>
      <c r="G66" s="1250"/>
      <c r="H66" s="1250"/>
      <c r="I66" s="1251"/>
      <c r="J66" s="721" t="s">
        <v>111</v>
      </c>
      <c r="K66" s="721" t="s">
        <v>15</v>
      </c>
      <c r="L66" s="721" t="s">
        <v>15</v>
      </c>
      <c r="M66" s="721" t="s">
        <v>797</v>
      </c>
      <c r="N66" s="808" t="s">
        <v>787</v>
      </c>
      <c r="O66" s="721" t="s">
        <v>798</v>
      </c>
      <c r="P66" s="757" t="s">
        <v>798</v>
      </c>
    </row>
    <row r="67" spans="1:16" ht="32.25" customHeight="1" x14ac:dyDescent="0.25">
      <c r="A67" s="1228"/>
      <c r="B67" s="721" t="s">
        <v>174</v>
      </c>
      <c r="C67" s="1942" t="s">
        <v>792</v>
      </c>
      <c r="D67" s="1943"/>
      <c r="E67" s="1943"/>
      <c r="F67" s="1943"/>
      <c r="G67" s="1943"/>
      <c r="H67" s="1943"/>
      <c r="I67" s="1944"/>
      <c r="J67" s="721" t="s">
        <v>111</v>
      </c>
      <c r="K67" s="721" t="s">
        <v>15</v>
      </c>
      <c r="L67" s="721" t="s">
        <v>15</v>
      </c>
      <c r="M67" s="752" t="s">
        <v>787</v>
      </c>
      <c r="N67" s="809" t="s">
        <v>793</v>
      </c>
      <c r="O67" s="752" t="s">
        <v>794</v>
      </c>
      <c r="P67" s="810" t="s">
        <v>795</v>
      </c>
    </row>
    <row r="68" spans="1:16" ht="32.25" customHeight="1" x14ac:dyDescent="0.25">
      <c r="A68" s="1512" t="s">
        <v>54</v>
      </c>
      <c r="B68" s="721" t="s">
        <v>141</v>
      </c>
      <c r="C68" s="1939" t="s">
        <v>799</v>
      </c>
      <c r="D68" s="1940"/>
      <c r="E68" s="1940"/>
      <c r="F68" s="1940"/>
      <c r="G68" s="1940"/>
      <c r="H68" s="1940"/>
      <c r="I68" s="1941"/>
      <c r="J68" s="721" t="s">
        <v>476</v>
      </c>
      <c r="K68" s="721" t="s">
        <v>15</v>
      </c>
      <c r="L68" s="721" t="s">
        <v>15</v>
      </c>
      <c r="M68" s="721">
        <v>330</v>
      </c>
      <c r="N68" s="808">
        <v>350</v>
      </c>
      <c r="O68" s="721">
        <v>380</v>
      </c>
      <c r="P68" s="757">
        <v>400</v>
      </c>
    </row>
    <row r="69" spans="1:16" ht="28.5" customHeight="1" x14ac:dyDescent="0.25">
      <c r="A69" s="1512"/>
      <c r="B69" s="721" t="s">
        <v>142</v>
      </c>
      <c r="C69" s="1942" t="s">
        <v>800</v>
      </c>
      <c r="D69" s="1943"/>
      <c r="E69" s="1943"/>
      <c r="F69" s="1943"/>
      <c r="G69" s="1943"/>
      <c r="H69" s="1943"/>
      <c r="I69" s="1944"/>
      <c r="J69" s="721" t="s">
        <v>476</v>
      </c>
      <c r="K69" s="721" t="s">
        <v>15</v>
      </c>
      <c r="L69" s="721" t="s">
        <v>15</v>
      </c>
      <c r="M69" s="721">
        <v>70</v>
      </c>
      <c r="N69" s="808">
        <v>80</v>
      </c>
      <c r="O69" s="721">
        <v>85</v>
      </c>
      <c r="P69" s="757">
        <v>86</v>
      </c>
    </row>
    <row r="70" spans="1:16" ht="35.25" customHeight="1" x14ac:dyDescent="0.25">
      <c r="A70" s="1512"/>
      <c r="B70" s="721" t="s">
        <v>143</v>
      </c>
      <c r="C70" s="1942" t="s">
        <v>801</v>
      </c>
      <c r="D70" s="1943"/>
      <c r="E70" s="1943"/>
      <c r="F70" s="1943"/>
      <c r="G70" s="1943"/>
      <c r="H70" s="1943"/>
      <c r="I70" s="1944"/>
      <c r="J70" s="721" t="s">
        <v>476</v>
      </c>
      <c r="K70" s="721" t="s">
        <v>15</v>
      </c>
      <c r="L70" s="721" t="s">
        <v>15</v>
      </c>
      <c r="M70" s="721">
        <v>65</v>
      </c>
      <c r="N70" s="808">
        <v>50</v>
      </c>
      <c r="O70" s="721">
        <v>40</v>
      </c>
      <c r="P70" s="757">
        <v>30</v>
      </c>
    </row>
    <row r="71" spans="1:16" ht="26.25" customHeight="1" x14ac:dyDescent="0.25">
      <c r="A71" s="1227" t="s">
        <v>59</v>
      </c>
      <c r="B71" s="733" t="s">
        <v>144</v>
      </c>
      <c r="C71" s="1282" t="s">
        <v>802</v>
      </c>
      <c r="D71" s="1282"/>
      <c r="E71" s="1282"/>
      <c r="F71" s="1282"/>
      <c r="G71" s="1282"/>
      <c r="H71" s="1282"/>
      <c r="I71" s="1282"/>
      <c r="J71" s="733" t="s">
        <v>145</v>
      </c>
      <c r="K71" s="733" t="s">
        <v>15</v>
      </c>
      <c r="L71" s="733" t="s">
        <v>15</v>
      </c>
      <c r="M71" s="721" t="s">
        <v>803</v>
      </c>
      <c r="N71" s="808" t="s">
        <v>804</v>
      </c>
      <c r="O71" s="721" t="s">
        <v>805</v>
      </c>
      <c r="P71" s="757" t="s">
        <v>806</v>
      </c>
    </row>
    <row r="72" spans="1:16" ht="39" customHeight="1" x14ac:dyDescent="0.25">
      <c r="A72" s="1228" t="s">
        <v>59</v>
      </c>
      <c r="B72" s="733" t="s">
        <v>175</v>
      </c>
      <c r="C72" s="1285" t="s">
        <v>807</v>
      </c>
      <c r="D72" s="1286"/>
      <c r="E72" s="1286"/>
      <c r="F72" s="1286"/>
      <c r="G72" s="1286"/>
      <c r="H72" s="1286"/>
      <c r="I72" s="1287"/>
      <c r="J72" s="733" t="s">
        <v>145</v>
      </c>
      <c r="K72" s="733" t="s">
        <v>15</v>
      </c>
      <c r="L72" s="733" t="s">
        <v>15</v>
      </c>
      <c r="M72" s="721" t="s">
        <v>808</v>
      </c>
      <c r="N72" s="808" t="s">
        <v>809</v>
      </c>
      <c r="O72" s="721" t="s">
        <v>810</v>
      </c>
      <c r="P72" s="757" t="s">
        <v>797</v>
      </c>
    </row>
    <row r="73" spans="1:16" ht="19.899999999999999" customHeight="1" x14ac:dyDescent="0.25">
      <c r="N73" s="104"/>
    </row>
    <row r="74" spans="1:16" x14ac:dyDescent="0.25">
      <c r="A74" s="1075" t="s">
        <v>60</v>
      </c>
      <c r="B74" s="1076"/>
      <c r="C74" s="1076"/>
      <c r="D74" s="1076"/>
      <c r="E74" s="1076"/>
      <c r="F74" s="1076"/>
      <c r="G74" s="1076"/>
      <c r="H74" s="1076"/>
      <c r="I74" s="1076"/>
      <c r="J74" s="1076"/>
      <c r="K74" s="1076"/>
      <c r="L74" s="1076"/>
      <c r="M74" s="1076"/>
      <c r="N74" s="1076"/>
      <c r="O74" s="1076"/>
      <c r="P74" s="1077"/>
    </row>
    <row r="75" spans="1:16" x14ac:dyDescent="0.25">
      <c r="A75" s="1078" t="s">
        <v>7</v>
      </c>
      <c r="B75" s="1079"/>
      <c r="C75" s="1079"/>
      <c r="D75" s="1080"/>
      <c r="E75" s="1026" t="s">
        <v>2</v>
      </c>
      <c r="F75" s="1027"/>
      <c r="G75" s="1057">
        <v>2016</v>
      </c>
      <c r="H75" s="1057"/>
      <c r="I75" s="496">
        <v>2017</v>
      </c>
      <c r="J75" s="496">
        <v>2018</v>
      </c>
      <c r="K75" s="1084">
        <v>2019</v>
      </c>
      <c r="L75" s="1084"/>
      <c r="M75" s="1084">
        <v>2020</v>
      </c>
      <c r="N75" s="1084"/>
      <c r="O75" s="1084">
        <v>2021</v>
      </c>
      <c r="P75" s="1084"/>
    </row>
    <row r="76" spans="1:16" ht="31.5" x14ac:dyDescent="0.25">
      <c r="A76" s="1081"/>
      <c r="B76" s="1082"/>
      <c r="C76" s="1082"/>
      <c r="D76" s="1083"/>
      <c r="E76" s="496" t="s">
        <v>61</v>
      </c>
      <c r="F76" s="501" t="s">
        <v>62</v>
      </c>
      <c r="G76" s="1026" t="s">
        <v>10</v>
      </c>
      <c r="H76" s="1027"/>
      <c r="I76" s="496" t="s">
        <v>10</v>
      </c>
      <c r="J76" s="496" t="s">
        <v>11</v>
      </c>
      <c r="K76" s="1026" t="s">
        <v>12</v>
      </c>
      <c r="L76" s="1027"/>
      <c r="M76" s="1026" t="s">
        <v>13</v>
      </c>
      <c r="N76" s="1027"/>
      <c r="O76" s="1026" t="s">
        <v>13</v>
      </c>
      <c r="P76" s="1027"/>
    </row>
    <row r="77" spans="1:16" ht="30.6" customHeight="1" x14ac:dyDescent="0.25">
      <c r="A77" s="1039" t="s">
        <v>552</v>
      </c>
      <c r="B77" s="1040"/>
      <c r="C77" s="1040"/>
      <c r="D77" s="1041"/>
      <c r="E77" s="35" t="s">
        <v>551</v>
      </c>
      <c r="F77" s="496"/>
      <c r="G77" s="1026" t="s">
        <v>15</v>
      </c>
      <c r="H77" s="1027"/>
      <c r="I77" s="514">
        <v>4135</v>
      </c>
      <c r="J77" s="499">
        <v>12604.2</v>
      </c>
      <c r="K77" s="1074">
        <v>12604.2</v>
      </c>
      <c r="L77" s="1910"/>
      <c r="M77" s="1074">
        <v>12604.2</v>
      </c>
      <c r="N77" s="1910"/>
      <c r="O77" s="1074">
        <v>12604.2</v>
      </c>
      <c r="P77" s="1910"/>
    </row>
    <row r="78" spans="1:16" ht="31.9" customHeight="1" x14ac:dyDescent="0.25">
      <c r="A78" s="1953" t="s">
        <v>541</v>
      </c>
      <c r="B78" s="1954"/>
      <c r="C78" s="1954"/>
      <c r="D78" s="1955"/>
      <c r="E78" s="515"/>
      <c r="F78" s="515">
        <v>22</v>
      </c>
      <c r="G78" s="1063" t="s">
        <v>15</v>
      </c>
      <c r="H78" s="1063"/>
      <c r="I78" s="516">
        <v>236.1</v>
      </c>
      <c r="J78" s="516">
        <v>3091.9</v>
      </c>
      <c r="K78" s="1061">
        <f>K79+K80+K81+K82</f>
        <v>3100</v>
      </c>
      <c r="L78" s="1061"/>
      <c r="M78" s="1061">
        <f>M79+M80+M81+M82</f>
        <v>3100</v>
      </c>
      <c r="N78" s="1061"/>
      <c r="O78" s="1061">
        <f>O79+O80+O81+O82</f>
        <v>3100</v>
      </c>
      <c r="P78" s="1061"/>
    </row>
    <row r="79" spans="1:16" ht="28.5" customHeight="1" x14ac:dyDescent="0.25">
      <c r="A79" s="1648" t="s">
        <v>84</v>
      </c>
      <c r="B79" s="1649"/>
      <c r="C79" s="1649"/>
      <c r="D79" s="1650"/>
      <c r="E79" s="496"/>
      <c r="F79" s="510">
        <v>222210</v>
      </c>
      <c r="G79" s="1057" t="s">
        <v>15</v>
      </c>
      <c r="H79" s="1057"/>
      <c r="I79" s="514">
        <v>236.1</v>
      </c>
      <c r="J79" s="514">
        <v>341.8</v>
      </c>
      <c r="K79" s="1054">
        <v>360</v>
      </c>
      <c r="L79" s="1054"/>
      <c r="M79" s="1054">
        <v>360</v>
      </c>
      <c r="N79" s="1054"/>
      <c r="O79" s="1054">
        <v>360</v>
      </c>
      <c r="P79" s="1054"/>
    </row>
    <row r="80" spans="1:16" ht="28.5" customHeight="1" x14ac:dyDescent="0.25">
      <c r="A80" s="1648" t="s">
        <v>217</v>
      </c>
      <c r="B80" s="1649"/>
      <c r="C80" s="1649"/>
      <c r="D80" s="1650"/>
      <c r="E80" s="513"/>
      <c r="F80" s="513">
        <v>222720</v>
      </c>
      <c r="G80" s="1057" t="s">
        <v>15</v>
      </c>
      <c r="H80" s="1057"/>
      <c r="I80" s="514"/>
      <c r="J80" s="514">
        <v>97</v>
      </c>
      <c r="K80" s="1054">
        <v>90</v>
      </c>
      <c r="L80" s="1054"/>
      <c r="M80" s="1054">
        <v>90</v>
      </c>
      <c r="N80" s="1054"/>
      <c r="O80" s="1054">
        <v>90</v>
      </c>
      <c r="P80" s="1054"/>
    </row>
    <row r="81" spans="1:20" ht="28.5" customHeight="1" x14ac:dyDescent="0.25">
      <c r="A81" s="1648" t="s">
        <v>910</v>
      </c>
      <c r="B81" s="1649"/>
      <c r="C81" s="1649"/>
      <c r="D81" s="1650"/>
      <c r="E81" s="818"/>
      <c r="F81" s="818">
        <v>222980</v>
      </c>
      <c r="G81" s="1057" t="s">
        <v>15</v>
      </c>
      <c r="H81" s="1057"/>
      <c r="I81" s="817"/>
      <c r="J81" s="817"/>
      <c r="K81" s="1054">
        <v>50</v>
      </c>
      <c r="L81" s="1054"/>
      <c r="M81" s="1054">
        <v>50</v>
      </c>
      <c r="N81" s="1054"/>
      <c r="O81" s="1054">
        <v>50</v>
      </c>
      <c r="P81" s="1054"/>
    </row>
    <row r="82" spans="1:20" ht="28.5" customHeight="1" x14ac:dyDescent="0.25">
      <c r="A82" s="1648" t="s">
        <v>94</v>
      </c>
      <c r="B82" s="1649"/>
      <c r="C82" s="1649"/>
      <c r="D82" s="1650"/>
      <c r="E82" s="513"/>
      <c r="F82" s="513">
        <v>222990</v>
      </c>
      <c r="G82" s="1057" t="s">
        <v>15</v>
      </c>
      <c r="H82" s="1057"/>
      <c r="I82" s="514"/>
      <c r="J82" s="514">
        <v>2653.1</v>
      </c>
      <c r="K82" s="1054">
        <v>2600</v>
      </c>
      <c r="L82" s="1054"/>
      <c r="M82" s="1054">
        <v>2600</v>
      </c>
      <c r="N82" s="1054"/>
      <c r="O82" s="1054">
        <v>2600</v>
      </c>
      <c r="P82" s="1054"/>
    </row>
    <row r="83" spans="1:20" ht="28.5" customHeight="1" x14ac:dyDescent="0.25">
      <c r="A83" s="1953" t="s">
        <v>167</v>
      </c>
      <c r="B83" s="1954"/>
      <c r="C83" s="1954"/>
      <c r="D83" s="1955"/>
      <c r="E83" s="515"/>
      <c r="F83" s="515">
        <v>28</v>
      </c>
      <c r="G83" s="1063" t="s">
        <v>15</v>
      </c>
      <c r="H83" s="1063"/>
      <c r="I83" s="516">
        <v>3898.9</v>
      </c>
      <c r="J83" s="516">
        <v>9512.2999999999993</v>
      </c>
      <c r="K83" s="1061">
        <f>K84+K85</f>
        <v>9504.2000000000007</v>
      </c>
      <c r="L83" s="1061"/>
      <c r="M83" s="1061">
        <f t="shared" ref="M83" si="0">M84+M85</f>
        <v>9504.2000000000007</v>
      </c>
      <c r="N83" s="1061"/>
      <c r="O83" s="1061">
        <f t="shared" ref="O83" si="1">O84+O85</f>
        <v>9504.2000000000007</v>
      </c>
      <c r="P83" s="1061"/>
    </row>
    <row r="84" spans="1:20" ht="28.5" customHeight="1" x14ac:dyDescent="0.25">
      <c r="A84" s="1648" t="s">
        <v>546</v>
      </c>
      <c r="B84" s="1649"/>
      <c r="C84" s="1649"/>
      <c r="D84" s="1650"/>
      <c r="E84" s="513"/>
      <c r="F84" s="513">
        <v>281110</v>
      </c>
      <c r="G84" s="1057" t="s">
        <v>15</v>
      </c>
      <c r="H84" s="1057"/>
      <c r="I84" s="514"/>
      <c r="J84" s="514">
        <v>447.3</v>
      </c>
      <c r="K84" s="1054"/>
      <c r="L84" s="1054"/>
      <c r="M84" s="1054"/>
      <c r="N84" s="1054"/>
      <c r="O84" s="1054"/>
      <c r="P84" s="1054"/>
    </row>
    <row r="85" spans="1:20" ht="28.5" customHeight="1" x14ac:dyDescent="0.25">
      <c r="A85" s="1648" t="s">
        <v>543</v>
      </c>
      <c r="B85" s="1649"/>
      <c r="C85" s="1649"/>
      <c r="D85" s="1650"/>
      <c r="E85" s="510"/>
      <c r="F85" s="510">
        <v>282900</v>
      </c>
      <c r="G85" s="1057" t="s">
        <v>15</v>
      </c>
      <c r="H85" s="1057"/>
      <c r="I85" s="514">
        <v>3898.9</v>
      </c>
      <c r="J85" s="514">
        <v>9065</v>
      </c>
      <c r="K85" s="1054">
        <v>9504.2000000000007</v>
      </c>
      <c r="L85" s="1054"/>
      <c r="M85" s="1054">
        <v>9504.2000000000007</v>
      </c>
      <c r="N85" s="1054"/>
      <c r="O85" s="1057">
        <v>9504.2000000000007</v>
      </c>
      <c r="P85" s="1057"/>
    </row>
    <row r="86" spans="1:20" ht="20.45" customHeight="1" x14ac:dyDescent="0.25"/>
    <row r="87" spans="1:20" ht="22.15" customHeight="1" x14ac:dyDescent="0.25">
      <c r="A87" s="1051" t="s">
        <v>63</v>
      </c>
      <c r="B87" s="1051"/>
      <c r="C87" s="1051"/>
      <c r="D87" s="1051"/>
      <c r="E87" s="1051"/>
      <c r="F87" s="1051"/>
      <c r="G87" s="1051"/>
      <c r="H87" s="1051"/>
      <c r="I87" s="1051"/>
      <c r="J87" s="1051"/>
      <c r="K87" s="1051"/>
      <c r="L87" s="1051"/>
      <c r="M87" s="1051"/>
      <c r="N87" s="1051"/>
      <c r="O87" s="1051"/>
      <c r="P87" s="1051"/>
    </row>
    <row r="88" spans="1:20" ht="19.899999999999999" customHeight="1" x14ac:dyDescent="0.25">
      <c r="A88" s="1057" t="s">
        <v>7</v>
      </c>
      <c r="B88" s="1057"/>
      <c r="C88" s="1057"/>
      <c r="D88" s="1057"/>
      <c r="E88" s="1057" t="s">
        <v>2</v>
      </c>
      <c r="F88" s="1057"/>
      <c r="G88" s="1057"/>
      <c r="H88" s="1057"/>
      <c r="I88" s="1058" t="s">
        <v>64</v>
      </c>
      <c r="J88" s="1058" t="s">
        <v>65</v>
      </c>
      <c r="K88" s="1058" t="s">
        <v>360</v>
      </c>
      <c r="L88" s="500">
        <v>2018</v>
      </c>
      <c r="M88" s="1058" t="s">
        <v>361</v>
      </c>
      <c r="N88" s="496">
        <v>2019</v>
      </c>
      <c r="O88" s="496">
        <v>2020</v>
      </c>
      <c r="P88" s="496">
        <v>2021</v>
      </c>
    </row>
    <row r="89" spans="1:20" ht="63" customHeight="1" x14ac:dyDescent="0.25">
      <c r="A89" s="1057"/>
      <c r="B89" s="1057"/>
      <c r="C89" s="1057"/>
      <c r="D89" s="1057"/>
      <c r="E89" s="496" t="s">
        <v>66</v>
      </c>
      <c r="F89" s="496" t="s">
        <v>61</v>
      </c>
      <c r="G89" s="504" t="s">
        <v>12</v>
      </c>
      <c r="H89" s="501" t="s">
        <v>62</v>
      </c>
      <c r="I89" s="1058"/>
      <c r="J89" s="1058"/>
      <c r="K89" s="1058"/>
      <c r="L89" s="17" t="s">
        <v>67</v>
      </c>
      <c r="M89" s="1058"/>
      <c r="N89" s="507" t="s">
        <v>12</v>
      </c>
      <c r="O89" s="504" t="s">
        <v>13</v>
      </c>
      <c r="P89" s="504" t="s">
        <v>13</v>
      </c>
    </row>
    <row r="90" spans="1:20" x14ac:dyDescent="0.25">
      <c r="A90" s="1026">
        <v>1</v>
      </c>
      <c r="B90" s="1038"/>
      <c r="C90" s="1038"/>
      <c r="D90" s="1027"/>
      <c r="E90" s="496">
        <v>2</v>
      </c>
      <c r="F90" s="496">
        <v>3</v>
      </c>
      <c r="G90" s="496">
        <v>4</v>
      </c>
      <c r="H90" s="496">
        <v>5</v>
      </c>
      <c r="I90" s="496">
        <v>6</v>
      </c>
      <c r="J90" s="496">
        <v>7</v>
      </c>
      <c r="K90" s="496">
        <v>8</v>
      </c>
      <c r="L90" s="496">
        <v>9</v>
      </c>
      <c r="M90" s="496" t="s">
        <v>68</v>
      </c>
      <c r="N90" s="496">
        <v>11</v>
      </c>
      <c r="O90" s="496">
        <v>12</v>
      </c>
      <c r="P90" s="496">
        <v>13</v>
      </c>
    </row>
    <row r="91" spans="1:20" ht="30.6" customHeight="1" x14ac:dyDescent="0.25">
      <c r="A91" s="1039"/>
      <c r="B91" s="1040"/>
      <c r="C91" s="1040"/>
      <c r="D91" s="1041"/>
      <c r="E91" s="13"/>
      <c r="F91" s="13"/>
      <c r="G91" s="13"/>
      <c r="H91" s="13"/>
      <c r="I91" s="23"/>
      <c r="J91" s="13"/>
      <c r="K91" s="23"/>
      <c r="L91" s="13"/>
      <c r="M91" s="23"/>
      <c r="N91" s="509"/>
      <c r="O91" s="509"/>
      <c r="P91" s="8"/>
    </row>
    <row r="92" spans="1:20" ht="22.9" customHeight="1" x14ac:dyDescent="0.25">
      <c r="A92" s="1042"/>
      <c r="B92" s="1043"/>
      <c r="C92" s="1043"/>
      <c r="D92" s="1044"/>
      <c r="E92" s="8"/>
      <c r="F92" s="8"/>
      <c r="G92" s="8"/>
      <c r="H92" s="8"/>
      <c r="I92" s="8"/>
      <c r="J92" s="8"/>
      <c r="K92" s="8"/>
      <c r="L92" s="8"/>
      <c r="M92" s="8"/>
      <c r="N92" s="8"/>
      <c r="O92" s="8"/>
      <c r="P92" s="8"/>
    </row>
    <row r="93" spans="1:20" ht="22.9" customHeight="1" x14ac:dyDescent="0.25">
      <c r="A93" s="1042"/>
      <c r="B93" s="1043"/>
      <c r="C93" s="1043"/>
      <c r="D93" s="1044"/>
      <c r="E93" s="8"/>
      <c r="F93" s="8"/>
      <c r="G93" s="8"/>
      <c r="H93" s="8"/>
      <c r="I93" s="8"/>
      <c r="J93" s="8"/>
      <c r="K93" s="8"/>
      <c r="L93" s="8"/>
      <c r="M93" s="8"/>
      <c r="N93" s="8"/>
      <c r="O93" s="8"/>
      <c r="P93" s="8"/>
      <c r="T93" s="465" t="s">
        <v>74</v>
      </c>
    </row>
    <row r="94" spans="1:20" ht="23.45" customHeight="1" x14ac:dyDescent="0.25"/>
    <row r="95" spans="1:20" s="19" customFormat="1" ht="24.6" customHeight="1" x14ac:dyDescent="0.25">
      <c r="A95" s="1045" t="s">
        <v>69</v>
      </c>
      <c r="B95" s="1046"/>
      <c r="C95" s="1046"/>
      <c r="D95" s="1046"/>
      <c r="E95" s="1046"/>
      <c r="F95" s="1046"/>
      <c r="G95" s="1046"/>
      <c r="H95" s="1046"/>
      <c r="I95" s="1046"/>
      <c r="J95" s="1046"/>
      <c r="K95" s="1046"/>
      <c r="L95" s="1046"/>
      <c r="M95" s="1046"/>
      <c r="N95" s="1046"/>
      <c r="O95" s="1046"/>
      <c r="P95" s="1047"/>
    </row>
    <row r="96" spans="1:20" s="19" customFormat="1" ht="24.6" customHeight="1" x14ac:dyDescent="0.25">
      <c r="A96" s="1031" t="s">
        <v>70</v>
      </c>
      <c r="B96" s="1032"/>
      <c r="C96" s="1032"/>
      <c r="D96" s="1032"/>
      <c r="E96" s="1032"/>
      <c r="F96" s="1032"/>
      <c r="G96" s="1032"/>
      <c r="H96" s="1032"/>
      <c r="I96" s="1032"/>
      <c r="J96" s="1032"/>
      <c r="K96" s="1032"/>
      <c r="L96" s="1032"/>
      <c r="M96" s="1032"/>
      <c r="N96" s="1032"/>
      <c r="O96" s="1032"/>
      <c r="P96" s="1033"/>
    </row>
    <row r="97" spans="1:16" s="19" customFormat="1" ht="24.6" customHeight="1" x14ac:dyDescent="0.25">
      <c r="A97" s="1031" t="s">
        <v>71</v>
      </c>
      <c r="B97" s="1032"/>
      <c r="C97" s="1032"/>
      <c r="D97" s="1032"/>
      <c r="E97" s="1032"/>
      <c r="F97" s="1032"/>
      <c r="G97" s="1032"/>
      <c r="H97" s="1032"/>
      <c r="I97" s="1032"/>
      <c r="J97" s="1032"/>
      <c r="K97" s="1032"/>
      <c r="L97" s="1032"/>
      <c r="M97" s="1032"/>
      <c r="N97" s="1032"/>
      <c r="O97" s="1032"/>
      <c r="P97" s="1033"/>
    </row>
    <row r="98" spans="1:16" s="19" customFormat="1" ht="24.6" customHeight="1" x14ac:dyDescent="0.25">
      <c r="A98" s="1034" t="s">
        <v>72</v>
      </c>
      <c r="B98" s="1035"/>
      <c r="C98" s="1035"/>
      <c r="D98" s="1035"/>
      <c r="E98" s="1035"/>
      <c r="F98" s="1035"/>
      <c r="G98" s="1035"/>
      <c r="H98" s="1035"/>
      <c r="I98" s="1035"/>
      <c r="J98" s="1035"/>
      <c r="K98" s="1035"/>
      <c r="L98" s="1035"/>
      <c r="M98" s="1035"/>
      <c r="N98" s="1035"/>
      <c r="O98" s="1035"/>
      <c r="P98" s="1036"/>
    </row>
    <row r="100" spans="1:16" ht="37.5" customHeight="1" x14ac:dyDescent="0.25">
      <c r="A100" s="1037" t="s">
        <v>73</v>
      </c>
      <c r="B100" s="1037"/>
      <c r="C100" s="1037"/>
      <c r="D100" s="1037"/>
      <c r="E100" s="1037"/>
      <c r="F100" s="1037"/>
      <c r="G100" s="1037"/>
      <c r="H100" s="1037"/>
      <c r="I100" s="1037"/>
      <c r="J100" s="1037"/>
      <c r="K100" s="1037"/>
      <c r="L100" s="1037"/>
      <c r="M100" s="1037"/>
      <c r="N100" s="1037"/>
      <c r="O100" s="1037"/>
      <c r="P100" s="1037"/>
    </row>
    <row r="101" spans="1:16" ht="38.25" hidden="1" customHeight="1" x14ac:dyDescent="0.25">
      <c r="A101" s="495"/>
      <c r="C101" s="495"/>
      <c r="D101" s="495"/>
      <c r="E101" s="495"/>
      <c r="F101" s="495"/>
      <c r="G101" s="495"/>
      <c r="H101" s="495"/>
      <c r="I101" s="495"/>
      <c r="J101" s="495"/>
      <c r="K101" s="495"/>
      <c r="L101" s="495"/>
      <c r="M101" s="495"/>
      <c r="N101" s="495"/>
      <c r="O101" s="495"/>
      <c r="P101" s="495"/>
    </row>
    <row r="102" spans="1:16" ht="48.75" hidden="1" customHeight="1" x14ac:dyDescent="0.25"/>
  </sheetData>
  <mergeCells count="252">
    <mergeCell ref="N1:P1"/>
    <mergeCell ref="E2:J2"/>
    <mergeCell ref="D3:L3"/>
    <mergeCell ref="A6:C6"/>
    <mergeCell ref="D6:O6"/>
    <mergeCell ref="A7:C7"/>
    <mergeCell ref="D7:O7"/>
    <mergeCell ref="A85:D85"/>
    <mergeCell ref="K85:L85"/>
    <mergeCell ref="M85:N85"/>
    <mergeCell ref="O85:P85"/>
    <mergeCell ref="G85:H85"/>
    <mergeCell ref="K13:L13"/>
    <mergeCell ref="M13:N13"/>
    <mergeCell ref="O13:P13"/>
    <mergeCell ref="A14:D14"/>
    <mergeCell ref="G14:H14"/>
    <mergeCell ref="K14:L14"/>
    <mergeCell ref="M14:N14"/>
    <mergeCell ref="O14:P14"/>
    <mergeCell ref="A8:C8"/>
    <mergeCell ref="D8:O8"/>
    <mergeCell ref="A10:P10"/>
    <mergeCell ref="A12:D13"/>
    <mergeCell ref="A16:D16"/>
    <mergeCell ref="G16:H16"/>
    <mergeCell ref="K16:L16"/>
    <mergeCell ref="M16:N16"/>
    <mergeCell ref="O16:P16"/>
    <mergeCell ref="E12:F12"/>
    <mergeCell ref="G12:H12"/>
    <mergeCell ref="K12:L12"/>
    <mergeCell ref="M12:N12"/>
    <mergeCell ref="O12:P12"/>
    <mergeCell ref="G13:H13"/>
    <mergeCell ref="A15:D15"/>
    <mergeCell ref="G15:H15"/>
    <mergeCell ref="K15:L15"/>
    <mergeCell ref="M15:N15"/>
    <mergeCell ref="O15:P15"/>
    <mergeCell ref="A17:D17"/>
    <mergeCell ref="G17:H17"/>
    <mergeCell ref="K17:L17"/>
    <mergeCell ref="M17:N17"/>
    <mergeCell ref="O17:P17"/>
    <mergeCell ref="A19:B20"/>
    <mergeCell ref="C19:F19"/>
    <mergeCell ref="G19:H19"/>
    <mergeCell ref="K19:L19"/>
    <mergeCell ref="M19:N19"/>
    <mergeCell ref="O19:P19"/>
    <mergeCell ref="G20:H20"/>
    <mergeCell ref="K20:L20"/>
    <mergeCell ref="M20:N20"/>
    <mergeCell ref="O20:P20"/>
    <mergeCell ref="A21:B21"/>
    <mergeCell ref="G21:H21"/>
    <mergeCell ref="K21:L21"/>
    <mergeCell ref="M21:N21"/>
    <mergeCell ref="O21:P21"/>
    <mergeCell ref="A22:B22"/>
    <mergeCell ref="G22:H22"/>
    <mergeCell ref="K22:L22"/>
    <mergeCell ref="M22:N22"/>
    <mergeCell ref="O22:P22"/>
    <mergeCell ref="A23:B23"/>
    <mergeCell ref="G23:H23"/>
    <mergeCell ref="K23:L23"/>
    <mergeCell ref="M23:N23"/>
    <mergeCell ref="O23:P23"/>
    <mergeCell ref="A24:B24"/>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7:B27"/>
    <mergeCell ref="G27:H27"/>
    <mergeCell ref="K27:L27"/>
    <mergeCell ref="M27:N27"/>
    <mergeCell ref="O27:P27"/>
    <mergeCell ref="A28:B28"/>
    <mergeCell ref="G28:H28"/>
    <mergeCell ref="K28:L28"/>
    <mergeCell ref="M28:N28"/>
    <mergeCell ref="O28:P28"/>
    <mergeCell ref="A32:C33"/>
    <mergeCell ref="D32:F32"/>
    <mergeCell ref="G32:J32"/>
    <mergeCell ref="K32:M32"/>
    <mergeCell ref="N32:P32"/>
    <mergeCell ref="E33:F33"/>
    <mergeCell ref="G33:H33"/>
    <mergeCell ref="A29:B29"/>
    <mergeCell ref="G29:H29"/>
    <mergeCell ref="K29:L29"/>
    <mergeCell ref="M29:N29"/>
    <mergeCell ref="O29:P29"/>
    <mergeCell ref="A31:P31"/>
    <mergeCell ref="A36:C36"/>
    <mergeCell ref="E36:F36"/>
    <mergeCell ref="G36:H36"/>
    <mergeCell ref="A37:C37"/>
    <mergeCell ref="E37:F37"/>
    <mergeCell ref="G37:H37"/>
    <mergeCell ref="A34:C34"/>
    <mergeCell ref="E34:F34"/>
    <mergeCell ref="G34:H34"/>
    <mergeCell ref="A35:C35"/>
    <mergeCell ref="E35:F35"/>
    <mergeCell ref="G35:H35"/>
    <mergeCell ref="A40:C40"/>
    <mergeCell ref="E40:F40"/>
    <mergeCell ref="G40:H40"/>
    <mergeCell ref="A41:C41"/>
    <mergeCell ref="E41:F41"/>
    <mergeCell ref="G41:H41"/>
    <mergeCell ref="A38:C38"/>
    <mergeCell ref="E38:F38"/>
    <mergeCell ref="G38:H38"/>
    <mergeCell ref="A39:C39"/>
    <mergeCell ref="E39:F39"/>
    <mergeCell ref="G39:H39"/>
    <mergeCell ref="A45:P45"/>
    <mergeCell ref="A46:B47"/>
    <mergeCell ref="C46:H46"/>
    <mergeCell ref="I46:J47"/>
    <mergeCell ref="A48:B48"/>
    <mergeCell ref="I48:J48"/>
    <mergeCell ref="A42:C42"/>
    <mergeCell ref="E42:F42"/>
    <mergeCell ref="G42:H42"/>
    <mergeCell ref="A43:C43"/>
    <mergeCell ref="E43:F43"/>
    <mergeCell ref="G43:H43"/>
    <mergeCell ref="A53:B53"/>
    <mergeCell ref="C53:N53"/>
    <mergeCell ref="O53:P53"/>
    <mergeCell ref="A54:B54"/>
    <mergeCell ref="C54:N54"/>
    <mergeCell ref="O54:P54"/>
    <mergeCell ref="A49:B49"/>
    <mergeCell ref="I49:J49"/>
    <mergeCell ref="A50:B50"/>
    <mergeCell ref="I50:J50"/>
    <mergeCell ref="A51:B51"/>
    <mergeCell ref="A52:P52"/>
    <mergeCell ref="A58:P58"/>
    <mergeCell ref="A59:C59"/>
    <mergeCell ref="D59:P59"/>
    <mergeCell ref="A60:C60"/>
    <mergeCell ref="D60:P60"/>
    <mergeCell ref="A61:C61"/>
    <mergeCell ref="D61:P61"/>
    <mergeCell ref="A55:B55"/>
    <mergeCell ref="C55:N55"/>
    <mergeCell ref="O55:P55"/>
    <mergeCell ref="A56:B56"/>
    <mergeCell ref="C56:N56"/>
    <mergeCell ref="O56:P56"/>
    <mergeCell ref="A68:A70"/>
    <mergeCell ref="C68:I68"/>
    <mergeCell ref="C69:I69"/>
    <mergeCell ref="C70:I70"/>
    <mergeCell ref="A62:P62"/>
    <mergeCell ref="A63:A64"/>
    <mergeCell ref="B63:B64"/>
    <mergeCell ref="C63:I64"/>
    <mergeCell ref="J63:J64"/>
    <mergeCell ref="A65:A67"/>
    <mergeCell ref="C65:I65"/>
    <mergeCell ref="C67:I67"/>
    <mergeCell ref="C66:I66"/>
    <mergeCell ref="A71:A72"/>
    <mergeCell ref="C71:I71"/>
    <mergeCell ref="C72:I72"/>
    <mergeCell ref="A74:P74"/>
    <mergeCell ref="A75:D76"/>
    <mergeCell ref="E75:F75"/>
    <mergeCell ref="G75:H75"/>
    <mergeCell ref="K75:L75"/>
    <mergeCell ref="M75:N75"/>
    <mergeCell ref="O75:P75"/>
    <mergeCell ref="G76:H76"/>
    <mergeCell ref="K76:L76"/>
    <mergeCell ref="M76:N76"/>
    <mergeCell ref="O76:P76"/>
    <mergeCell ref="A77:D77"/>
    <mergeCell ref="G77:H77"/>
    <mergeCell ref="K77:L77"/>
    <mergeCell ref="M77:N77"/>
    <mergeCell ref="O77:P77"/>
    <mergeCell ref="A87:P87"/>
    <mergeCell ref="A88:D89"/>
    <mergeCell ref="E88:H88"/>
    <mergeCell ref="I88:I89"/>
    <mergeCell ref="J88:J89"/>
    <mergeCell ref="K88:K89"/>
    <mergeCell ref="M88:M89"/>
    <mergeCell ref="A78:D78"/>
    <mergeCell ref="G78:H78"/>
    <mergeCell ref="K78:L78"/>
    <mergeCell ref="M78:N78"/>
    <mergeCell ref="O78:P78"/>
    <mergeCell ref="A79:D79"/>
    <mergeCell ref="G79:H79"/>
    <mergeCell ref="K79:L79"/>
    <mergeCell ref="M79:N79"/>
    <mergeCell ref="O79:P79"/>
    <mergeCell ref="G83:H83"/>
    <mergeCell ref="K83:L83"/>
    <mergeCell ref="A97:P97"/>
    <mergeCell ref="A98:P98"/>
    <mergeCell ref="A100:P100"/>
    <mergeCell ref="A90:D90"/>
    <mergeCell ref="A91:D91"/>
    <mergeCell ref="A92:D92"/>
    <mergeCell ref="A93:D93"/>
    <mergeCell ref="A95:P95"/>
    <mergeCell ref="A96:P96"/>
    <mergeCell ref="M83:N83"/>
    <mergeCell ref="O83:P83"/>
    <mergeCell ref="A83:D83"/>
    <mergeCell ref="A84:D84"/>
    <mergeCell ref="G84:H84"/>
    <mergeCell ref="K84:L84"/>
    <mergeCell ref="M84:N84"/>
    <mergeCell ref="O84:P84"/>
    <mergeCell ref="G80:H80"/>
    <mergeCell ref="G82:H82"/>
    <mergeCell ref="K80:L80"/>
    <mergeCell ref="M80:N80"/>
    <mergeCell ref="O80:P80"/>
    <mergeCell ref="K82:L82"/>
    <mergeCell ref="M82:N82"/>
    <mergeCell ref="O82:P82"/>
    <mergeCell ref="A80:D80"/>
    <mergeCell ref="A82:D82"/>
    <mergeCell ref="G81:H81"/>
    <mergeCell ref="K81:L81"/>
    <mergeCell ref="M81:N81"/>
    <mergeCell ref="O81:P81"/>
    <mergeCell ref="A81:D8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188"/>
  <sheetViews>
    <sheetView showZeros="0" view="pageBreakPreview" topLeftCell="A40" zoomScale="82" zoomScaleNormal="90" zoomScaleSheetLayoutView="82" workbookViewId="0">
      <selection activeCell="J94" sqref="J94"/>
    </sheetView>
  </sheetViews>
  <sheetFormatPr defaultColWidth="8.85546875" defaultRowHeight="15.75" x14ac:dyDescent="0.25"/>
  <cols>
    <col min="1" max="1" width="9.140625" style="1" customWidth="1"/>
    <col min="2" max="2" width="13.7109375" style="1" customWidth="1"/>
    <col min="3" max="3" width="8.28515625" style="1" customWidth="1"/>
    <col min="4" max="4" width="10.7109375" style="1" customWidth="1"/>
    <col min="5" max="6" width="8.28515625" style="1" customWidth="1"/>
    <col min="7" max="7" width="7.5703125" style="1" customWidth="1"/>
    <col min="8" max="8" width="7.7109375" style="1" customWidth="1"/>
    <col min="9" max="9" width="11.5703125" style="1" customWidth="1"/>
    <col min="10" max="10" width="10.28515625" style="1" customWidth="1"/>
    <col min="11" max="11" width="11.42578125" style="1" customWidth="1"/>
    <col min="12" max="12" width="10.28515625" style="1" customWidth="1"/>
    <col min="13" max="13" width="13.140625" style="1" customWidth="1"/>
    <col min="14" max="14" width="11" style="1" customWidth="1"/>
    <col min="15" max="15" width="11.5703125" style="1" customWidth="1"/>
    <col min="16" max="16" width="10.42578125" style="1" customWidth="1"/>
    <col min="17" max="16384" width="8.85546875" style="1"/>
  </cols>
  <sheetData>
    <row r="1" spans="1:16" x14ac:dyDescent="0.25">
      <c r="N1" s="1151" t="s">
        <v>0</v>
      </c>
      <c r="O1" s="1151"/>
      <c r="P1" s="1151"/>
    </row>
    <row r="2" spans="1:16" ht="18.75" x14ac:dyDescent="0.25">
      <c r="E2" s="1152" t="s">
        <v>1</v>
      </c>
      <c r="F2" s="1152"/>
      <c r="G2" s="1152"/>
      <c r="H2" s="1152"/>
      <c r="I2" s="1152"/>
      <c r="J2" s="1152"/>
    </row>
    <row r="3" spans="1:16" ht="18.75" x14ac:dyDescent="0.25">
      <c r="D3" s="1152" t="s">
        <v>538</v>
      </c>
      <c r="E3" s="1152"/>
      <c r="F3" s="1152"/>
      <c r="G3" s="1152"/>
      <c r="H3" s="1152"/>
      <c r="I3" s="1152"/>
      <c r="J3" s="1152"/>
      <c r="K3" s="1152"/>
      <c r="L3" s="1152"/>
    </row>
    <row r="4" spans="1:16" ht="18.75" x14ac:dyDescent="0.25">
      <c r="D4" s="82"/>
      <c r="E4" s="82"/>
      <c r="F4" s="82"/>
      <c r="G4" s="82"/>
      <c r="H4" s="82"/>
      <c r="I4" s="82"/>
      <c r="J4" s="82"/>
      <c r="K4" s="82"/>
      <c r="L4" s="82"/>
    </row>
    <row r="5" spans="1:16" x14ac:dyDescent="0.25">
      <c r="P5" s="81" t="s">
        <v>2</v>
      </c>
    </row>
    <row r="6" spans="1:16" ht="23.45" customHeight="1" x14ac:dyDescent="0.25">
      <c r="A6" s="1111" t="s">
        <v>3</v>
      </c>
      <c r="B6" s="1111"/>
      <c r="C6" s="1111"/>
      <c r="D6" s="1153" t="s">
        <v>221</v>
      </c>
      <c r="E6" s="1154"/>
      <c r="F6" s="1154"/>
      <c r="G6" s="1154"/>
      <c r="H6" s="1154"/>
      <c r="I6" s="1154"/>
      <c r="J6" s="1154"/>
      <c r="K6" s="1154"/>
      <c r="L6" s="1154"/>
      <c r="M6" s="1154"/>
      <c r="N6" s="1154"/>
      <c r="O6" s="1155"/>
      <c r="P6" s="79">
        <v>1</v>
      </c>
    </row>
    <row r="7" spans="1:16" ht="23.45" customHeight="1" x14ac:dyDescent="0.25">
      <c r="A7" s="1111" t="s">
        <v>4</v>
      </c>
      <c r="B7" s="1111"/>
      <c r="C7" s="1111"/>
      <c r="D7" s="1156" t="s">
        <v>354</v>
      </c>
      <c r="E7" s="1156"/>
      <c r="F7" s="1156"/>
      <c r="G7" s="1156"/>
      <c r="H7" s="1156"/>
      <c r="I7" s="1156"/>
      <c r="J7" s="1156"/>
      <c r="K7" s="1156"/>
      <c r="L7" s="1156"/>
      <c r="M7" s="1156"/>
      <c r="N7" s="1156"/>
      <c r="O7" s="1156"/>
      <c r="P7" s="37" t="s">
        <v>350</v>
      </c>
    </row>
    <row r="8" spans="1:16" ht="19.149999999999999" customHeight="1" x14ac:dyDescent="0.25">
      <c r="A8" s="1111" t="s">
        <v>5</v>
      </c>
      <c r="B8" s="1111"/>
      <c r="C8" s="1111"/>
      <c r="D8" s="1106"/>
      <c r="E8" s="1107"/>
      <c r="F8" s="1107"/>
      <c r="G8" s="1107"/>
      <c r="H8" s="1107"/>
      <c r="I8" s="1107"/>
      <c r="J8" s="1107"/>
      <c r="K8" s="1107"/>
      <c r="L8" s="1107"/>
      <c r="M8" s="1107"/>
      <c r="N8" s="1107"/>
      <c r="O8" s="1108"/>
      <c r="P8" s="37"/>
    </row>
    <row r="10" spans="1:16" x14ac:dyDescent="0.25">
      <c r="A10" s="1106" t="s">
        <v>6</v>
      </c>
      <c r="B10" s="1107"/>
      <c r="C10" s="1107"/>
      <c r="D10" s="1107"/>
      <c r="E10" s="1107"/>
      <c r="F10" s="1107"/>
      <c r="G10" s="1107"/>
      <c r="H10" s="1107"/>
      <c r="I10" s="1107"/>
      <c r="J10" s="1107"/>
      <c r="K10" s="1107"/>
      <c r="L10" s="1107"/>
      <c r="M10" s="1107"/>
      <c r="N10" s="1107"/>
      <c r="O10" s="1107"/>
      <c r="P10" s="1108"/>
    </row>
    <row r="11" spans="1:16" x14ac:dyDescent="0.25">
      <c r="A11" s="89"/>
      <c r="B11" s="89"/>
      <c r="C11" s="89"/>
      <c r="D11" s="89"/>
      <c r="E11" s="89"/>
      <c r="F11" s="89"/>
      <c r="G11" s="89"/>
      <c r="H11" s="89"/>
      <c r="I11" s="89"/>
      <c r="J11" s="89"/>
      <c r="K11" s="89"/>
      <c r="L11" s="89"/>
      <c r="M11" s="89"/>
      <c r="N11" s="89"/>
      <c r="O11" s="89"/>
      <c r="P11" s="89"/>
    </row>
    <row r="12" spans="1:16" ht="21.6" customHeight="1" x14ac:dyDescent="0.25">
      <c r="A12" s="1078" t="s">
        <v>7</v>
      </c>
      <c r="B12" s="1079"/>
      <c r="C12" s="1079"/>
      <c r="D12" s="1080"/>
      <c r="E12" s="1026" t="s">
        <v>2</v>
      </c>
      <c r="F12" s="1027"/>
      <c r="G12" s="1057">
        <v>2016</v>
      </c>
      <c r="H12" s="1057"/>
      <c r="I12" s="79">
        <v>2017</v>
      </c>
      <c r="J12" s="79">
        <v>2018</v>
      </c>
      <c r="K12" s="1084">
        <v>2019</v>
      </c>
      <c r="L12" s="1084"/>
      <c r="M12" s="1084">
        <v>2020</v>
      </c>
      <c r="N12" s="1084"/>
      <c r="O12" s="1084">
        <v>2021</v>
      </c>
      <c r="P12" s="1084"/>
    </row>
    <row r="13" spans="1:16" ht="31.5" x14ac:dyDescent="0.25">
      <c r="A13" s="1081"/>
      <c r="B13" s="1082"/>
      <c r="C13" s="1082"/>
      <c r="D13" s="1083"/>
      <c r="E13" s="79" t="s">
        <v>8</v>
      </c>
      <c r="F13" s="85" t="s">
        <v>9</v>
      </c>
      <c r="G13" s="1026" t="s">
        <v>10</v>
      </c>
      <c r="H13" s="1027"/>
      <c r="I13" s="79" t="s">
        <v>10</v>
      </c>
      <c r="J13" s="79" t="s">
        <v>11</v>
      </c>
      <c r="K13" s="1026" t="s">
        <v>12</v>
      </c>
      <c r="L13" s="1027"/>
      <c r="M13" s="1026" t="s">
        <v>13</v>
      </c>
      <c r="N13" s="1027"/>
      <c r="O13" s="1026" t="s">
        <v>13</v>
      </c>
      <c r="P13" s="1027"/>
    </row>
    <row r="14" spans="1:16" ht="23.45" customHeight="1" x14ac:dyDescent="0.25">
      <c r="A14" s="1051" t="s">
        <v>14</v>
      </c>
      <c r="B14" s="1051"/>
      <c r="C14" s="1051"/>
      <c r="D14" s="1051"/>
      <c r="E14" s="79">
        <v>4</v>
      </c>
      <c r="F14" s="79"/>
      <c r="G14" s="1064" t="s">
        <v>15</v>
      </c>
      <c r="H14" s="1065"/>
      <c r="I14" s="83">
        <f>I15+I16+I17+I18+I19+I20</f>
        <v>70622.499999999985</v>
      </c>
      <c r="J14" s="83">
        <f>J15+J16+J17+J18+J19</f>
        <v>98345.5</v>
      </c>
      <c r="K14" s="1064">
        <f>K15+K16+K17+K18+K19+K20</f>
        <v>73043.7</v>
      </c>
      <c r="L14" s="1065"/>
      <c r="M14" s="1064">
        <f t="shared" ref="M14" si="0">M15+M16+M17+M18+M19+M20</f>
        <v>26146.9</v>
      </c>
      <c r="N14" s="1065"/>
      <c r="O14" s="1064">
        <f t="shared" ref="O14" si="1">O15+O16+O17+O18+O19+O20</f>
        <v>16465.599999999999</v>
      </c>
      <c r="P14" s="1065"/>
    </row>
    <row r="15" spans="1:16" ht="19.149999999999999" customHeight="1" x14ac:dyDescent="0.25">
      <c r="A15" s="1111" t="s">
        <v>83</v>
      </c>
      <c r="B15" s="1111"/>
      <c r="C15" s="1111"/>
      <c r="D15" s="1111"/>
      <c r="E15" s="79"/>
      <c r="F15" s="79">
        <v>22</v>
      </c>
      <c r="G15" s="1026" t="s">
        <v>15</v>
      </c>
      <c r="H15" s="1027"/>
      <c r="I15" s="79">
        <v>5147.7</v>
      </c>
      <c r="J15" s="79">
        <v>28762.9</v>
      </c>
      <c r="K15" s="1057">
        <v>10039</v>
      </c>
      <c r="L15" s="1057"/>
      <c r="M15" s="1057">
        <v>712.2</v>
      </c>
      <c r="N15" s="1057"/>
      <c r="O15" s="1057">
        <v>58.6</v>
      </c>
      <c r="P15" s="1057"/>
    </row>
    <row r="16" spans="1:16" ht="19.149999999999999" customHeight="1" x14ac:dyDescent="0.25">
      <c r="A16" s="1111" t="s">
        <v>106</v>
      </c>
      <c r="B16" s="1111"/>
      <c r="C16" s="1111"/>
      <c r="D16" s="1111"/>
      <c r="E16" s="79"/>
      <c r="F16" s="79">
        <v>25</v>
      </c>
      <c r="G16" s="1057" t="s">
        <v>15</v>
      </c>
      <c r="H16" s="1057"/>
      <c r="I16" s="79">
        <v>47118.400000000001</v>
      </c>
      <c r="J16" s="79">
        <v>45657.1</v>
      </c>
      <c r="K16" s="1057">
        <v>38643.699999999997</v>
      </c>
      <c r="L16" s="1057"/>
      <c r="M16" s="1057">
        <v>22083.200000000001</v>
      </c>
      <c r="N16" s="1057"/>
      <c r="O16" s="1057">
        <v>13230.3</v>
      </c>
      <c r="P16" s="1057"/>
    </row>
    <row r="17" spans="1:16" ht="17.45" customHeight="1" x14ac:dyDescent="0.25">
      <c r="A17" s="1111" t="s">
        <v>167</v>
      </c>
      <c r="B17" s="1111"/>
      <c r="C17" s="1111"/>
      <c r="D17" s="1111"/>
      <c r="E17" s="79"/>
      <c r="F17" s="79">
        <v>28</v>
      </c>
      <c r="G17" s="1057" t="s">
        <v>15</v>
      </c>
      <c r="H17" s="1057"/>
      <c r="I17" s="79">
        <v>11186.8</v>
      </c>
      <c r="J17" s="79">
        <v>13000</v>
      </c>
      <c r="K17" s="1057">
        <v>8966</v>
      </c>
      <c r="L17" s="1057"/>
      <c r="M17" s="1057">
        <v>1855</v>
      </c>
      <c r="N17" s="1057"/>
      <c r="O17" s="1057">
        <v>1032</v>
      </c>
      <c r="P17" s="1057"/>
    </row>
    <row r="18" spans="1:16" ht="18.600000000000001" customHeight="1" x14ac:dyDescent="0.25">
      <c r="A18" s="1111" t="s">
        <v>108</v>
      </c>
      <c r="B18" s="1111"/>
      <c r="C18" s="1111"/>
      <c r="D18" s="1111"/>
      <c r="E18" s="121"/>
      <c r="F18" s="121">
        <v>31</v>
      </c>
      <c r="G18" s="1057" t="s">
        <v>15</v>
      </c>
      <c r="H18" s="1057"/>
      <c r="I18" s="79">
        <v>6985.2</v>
      </c>
      <c r="J18" s="79">
        <v>10575.5</v>
      </c>
      <c r="K18" s="1057">
        <v>9050</v>
      </c>
      <c r="L18" s="1057"/>
      <c r="M18" s="1057"/>
      <c r="N18" s="1057"/>
      <c r="O18" s="1057"/>
      <c r="P18" s="1057"/>
    </row>
    <row r="19" spans="1:16" ht="17.45" customHeight="1" x14ac:dyDescent="0.25">
      <c r="A19" s="944" t="s">
        <v>101</v>
      </c>
      <c r="B19" s="944"/>
      <c r="C19" s="944"/>
      <c r="D19" s="944"/>
      <c r="E19" s="121"/>
      <c r="F19" s="121">
        <v>33</v>
      </c>
      <c r="G19" s="1026" t="s">
        <v>15</v>
      </c>
      <c r="H19" s="1027"/>
      <c r="I19" s="121">
        <v>184.4</v>
      </c>
      <c r="J19" s="121">
        <v>350</v>
      </c>
      <c r="K19" s="1026">
        <v>245</v>
      </c>
      <c r="L19" s="1027"/>
      <c r="M19" s="1026">
        <v>137.80000000000001</v>
      </c>
      <c r="N19" s="1027"/>
      <c r="O19" s="1026">
        <v>3.4</v>
      </c>
      <c r="P19" s="1027"/>
    </row>
    <row r="20" spans="1:16" s="465" customFormat="1" ht="17.45" customHeight="1" x14ac:dyDescent="0.25">
      <c r="A20" s="944" t="s">
        <v>255</v>
      </c>
      <c r="B20" s="944"/>
      <c r="C20" s="944"/>
      <c r="D20" s="944"/>
      <c r="E20" s="644"/>
      <c r="F20" s="644">
        <v>35</v>
      </c>
      <c r="G20" s="1026" t="s">
        <v>15</v>
      </c>
      <c r="H20" s="1027"/>
      <c r="I20" s="644"/>
      <c r="J20" s="644"/>
      <c r="K20" s="1026">
        <v>6100</v>
      </c>
      <c r="L20" s="1027"/>
      <c r="M20" s="1026">
        <v>1358.7</v>
      </c>
      <c r="N20" s="1027"/>
      <c r="O20" s="1026">
        <v>2141.3000000000002</v>
      </c>
      <c r="P20" s="1027"/>
    </row>
    <row r="21" spans="1:16" ht="14.45" customHeight="1" x14ac:dyDescent="0.25"/>
    <row r="22" spans="1:16" ht="22.5" customHeight="1" x14ac:dyDescent="0.25">
      <c r="A22" s="1078" t="s">
        <v>7</v>
      </c>
      <c r="B22" s="1080"/>
      <c r="C22" s="1084" t="s">
        <v>2</v>
      </c>
      <c r="D22" s="1084"/>
      <c r="E22" s="1084"/>
      <c r="F22" s="1084"/>
      <c r="G22" s="1057">
        <v>2016</v>
      </c>
      <c r="H22" s="1057"/>
      <c r="I22" s="79">
        <v>2017</v>
      </c>
      <c r="J22" s="79">
        <v>2018</v>
      </c>
      <c r="K22" s="1084">
        <v>2019</v>
      </c>
      <c r="L22" s="1084"/>
      <c r="M22" s="1084">
        <v>2020</v>
      </c>
      <c r="N22" s="1084"/>
      <c r="O22" s="1084">
        <v>2021</v>
      </c>
      <c r="P22" s="1084"/>
    </row>
    <row r="23" spans="1:16" ht="29.45" customHeight="1" x14ac:dyDescent="0.25">
      <c r="A23" s="1081"/>
      <c r="B23" s="1083"/>
      <c r="C23" s="79" t="s">
        <v>16</v>
      </c>
      <c r="D23" s="79" t="s">
        <v>17</v>
      </c>
      <c r="E23" s="79" t="s">
        <v>8</v>
      </c>
      <c r="F23" s="85" t="s">
        <v>9</v>
      </c>
      <c r="G23" s="1026" t="s">
        <v>10</v>
      </c>
      <c r="H23" s="1027"/>
      <c r="I23" s="79" t="s">
        <v>10</v>
      </c>
      <c r="J23" s="79" t="s">
        <v>11</v>
      </c>
      <c r="K23" s="1026" t="s">
        <v>12</v>
      </c>
      <c r="L23" s="1027"/>
      <c r="M23" s="1026" t="s">
        <v>13</v>
      </c>
      <c r="N23" s="1027"/>
      <c r="O23" s="1026" t="s">
        <v>13</v>
      </c>
      <c r="P23" s="1027"/>
    </row>
    <row r="24" spans="1:16" ht="40.15" customHeight="1" x14ac:dyDescent="0.25">
      <c r="A24" s="1039" t="s">
        <v>18</v>
      </c>
      <c r="B24" s="1041"/>
      <c r="C24" s="8"/>
      <c r="D24" s="8"/>
      <c r="E24" s="8"/>
      <c r="F24" s="8"/>
      <c r="G24" s="1063" t="s">
        <v>15</v>
      </c>
      <c r="H24" s="1063"/>
      <c r="I24" s="255">
        <f>I27+I36</f>
        <v>70622.5</v>
      </c>
      <c r="J24" s="255">
        <f>J27+J36</f>
        <v>98345.500000000029</v>
      </c>
      <c r="K24" s="1116">
        <v>73043.7</v>
      </c>
      <c r="L24" s="1117"/>
      <c r="M24" s="1116">
        <v>26146.9</v>
      </c>
      <c r="N24" s="1117"/>
      <c r="O24" s="1116">
        <v>16464.599999999999</v>
      </c>
      <c r="P24" s="1117"/>
    </row>
    <row r="25" spans="1:16" ht="32.450000000000003" customHeight="1" x14ac:dyDescent="0.25">
      <c r="A25" s="1086" t="s">
        <v>19</v>
      </c>
      <c r="B25" s="1088"/>
      <c r="C25" s="9"/>
      <c r="D25" s="8"/>
      <c r="E25" s="8"/>
      <c r="F25" s="8"/>
      <c r="G25" s="1057" t="s">
        <v>15</v>
      </c>
      <c r="H25" s="1057"/>
      <c r="I25" s="256"/>
      <c r="J25" s="8"/>
      <c r="K25" s="1084"/>
      <c r="L25" s="1084"/>
      <c r="M25" s="1084"/>
      <c r="N25" s="1084"/>
      <c r="O25" s="1084"/>
      <c r="P25" s="1084"/>
    </row>
    <row r="26" spans="1:16" ht="18.600000000000001" customHeight="1" x14ac:dyDescent="0.25">
      <c r="A26" s="1084" t="s">
        <v>657</v>
      </c>
      <c r="B26" s="1084"/>
      <c r="C26" s="8">
        <v>2</v>
      </c>
      <c r="D26" s="8">
        <v>2</v>
      </c>
      <c r="E26" s="8">
        <v>4</v>
      </c>
      <c r="F26" s="8">
        <v>14</v>
      </c>
      <c r="G26" s="1057" t="s">
        <v>15</v>
      </c>
      <c r="H26" s="1057"/>
      <c r="I26" s="256"/>
      <c r="J26" s="8"/>
      <c r="K26" s="1084"/>
      <c r="L26" s="1084"/>
      <c r="M26" s="1084"/>
      <c r="N26" s="1084"/>
      <c r="O26" s="1084"/>
      <c r="P26" s="1084"/>
    </row>
    <row r="27" spans="1:16" ht="32.450000000000003" customHeight="1" x14ac:dyDescent="0.25">
      <c r="A27" s="1086" t="s">
        <v>20</v>
      </c>
      <c r="B27" s="1088"/>
      <c r="C27" s="372">
        <v>2</v>
      </c>
      <c r="D27" s="372">
        <v>2</v>
      </c>
      <c r="E27" s="373" t="s">
        <v>109</v>
      </c>
      <c r="F27" s="8"/>
      <c r="G27" s="1057" t="s">
        <v>15</v>
      </c>
      <c r="H27" s="1057"/>
      <c r="I27" s="255">
        <f>I28+I30+I31+I32+I33+I34+I35</f>
        <v>28783.300000000003</v>
      </c>
      <c r="J27" s="255">
        <f>J28+J30+J31+J32+J33+J34+J35</f>
        <v>66388.400000000023</v>
      </c>
      <c r="K27" s="1116">
        <f>K28+K29+K30+K33+K34+K35+K31</f>
        <v>42140</v>
      </c>
      <c r="L27" s="1117"/>
      <c r="M27" s="1116">
        <f>M28+M30+M33+M35+M31</f>
        <v>3273</v>
      </c>
      <c r="N27" s="1148"/>
      <c r="O27" s="1116">
        <f>O28+O30+O33+O35+O31</f>
        <v>3235.3</v>
      </c>
      <c r="P27" s="1148"/>
    </row>
    <row r="28" spans="1:16" s="465" customFormat="1" ht="32.450000000000003" customHeight="1" x14ac:dyDescent="0.25">
      <c r="A28" s="1128" t="s">
        <v>657</v>
      </c>
      <c r="B28" s="1128"/>
      <c r="C28" s="653"/>
      <c r="D28" s="653"/>
      <c r="E28" s="654"/>
      <c r="F28" s="8">
        <v>14</v>
      </c>
      <c r="G28" s="1057" t="s">
        <v>15</v>
      </c>
      <c r="H28" s="1057"/>
      <c r="I28" s="256">
        <v>934.5</v>
      </c>
      <c r="J28" s="13"/>
      <c r="K28" s="1042">
        <v>3700</v>
      </c>
      <c r="L28" s="1044"/>
      <c r="M28" s="1042"/>
      <c r="N28" s="1044"/>
      <c r="O28" s="1042"/>
      <c r="P28" s="1044"/>
    </row>
    <row r="29" spans="1:16" s="465" customFormat="1" ht="32.450000000000003" customHeight="1" x14ac:dyDescent="0.25">
      <c r="A29" s="1129" t="s">
        <v>659</v>
      </c>
      <c r="B29" s="1129"/>
      <c r="C29" s="653"/>
      <c r="D29" s="653"/>
      <c r="E29" s="654"/>
      <c r="F29" s="8"/>
      <c r="G29" s="1057" t="s">
        <v>15</v>
      </c>
      <c r="H29" s="1057"/>
      <c r="I29" s="256"/>
      <c r="J29" s="13"/>
      <c r="K29" s="1042">
        <v>700</v>
      </c>
      <c r="L29" s="1044"/>
      <c r="M29" s="1042"/>
      <c r="N29" s="1044"/>
      <c r="O29" s="1042"/>
      <c r="P29" s="1044"/>
    </row>
    <row r="30" spans="1:16" ht="56.45" customHeight="1" x14ac:dyDescent="0.25">
      <c r="A30" s="1149" t="s">
        <v>256</v>
      </c>
      <c r="B30" s="1150"/>
      <c r="C30" s="163"/>
      <c r="D30" s="372"/>
      <c r="E30" s="372"/>
      <c r="F30" s="8">
        <v>59</v>
      </c>
      <c r="G30" s="1026" t="s">
        <v>15</v>
      </c>
      <c r="H30" s="1027"/>
      <c r="I30" s="256">
        <v>119801.7</v>
      </c>
      <c r="J30" s="8">
        <v>201866.7</v>
      </c>
      <c r="K30" s="1042">
        <v>121305.2</v>
      </c>
      <c r="L30" s="1044"/>
      <c r="M30" s="1042"/>
      <c r="N30" s="1044"/>
      <c r="O30" s="1042"/>
      <c r="P30" s="1044"/>
    </row>
    <row r="31" spans="1:16" ht="44.45" customHeight="1" x14ac:dyDescent="0.25">
      <c r="A31" s="1130" t="s">
        <v>292</v>
      </c>
      <c r="B31" s="1131"/>
      <c r="C31" s="163"/>
      <c r="D31" s="372"/>
      <c r="E31" s="372"/>
      <c r="F31" s="8">
        <v>47</v>
      </c>
      <c r="G31" s="1026" t="s">
        <v>15</v>
      </c>
      <c r="H31" s="1027"/>
      <c r="I31" s="256">
        <v>-102973.7</v>
      </c>
      <c r="J31" s="8">
        <v>-135478.29999999999</v>
      </c>
      <c r="K31" s="1042">
        <v>-105338</v>
      </c>
      <c r="L31" s="1044"/>
      <c r="M31" s="1042">
        <v>200</v>
      </c>
      <c r="N31" s="1044"/>
      <c r="O31" s="1042"/>
      <c r="P31" s="1044"/>
    </row>
    <row r="32" spans="1:16" ht="24.6" customHeight="1" x14ac:dyDescent="0.25">
      <c r="A32" s="1146" t="s">
        <v>362</v>
      </c>
      <c r="B32" s="1147"/>
      <c r="C32" s="163"/>
      <c r="D32" s="372"/>
      <c r="E32" s="372"/>
      <c r="F32" s="8">
        <v>42</v>
      </c>
      <c r="G32" s="171"/>
      <c r="H32" s="172"/>
      <c r="I32" s="256">
        <v>-3812</v>
      </c>
      <c r="J32" s="8"/>
      <c r="K32" s="176"/>
      <c r="L32" s="177"/>
      <c r="M32" s="1042"/>
      <c r="N32" s="1044"/>
      <c r="O32" s="1042"/>
      <c r="P32" s="1044"/>
    </row>
    <row r="33" spans="1:16" ht="20.45" customHeight="1" x14ac:dyDescent="0.25">
      <c r="A33" s="987" t="s">
        <v>130</v>
      </c>
      <c r="B33" s="989"/>
      <c r="C33" s="163"/>
      <c r="D33" s="372"/>
      <c r="E33" s="372"/>
      <c r="F33" s="8">
        <v>91</v>
      </c>
      <c r="G33" s="1042" t="s">
        <v>15</v>
      </c>
      <c r="H33" s="1044"/>
      <c r="I33" s="256">
        <v>48000.5</v>
      </c>
      <c r="J33" s="8">
        <v>33167.699999999997</v>
      </c>
      <c r="K33" s="1042">
        <v>28081.1</v>
      </c>
      <c r="L33" s="1044"/>
      <c r="M33" s="1042">
        <v>6308.3</v>
      </c>
      <c r="N33" s="1044"/>
      <c r="O33" s="1042">
        <v>3235.3</v>
      </c>
      <c r="P33" s="1044"/>
    </row>
    <row r="34" spans="1:16" ht="31.15" customHeight="1" x14ac:dyDescent="0.25">
      <c r="A34" s="1146" t="s">
        <v>658</v>
      </c>
      <c r="B34" s="1147"/>
      <c r="C34" s="163"/>
      <c r="D34" s="372"/>
      <c r="E34" s="372"/>
      <c r="F34" s="8"/>
      <c r="G34" s="176"/>
      <c r="H34" s="177"/>
      <c r="I34" s="256"/>
      <c r="J34" s="13"/>
      <c r="K34" s="1042"/>
      <c r="L34" s="1044"/>
      <c r="M34" s="1042"/>
      <c r="N34" s="1044"/>
      <c r="O34" s="1042"/>
      <c r="P34" s="1044"/>
    </row>
    <row r="35" spans="1:16" ht="16.899999999999999" customHeight="1" x14ac:dyDescent="0.25">
      <c r="A35" s="987" t="s">
        <v>131</v>
      </c>
      <c r="B35" s="989"/>
      <c r="C35" s="163"/>
      <c r="D35" s="372"/>
      <c r="E35" s="372"/>
      <c r="F35" s="8">
        <v>91</v>
      </c>
      <c r="G35" s="1042" t="s">
        <v>15</v>
      </c>
      <c r="H35" s="1044"/>
      <c r="I35" s="256">
        <v>-33167.699999999997</v>
      </c>
      <c r="J35" s="8">
        <v>-33167.699999999997</v>
      </c>
      <c r="K35" s="1042">
        <v>-6308.3</v>
      </c>
      <c r="L35" s="1044"/>
      <c r="M35" s="1042">
        <v>-3235.3</v>
      </c>
      <c r="N35" s="1044"/>
      <c r="O35" s="1042"/>
      <c r="P35" s="1044"/>
    </row>
    <row r="36" spans="1:16" ht="48" customHeight="1" x14ac:dyDescent="0.25">
      <c r="A36" s="1086" t="s">
        <v>21</v>
      </c>
      <c r="B36" s="1088"/>
      <c r="C36" s="372">
        <v>1</v>
      </c>
      <c r="D36" s="372"/>
      <c r="E36" s="373" t="s">
        <v>109</v>
      </c>
      <c r="F36" s="8">
        <v>1</v>
      </c>
      <c r="G36" s="1026" t="s">
        <v>15</v>
      </c>
      <c r="H36" s="1027"/>
      <c r="I36" s="256">
        <v>41839.199999999997</v>
      </c>
      <c r="J36" s="8">
        <v>31957.1</v>
      </c>
      <c r="K36" s="1042">
        <v>30903.7</v>
      </c>
      <c r="L36" s="1044"/>
      <c r="M36" s="1042">
        <v>22873.9</v>
      </c>
      <c r="N36" s="1044"/>
      <c r="O36" s="1042">
        <v>13230.3</v>
      </c>
      <c r="P36" s="1044"/>
    </row>
    <row r="37" spans="1:16" ht="14.45" customHeight="1" x14ac:dyDescent="0.25"/>
    <row r="38" spans="1:16" ht="21" customHeight="1" x14ac:dyDescent="0.25">
      <c r="A38" s="1142" t="s">
        <v>22</v>
      </c>
      <c r="B38" s="1143"/>
      <c r="C38" s="1143"/>
      <c r="D38" s="1143"/>
      <c r="E38" s="1143"/>
      <c r="F38" s="1143"/>
      <c r="G38" s="1143"/>
      <c r="H38" s="1143"/>
      <c r="I38" s="1143"/>
      <c r="J38" s="1143"/>
      <c r="K38" s="1143"/>
      <c r="L38" s="1143"/>
      <c r="M38" s="1143"/>
      <c r="N38" s="1143"/>
      <c r="O38" s="1143"/>
      <c r="P38" s="1144"/>
    </row>
    <row r="39" spans="1:16" ht="25.15" customHeight="1" x14ac:dyDescent="0.25">
      <c r="A39" s="1057" t="s">
        <v>7</v>
      </c>
      <c r="B39" s="1057"/>
      <c r="C39" s="1057"/>
      <c r="D39" s="1057" t="s">
        <v>2</v>
      </c>
      <c r="E39" s="1057"/>
      <c r="F39" s="1057"/>
      <c r="G39" s="1057" t="s">
        <v>447</v>
      </c>
      <c r="H39" s="1057"/>
      <c r="I39" s="1057"/>
      <c r="J39" s="1057"/>
      <c r="K39" s="1057" t="s">
        <v>352</v>
      </c>
      <c r="L39" s="1057"/>
      <c r="M39" s="1057"/>
      <c r="N39" s="1057" t="s">
        <v>539</v>
      </c>
      <c r="O39" s="1057"/>
      <c r="P39" s="1057"/>
    </row>
    <row r="40" spans="1:16" ht="64.150000000000006" customHeight="1" x14ac:dyDescent="0.25">
      <c r="A40" s="1057"/>
      <c r="B40" s="1057"/>
      <c r="C40" s="1057"/>
      <c r="D40" s="79" t="s">
        <v>8</v>
      </c>
      <c r="E40" s="1092" t="s">
        <v>23</v>
      </c>
      <c r="F40" s="1092"/>
      <c r="G40" s="1145" t="s">
        <v>24</v>
      </c>
      <c r="H40" s="1145"/>
      <c r="I40" s="86" t="s">
        <v>25</v>
      </c>
      <c r="J40" s="86" t="s">
        <v>26</v>
      </c>
      <c r="K40" s="86" t="s">
        <v>24</v>
      </c>
      <c r="L40" s="86" t="s">
        <v>25</v>
      </c>
      <c r="M40" s="86" t="s">
        <v>26</v>
      </c>
      <c r="N40" s="86" t="s">
        <v>24</v>
      </c>
      <c r="O40" s="86" t="s">
        <v>25</v>
      </c>
      <c r="P40" s="86" t="s">
        <v>26</v>
      </c>
    </row>
    <row r="41" spans="1:16" ht="20.45" customHeight="1" x14ac:dyDescent="0.25">
      <c r="A41" s="1111" t="s">
        <v>27</v>
      </c>
      <c r="B41" s="1111"/>
      <c r="C41" s="1111"/>
      <c r="D41" s="8"/>
      <c r="E41" s="1057"/>
      <c r="F41" s="1057"/>
      <c r="G41" s="1063">
        <v>73043.7</v>
      </c>
      <c r="H41" s="1063"/>
      <c r="I41" s="122"/>
      <c r="J41" s="122"/>
      <c r="K41" s="122">
        <v>26146.9</v>
      </c>
      <c r="L41" s="122"/>
      <c r="M41" s="122"/>
      <c r="N41" s="122">
        <v>16465.599999999999</v>
      </c>
      <c r="O41" s="122"/>
      <c r="P41" s="122"/>
    </row>
    <row r="42" spans="1:16" s="12" customFormat="1" ht="20.45" customHeight="1" x14ac:dyDescent="0.25">
      <c r="A42" s="1134" t="s">
        <v>129</v>
      </c>
      <c r="B42" s="1134"/>
      <c r="C42" s="1134"/>
      <c r="D42" s="84" t="s">
        <v>28</v>
      </c>
      <c r="E42" s="1135">
        <v>3</v>
      </c>
      <c r="F42" s="1135"/>
      <c r="G42" s="1057">
        <v>73043.7</v>
      </c>
      <c r="H42" s="1057"/>
      <c r="I42" s="121"/>
      <c r="J42" s="121"/>
      <c r="K42" s="121">
        <v>26146.9</v>
      </c>
      <c r="L42" s="121"/>
      <c r="M42" s="121"/>
      <c r="N42" s="121">
        <v>16465.599999999999</v>
      </c>
      <c r="O42" s="121"/>
      <c r="P42" s="121"/>
    </row>
    <row r="43" spans="1:16" s="12" customFormat="1" ht="20.45" customHeight="1" x14ac:dyDescent="0.25">
      <c r="A43" s="1136" t="s">
        <v>29</v>
      </c>
      <c r="B43" s="1137"/>
      <c r="C43" s="1138"/>
      <c r="D43" s="84" t="s">
        <v>30</v>
      </c>
      <c r="E43" s="1139"/>
      <c r="F43" s="1140"/>
      <c r="G43" s="1139"/>
      <c r="H43" s="1140"/>
      <c r="I43" s="84"/>
      <c r="J43" s="84"/>
      <c r="K43" s="84"/>
      <c r="L43" s="84"/>
      <c r="M43" s="84"/>
      <c r="N43" s="84"/>
      <c r="O43" s="84"/>
      <c r="P43" s="84"/>
    </row>
    <row r="44" spans="1:16" s="12" customFormat="1" ht="20.45" customHeight="1" x14ac:dyDescent="0.25">
      <c r="A44" s="1139"/>
      <c r="B44" s="1141"/>
      <c r="C44" s="1140"/>
      <c r="D44" s="84"/>
      <c r="E44" s="1139"/>
      <c r="F44" s="1140"/>
      <c r="G44" s="1139"/>
      <c r="H44" s="1140"/>
      <c r="I44" s="84"/>
      <c r="J44" s="84"/>
      <c r="K44" s="84"/>
      <c r="L44" s="84"/>
      <c r="M44" s="84"/>
      <c r="N44" s="84"/>
      <c r="O44" s="84"/>
      <c r="P44" s="84"/>
    </row>
    <row r="45" spans="1:16" ht="20.45" customHeight="1" x14ac:dyDescent="0.25">
      <c r="A45" s="1111" t="s">
        <v>27</v>
      </c>
      <c r="B45" s="1111"/>
      <c r="C45" s="1111"/>
      <c r="D45" s="8"/>
      <c r="E45" s="1057"/>
      <c r="F45" s="1057"/>
      <c r="G45" s="1063">
        <f>G46+G47</f>
        <v>73043.7</v>
      </c>
      <c r="H45" s="1063"/>
      <c r="I45" s="122"/>
      <c r="J45" s="122"/>
      <c r="K45" s="122">
        <v>26146.9</v>
      </c>
      <c r="L45" s="122"/>
      <c r="M45" s="122"/>
      <c r="N45" s="122">
        <v>16465.599999999999</v>
      </c>
      <c r="O45" s="122"/>
      <c r="P45" s="122"/>
    </row>
    <row r="46" spans="1:16" s="12" customFormat="1" ht="20.45" customHeight="1" x14ac:dyDescent="0.25">
      <c r="A46" s="1134" t="s">
        <v>31</v>
      </c>
      <c r="B46" s="1134"/>
      <c r="C46" s="1134"/>
      <c r="D46" s="61"/>
      <c r="E46" s="1135"/>
      <c r="F46" s="1135"/>
      <c r="G46" s="1135">
        <v>42140</v>
      </c>
      <c r="H46" s="1135"/>
      <c r="I46" s="84"/>
      <c r="J46" s="84"/>
      <c r="K46" s="84">
        <v>3273</v>
      </c>
      <c r="L46" s="84"/>
      <c r="M46" s="84"/>
      <c r="N46" s="84">
        <v>3235.3</v>
      </c>
      <c r="O46" s="84"/>
      <c r="P46" s="84"/>
    </row>
    <row r="47" spans="1:16" s="12" customFormat="1" ht="20.45" customHeight="1" x14ac:dyDescent="0.25">
      <c r="A47" s="1134" t="s">
        <v>32</v>
      </c>
      <c r="B47" s="1134"/>
      <c r="C47" s="1134"/>
      <c r="D47" s="61"/>
      <c r="E47" s="1135">
        <v>1</v>
      </c>
      <c r="F47" s="1135"/>
      <c r="G47" s="1135">
        <v>30903.7</v>
      </c>
      <c r="H47" s="1135"/>
      <c r="I47" s="84"/>
      <c r="J47" s="84"/>
      <c r="K47" s="84">
        <v>22873.9</v>
      </c>
      <c r="L47" s="84"/>
      <c r="M47" s="84"/>
      <c r="N47" s="84">
        <v>13230.3</v>
      </c>
      <c r="O47" s="84"/>
      <c r="P47" s="84"/>
    </row>
    <row r="48" spans="1:16" ht="19.149999999999999" customHeight="1" x14ac:dyDescent="0.25"/>
    <row r="49" spans="1:16" x14ac:dyDescent="0.25">
      <c r="A49" s="1051" t="s">
        <v>33</v>
      </c>
      <c r="B49" s="1051"/>
      <c r="C49" s="1051"/>
      <c r="D49" s="1051"/>
      <c r="E49" s="1051"/>
      <c r="F49" s="1051"/>
      <c r="G49" s="1051"/>
      <c r="H49" s="1051"/>
      <c r="I49" s="1051"/>
      <c r="J49" s="1051"/>
      <c r="K49" s="1051"/>
      <c r="L49" s="1051"/>
      <c r="M49" s="1051"/>
      <c r="N49" s="1051"/>
      <c r="O49" s="1051"/>
      <c r="P49" s="1051"/>
    </row>
    <row r="50" spans="1:16" x14ac:dyDescent="0.25">
      <c r="A50" s="1057" t="s">
        <v>7</v>
      </c>
      <c r="B50" s="1057"/>
      <c r="C50" s="1057" t="s">
        <v>2</v>
      </c>
      <c r="D50" s="1057"/>
      <c r="E50" s="1057"/>
      <c r="F50" s="1057"/>
      <c r="G50" s="1057"/>
      <c r="H50" s="1057"/>
      <c r="I50" s="1078" t="s">
        <v>34</v>
      </c>
      <c r="J50" s="1080"/>
      <c r="K50" s="79">
        <v>2016</v>
      </c>
      <c r="L50" s="79">
        <v>2017</v>
      </c>
      <c r="M50" s="79">
        <v>2018</v>
      </c>
      <c r="N50" s="79">
        <v>2019</v>
      </c>
      <c r="O50" s="79">
        <v>2020</v>
      </c>
      <c r="P50" s="79">
        <v>2021</v>
      </c>
    </row>
    <row r="51" spans="1:16" ht="51.6" customHeight="1" x14ac:dyDescent="0.25">
      <c r="A51" s="1057"/>
      <c r="B51" s="1057"/>
      <c r="C51" s="85" t="s">
        <v>35</v>
      </c>
      <c r="D51" s="85" t="s">
        <v>36</v>
      </c>
      <c r="E51" s="85" t="s">
        <v>37</v>
      </c>
      <c r="F51" s="85" t="s">
        <v>38</v>
      </c>
      <c r="G51" s="85" t="s">
        <v>39</v>
      </c>
      <c r="H51" s="85" t="s">
        <v>40</v>
      </c>
      <c r="I51" s="1081"/>
      <c r="J51" s="1083"/>
      <c r="K51" s="86" t="s">
        <v>10</v>
      </c>
      <c r="L51" s="86" t="s">
        <v>10</v>
      </c>
      <c r="M51" s="86" t="s">
        <v>11</v>
      </c>
      <c r="N51" s="86" t="s">
        <v>12</v>
      </c>
      <c r="O51" s="86" t="s">
        <v>13</v>
      </c>
      <c r="P51" s="86" t="s">
        <v>13</v>
      </c>
    </row>
    <row r="52" spans="1:16" x14ac:dyDescent="0.25">
      <c r="A52" s="1075" t="s">
        <v>27</v>
      </c>
      <c r="B52" s="1077"/>
      <c r="C52" s="13"/>
      <c r="D52" s="13"/>
      <c r="E52" s="13"/>
      <c r="F52" s="13"/>
      <c r="G52" s="13"/>
      <c r="H52" s="13"/>
      <c r="I52" s="1116"/>
      <c r="J52" s="1117"/>
      <c r="K52" s="83" t="s">
        <v>15</v>
      </c>
      <c r="L52" s="661">
        <v>28783.3</v>
      </c>
      <c r="M52" s="664">
        <v>66388.399999999994</v>
      </c>
      <c r="N52" s="664">
        <v>42140</v>
      </c>
      <c r="O52" s="664">
        <v>3273</v>
      </c>
      <c r="P52" s="661">
        <v>3235.3</v>
      </c>
    </row>
    <row r="53" spans="1:16" ht="27" customHeight="1" x14ac:dyDescent="0.25">
      <c r="A53" s="1120" t="s">
        <v>451</v>
      </c>
      <c r="B53" s="1121"/>
      <c r="C53" s="28">
        <v>298</v>
      </c>
      <c r="D53" s="13">
        <v>2</v>
      </c>
      <c r="E53" s="13">
        <v>2054</v>
      </c>
      <c r="F53" s="13">
        <v>411</v>
      </c>
      <c r="G53" s="13">
        <v>70074</v>
      </c>
      <c r="H53" s="13"/>
      <c r="I53" s="1042"/>
      <c r="J53" s="1044"/>
      <c r="K53" s="79" t="s">
        <v>15</v>
      </c>
      <c r="L53" s="662">
        <f>L54+L55+L57+L58+L56</f>
        <v>27200.799999999996</v>
      </c>
      <c r="M53" s="662">
        <f t="shared" ref="M53:P53" si="2">M54+M55+M57+M58+M56</f>
        <v>66388.400000000023</v>
      </c>
      <c r="N53" s="662">
        <f t="shared" si="2"/>
        <v>33980</v>
      </c>
      <c r="O53" s="662">
        <f t="shared" si="2"/>
        <v>373</v>
      </c>
      <c r="P53" s="662">
        <f t="shared" si="2"/>
        <v>0</v>
      </c>
    </row>
    <row r="54" spans="1:16" ht="67.150000000000006" customHeight="1" x14ac:dyDescent="0.25">
      <c r="A54" s="1122" t="s">
        <v>128</v>
      </c>
      <c r="B54" s="1123"/>
      <c r="C54" s="101"/>
      <c r="D54" s="8"/>
      <c r="E54" s="8"/>
      <c r="F54" s="8"/>
      <c r="G54" s="8"/>
      <c r="H54" s="8">
        <v>595410</v>
      </c>
      <c r="I54" s="1042"/>
      <c r="J54" s="1044"/>
      <c r="K54" s="79" t="s">
        <v>15</v>
      </c>
      <c r="L54" s="663">
        <v>119801.7</v>
      </c>
      <c r="M54" s="658">
        <v>201866.7</v>
      </c>
      <c r="N54" s="658">
        <v>121305.2</v>
      </c>
      <c r="O54" s="658"/>
      <c r="P54" s="658"/>
    </row>
    <row r="55" spans="1:16" ht="54.6" customHeight="1" x14ac:dyDescent="0.25">
      <c r="A55" s="1124" t="s">
        <v>291</v>
      </c>
      <c r="B55" s="1125"/>
      <c r="C55" s="101"/>
      <c r="D55" s="8"/>
      <c r="E55" s="8"/>
      <c r="F55" s="8"/>
      <c r="G55" s="8"/>
      <c r="H55" s="8">
        <v>472430</v>
      </c>
      <c r="I55" s="117"/>
      <c r="J55" s="118"/>
      <c r="K55" s="119" t="s">
        <v>15</v>
      </c>
      <c r="L55" s="663">
        <v>-104409</v>
      </c>
      <c r="M55" s="658">
        <v>-135478.29999999999</v>
      </c>
      <c r="N55" s="658">
        <v>-105338</v>
      </c>
      <c r="O55" s="658"/>
      <c r="P55" s="658"/>
    </row>
    <row r="56" spans="1:16" ht="22.9" customHeight="1" x14ac:dyDescent="0.25">
      <c r="A56" s="1118" t="s">
        <v>362</v>
      </c>
      <c r="B56" s="1119"/>
      <c r="C56" s="28"/>
      <c r="D56" s="8"/>
      <c r="E56" s="8"/>
      <c r="F56" s="8"/>
      <c r="G56" s="8"/>
      <c r="H56" s="8">
        <v>422000</v>
      </c>
      <c r="I56" s="176"/>
      <c r="J56" s="177"/>
      <c r="K56" s="180"/>
      <c r="L56" s="663">
        <v>-3692.7</v>
      </c>
      <c r="M56" s="658"/>
      <c r="N56" s="658"/>
      <c r="O56" s="658"/>
      <c r="P56" s="658"/>
    </row>
    <row r="57" spans="1:16" ht="19.149999999999999" customHeight="1" x14ac:dyDescent="0.25">
      <c r="A57" s="1118" t="s">
        <v>130</v>
      </c>
      <c r="B57" s="1119"/>
      <c r="C57" s="28"/>
      <c r="D57" s="8"/>
      <c r="E57" s="8"/>
      <c r="F57" s="8"/>
      <c r="G57" s="8"/>
      <c r="H57" s="8">
        <v>910000</v>
      </c>
      <c r="I57" s="1042"/>
      <c r="J57" s="1044"/>
      <c r="K57" s="79" t="s">
        <v>15</v>
      </c>
      <c r="L57" s="663">
        <v>33886.6</v>
      </c>
      <c r="M57" s="658">
        <v>18385.8</v>
      </c>
      <c r="N57" s="658">
        <v>18385.8</v>
      </c>
      <c r="O57" s="658">
        <v>373</v>
      </c>
      <c r="P57" s="658"/>
    </row>
    <row r="58" spans="1:16" ht="20.45" customHeight="1" x14ac:dyDescent="0.25">
      <c r="A58" s="1118" t="s">
        <v>131</v>
      </c>
      <c r="B58" s="1119"/>
      <c r="C58" s="13"/>
      <c r="D58" s="8"/>
      <c r="E58" s="8"/>
      <c r="F58" s="8"/>
      <c r="G58" s="8"/>
      <c r="H58" s="8">
        <v>930000</v>
      </c>
      <c r="I58" s="1042"/>
      <c r="J58" s="1044"/>
      <c r="K58" s="79" t="s">
        <v>15</v>
      </c>
      <c r="L58" s="663">
        <v>-18385.8</v>
      </c>
      <c r="M58" s="658">
        <v>-18385.8</v>
      </c>
      <c r="N58" s="658">
        <v>-373</v>
      </c>
      <c r="O58" s="658"/>
      <c r="P58" s="658"/>
    </row>
    <row r="59" spans="1:16" s="465" customFormat="1" ht="62.25" customHeight="1" x14ac:dyDescent="0.25">
      <c r="A59" s="1126" t="s">
        <v>600</v>
      </c>
      <c r="B59" s="1127"/>
      <c r="C59" s="13">
        <v>298</v>
      </c>
      <c r="D59" s="13">
        <v>2</v>
      </c>
      <c r="E59" s="13">
        <v>2061</v>
      </c>
      <c r="F59" s="13">
        <v>411</v>
      </c>
      <c r="G59" s="13">
        <v>70034</v>
      </c>
      <c r="H59" s="13"/>
      <c r="I59" s="659"/>
      <c r="J59" s="660"/>
      <c r="K59" s="657" t="s">
        <v>15</v>
      </c>
      <c r="L59" s="664">
        <f>L60+L61+L62+L63+L64+L65</f>
        <v>1582.6999999999989</v>
      </c>
      <c r="M59" s="664">
        <f t="shared" ref="M59:P59" si="3">M60+M61+M62+M63+M64+M65</f>
        <v>0</v>
      </c>
      <c r="N59" s="664">
        <f t="shared" si="3"/>
        <v>8159.9999999999991</v>
      </c>
      <c r="O59" s="664">
        <f t="shared" si="3"/>
        <v>2900</v>
      </c>
      <c r="P59" s="664">
        <f t="shared" si="3"/>
        <v>3235.3</v>
      </c>
    </row>
    <row r="60" spans="1:16" s="465" customFormat="1" ht="20.45" customHeight="1" x14ac:dyDescent="0.25">
      <c r="A60" s="1128" t="s">
        <v>657</v>
      </c>
      <c r="B60" s="1128"/>
      <c r="C60" s="13"/>
      <c r="D60" s="8"/>
      <c r="E60" s="8"/>
      <c r="F60" s="8"/>
      <c r="G60" s="8"/>
      <c r="H60" s="8"/>
      <c r="I60" s="655"/>
      <c r="J60" s="656"/>
      <c r="K60" s="657" t="s">
        <v>15</v>
      </c>
      <c r="L60" s="663">
        <v>934.5</v>
      </c>
      <c r="M60" s="658"/>
      <c r="N60" s="658">
        <v>3700</v>
      </c>
      <c r="O60" s="658"/>
      <c r="P60" s="658"/>
    </row>
    <row r="61" spans="1:16" s="465" customFormat="1" ht="45.75" customHeight="1" x14ac:dyDescent="0.25">
      <c r="A61" s="1129" t="s">
        <v>659</v>
      </c>
      <c r="B61" s="1129"/>
      <c r="C61" s="13"/>
      <c r="D61" s="8"/>
      <c r="E61" s="8"/>
      <c r="F61" s="8"/>
      <c r="G61" s="8"/>
      <c r="H61" s="8"/>
      <c r="I61" s="655"/>
      <c r="J61" s="656"/>
      <c r="K61" s="657" t="s">
        <v>15</v>
      </c>
      <c r="L61" s="663"/>
      <c r="M61" s="658"/>
      <c r="N61" s="658">
        <v>700</v>
      </c>
      <c r="O61" s="658"/>
      <c r="P61" s="658"/>
    </row>
    <row r="62" spans="1:16" s="465" customFormat="1" ht="39.75" customHeight="1" x14ac:dyDescent="0.25">
      <c r="A62" s="1130" t="s">
        <v>292</v>
      </c>
      <c r="B62" s="1131"/>
      <c r="C62" s="13"/>
      <c r="D62" s="8"/>
      <c r="E62" s="8"/>
      <c r="F62" s="8"/>
      <c r="G62" s="8"/>
      <c r="H62" s="8">
        <v>472430</v>
      </c>
      <c r="I62" s="655"/>
      <c r="J62" s="656"/>
      <c r="K62" s="657" t="s">
        <v>15</v>
      </c>
      <c r="L62" s="663">
        <v>1435.5</v>
      </c>
      <c r="M62" s="658"/>
      <c r="N62" s="658"/>
      <c r="O62" s="658">
        <v>200</v>
      </c>
      <c r="P62" s="658"/>
    </row>
    <row r="63" spans="1:16" s="465" customFormat="1" ht="20.45" customHeight="1" x14ac:dyDescent="0.25">
      <c r="A63" s="1118" t="s">
        <v>362</v>
      </c>
      <c r="B63" s="1119"/>
      <c r="C63" s="13"/>
      <c r="D63" s="8"/>
      <c r="E63" s="8"/>
      <c r="F63" s="8"/>
      <c r="G63" s="8"/>
      <c r="H63" s="8">
        <v>422000</v>
      </c>
      <c r="I63" s="655"/>
      <c r="J63" s="656"/>
      <c r="K63" s="657" t="s">
        <v>15</v>
      </c>
      <c r="L63" s="663">
        <v>-119.3</v>
      </c>
      <c r="M63" s="658"/>
      <c r="N63" s="658"/>
      <c r="O63" s="658"/>
      <c r="P63" s="658"/>
    </row>
    <row r="64" spans="1:16" s="465" customFormat="1" ht="20.45" customHeight="1" x14ac:dyDescent="0.25">
      <c r="A64" s="1132" t="s">
        <v>130</v>
      </c>
      <c r="B64" s="1133"/>
      <c r="C64" s="13"/>
      <c r="D64" s="8"/>
      <c r="E64" s="8"/>
      <c r="F64" s="8"/>
      <c r="G64" s="8"/>
      <c r="H64" s="8">
        <v>910000</v>
      </c>
      <c r="I64" s="655"/>
      <c r="J64" s="656"/>
      <c r="K64" s="657" t="s">
        <v>15</v>
      </c>
      <c r="L64" s="663">
        <v>14113.9</v>
      </c>
      <c r="M64" s="658">
        <v>14781.9</v>
      </c>
      <c r="N64" s="658">
        <v>9695.2999999999993</v>
      </c>
      <c r="O64" s="658">
        <v>5935.3</v>
      </c>
      <c r="P64" s="658">
        <v>3235.3</v>
      </c>
    </row>
    <row r="65" spans="1:16" ht="15.75" customHeight="1" x14ac:dyDescent="0.25">
      <c r="A65" s="1132" t="s">
        <v>131</v>
      </c>
      <c r="B65" s="1133"/>
      <c r="C65" s="13"/>
      <c r="D65" s="13"/>
      <c r="E65" s="13"/>
      <c r="F65" s="13"/>
      <c r="G65" s="13"/>
      <c r="H65" s="8">
        <v>930000</v>
      </c>
      <c r="I65" s="1042"/>
      <c r="J65" s="1044"/>
      <c r="K65" s="657" t="s">
        <v>15</v>
      </c>
      <c r="L65" s="663">
        <v>-14781.9</v>
      </c>
      <c r="M65" s="658">
        <v>-14781.9</v>
      </c>
      <c r="N65" s="658">
        <v>-5935.3</v>
      </c>
      <c r="O65" s="658">
        <v>-3235.3</v>
      </c>
      <c r="P65" s="658"/>
    </row>
    <row r="66" spans="1:16" x14ac:dyDescent="0.25">
      <c r="A66" s="1042"/>
      <c r="B66" s="1043"/>
    </row>
    <row r="67" spans="1:16" ht="26.25" customHeight="1" x14ac:dyDescent="0.25">
      <c r="A67" s="1113" t="s">
        <v>41</v>
      </c>
      <c r="B67" s="1113"/>
      <c r="C67" s="1113"/>
      <c r="D67" s="1113"/>
      <c r="E67" s="1113"/>
      <c r="F67" s="1113"/>
      <c r="G67" s="1113"/>
      <c r="H67" s="1113"/>
      <c r="I67" s="1113"/>
      <c r="J67" s="1113"/>
      <c r="K67" s="1113"/>
      <c r="L67" s="1113"/>
      <c r="M67" s="1113"/>
      <c r="N67" s="1113"/>
      <c r="O67" s="1113"/>
      <c r="P67" s="1114"/>
    </row>
    <row r="68" spans="1:16" ht="16.899999999999999" customHeight="1" x14ac:dyDescent="0.25">
      <c r="A68" s="1106"/>
      <c r="B68" s="1108"/>
      <c r="C68" s="1106"/>
      <c r="D68" s="1107"/>
      <c r="E68" s="1107"/>
      <c r="F68" s="1107"/>
      <c r="G68" s="1107"/>
      <c r="H68" s="1107"/>
      <c r="I68" s="1107"/>
      <c r="J68" s="1107"/>
      <c r="K68" s="1107"/>
      <c r="L68" s="1107"/>
      <c r="M68" s="1107"/>
      <c r="N68" s="1108"/>
      <c r="O68" s="1084" t="s">
        <v>2</v>
      </c>
      <c r="P68" s="1084"/>
    </row>
    <row r="69" spans="1:16" ht="20.25" customHeight="1" x14ac:dyDescent="0.25">
      <c r="A69" s="1111" t="s">
        <v>42</v>
      </c>
      <c r="B69" s="1111"/>
      <c r="C69" s="1106" t="s">
        <v>219</v>
      </c>
      <c r="D69" s="1107"/>
      <c r="E69" s="1107"/>
      <c r="F69" s="1107"/>
      <c r="G69" s="1107"/>
      <c r="H69" s="1107"/>
      <c r="I69" s="1107"/>
      <c r="J69" s="1107"/>
      <c r="K69" s="1107"/>
      <c r="L69" s="1107"/>
      <c r="M69" s="1107"/>
      <c r="N69" s="1108"/>
      <c r="O69" s="1112" t="s">
        <v>220</v>
      </c>
      <c r="P69" s="1112"/>
    </row>
    <row r="70" spans="1:16" ht="21.6" customHeight="1" x14ac:dyDescent="0.25">
      <c r="A70" s="1111" t="s">
        <v>43</v>
      </c>
      <c r="B70" s="1111"/>
      <c r="C70" s="1106" t="s">
        <v>219</v>
      </c>
      <c r="D70" s="1107"/>
      <c r="E70" s="1107"/>
      <c r="F70" s="1107"/>
      <c r="G70" s="1107"/>
      <c r="H70" s="1107"/>
      <c r="I70" s="1107"/>
      <c r="J70" s="1107"/>
      <c r="K70" s="1107"/>
      <c r="L70" s="1107"/>
      <c r="M70" s="1107"/>
      <c r="N70" s="1108"/>
      <c r="O70" s="1084">
        <v>50</v>
      </c>
      <c r="P70" s="1084"/>
    </row>
    <row r="71" spans="1:16" ht="21.6" customHeight="1" x14ac:dyDescent="0.25">
      <c r="A71" s="1111" t="s">
        <v>45</v>
      </c>
      <c r="B71" s="1111"/>
      <c r="C71" s="1106" t="s">
        <v>257</v>
      </c>
      <c r="D71" s="1107"/>
      <c r="E71" s="1107"/>
      <c r="F71" s="1107"/>
      <c r="G71" s="1107"/>
      <c r="H71" s="1107"/>
      <c r="I71" s="1107"/>
      <c r="J71" s="1107"/>
      <c r="K71" s="1107"/>
      <c r="L71" s="1107"/>
      <c r="M71" s="1107"/>
      <c r="N71" s="1108"/>
      <c r="O71" s="1112" t="s">
        <v>138</v>
      </c>
      <c r="P71" s="1112"/>
    </row>
    <row r="73" spans="1:16" ht="24.75" customHeight="1" x14ac:dyDescent="0.25">
      <c r="A73" s="1115" t="s">
        <v>46</v>
      </c>
      <c r="B73" s="1115"/>
      <c r="C73" s="1115"/>
      <c r="D73" s="1115"/>
      <c r="E73" s="1115"/>
      <c r="F73" s="1115"/>
      <c r="G73" s="1115"/>
      <c r="H73" s="1115"/>
      <c r="I73" s="1115"/>
      <c r="J73" s="1115"/>
      <c r="K73" s="1115"/>
      <c r="L73" s="1115"/>
      <c r="M73" s="1115"/>
      <c r="N73" s="1115"/>
      <c r="O73" s="1115"/>
      <c r="P73" s="1115"/>
    </row>
    <row r="74" spans="1:16" ht="19.5" customHeight="1" x14ac:dyDescent="0.25">
      <c r="A74" s="1099" t="s">
        <v>47</v>
      </c>
      <c r="B74" s="1100"/>
      <c r="C74" s="1101"/>
      <c r="D74" s="991" t="s">
        <v>815</v>
      </c>
      <c r="E74" s="991"/>
      <c r="F74" s="991"/>
      <c r="G74" s="991"/>
      <c r="H74" s="991"/>
      <c r="I74" s="991"/>
      <c r="J74" s="991"/>
      <c r="K74" s="991"/>
      <c r="L74" s="991"/>
      <c r="M74" s="991"/>
      <c r="N74" s="991"/>
      <c r="O74" s="991"/>
      <c r="P74" s="992"/>
    </row>
    <row r="75" spans="1:16" ht="111.75" customHeight="1" x14ac:dyDescent="0.25">
      <c r="A75" s="1102" t="s">
        <v>48</v>
      </c>
      <c r="B75" s="1103"/>
      <c r="C75" s="1104"/>
      <c r="D75" s="1105" t="s">
        <v>839</v>
      </c>
      <c r="E75" s="985"/>
      <c r="F75" s="985"/>
      <c r="G75" s="985"/>
      <c r="H75" s="985"/>
      <c r="I75" s="985"/>
      <c r="J75" s="985"/>
      <c r="K75" s="985"/>
      <c r="L75" s="985"/>
      <c r="M75" s="985"/>
      <c r="N75" s="985"/>
      <c r="O75" s="985"/>
      <c r="P75" s="986"/>
    </row>
    <row r="76" spans="1:16" ht="97.5" customHeight="1" x14ac:dyDescent="0.25">
      <c r="A76" s="1106" t="s">
        <v>49</v>
      </c>
      <c r="B76" s="1107"/>
      <c r="C76" s="1108"/>
      <c r="D76" s="1109" t="s">
        <v>816</v>
      </c>
      <c r="E76" s="1109"/>
      <c r="F76" s="1109"/>
      <c r="G76" s="1109"/>
      <c r="H76" s="1109"/>
      <c r="I76" s="1109"/>
      <c r="J76" s="1109"/>
      <c r="K76" s="1109"/>
      <c r="L76" s="1109"/>
      <c r="M76" s="1109"/>
      <c r="N76" s="1109"/>
      <c r="O76" s="1109"/>
      <c r="P76" s="1110"/>
    </row>
    <row r="77" spans="1:16" ht="26.25" customHeight="1" x14ac:dyDescent="0.25">
      <c r="A77" s="1051" t="s">
        <v>50</v>
      </c>
      <c r="B77" s="1051"/>
      <c r="C77" s="1051"/>
      <c r="D77" s="1051"/>
      <c r="E77" s="1051"/>
      <c r="F77" s="1051"/>
      <c r="G77" s="1051"/>
      <c r="H77" s="1051"/>
      <c r="I77" s="1051"/>
      <c r="J77" s="1051"/>
      <c r="K77" s="1051"/>
      <c r="L77" s="1051"/>
      <c r="M77" s="1051"/>
      <c r="N77" s="1051"/>
      <c r="O77" s="1051"/>
      <c r="P77" s="1051"/>
    </row>
    <row r="78" spans="1:16" ht="24" customHeight="1" x14ac:dyDescent="0.25">
      <c r="A78" s="1089" t="s">
        <v>51</v>
      </c>
      <c r="B78" s="1057" t="s">
        <v>2</v>
      </c>
      <c r="C78" s="1057" t="s">
        <v>7</v>
      </c>
      <c r="D78" s="1057"/>
      <c r="E78" s="1057"/>
      <c r="F78" s="1057"/>
      <c r="G78" s="1057"/>
      <c r="H78" s="1057"/>
      <c r="I78" s="1057"/>
      <c r="J78" s="1092" t="s">
        <v>52</v>
      </c>
      <c r="K78" s="14">
        <v>2016</v>
      </c>
      <c r="L78" s="14">
        <v>2017</v>
      </c>
      <c r="M78" s="14">
        <v>2018</v>
      </c>
      <c r="N78" s="103">
        <v>2019</v>
      </c>
      <c r="O78" s="103">
        <v>2020</v>
      </c>
      <c r="P78" s="103">
        <v>2021</v>
      </c>
    </row>
    <row r="79" spans="1:16" ht="50.25" customHeight="1" x14ac:dyDescent="0.25">
      <c r="A79" s="1090"/>
      <c r="B79" s="1091"/>
      <c r="C79" s="1057"/>
      <c r="D79" s="1057"/>
      <c r="E79" s="1057"/>
      <c r="F79" s="1057"/>
      <c r="G79" s="1057"/>
      <c r="H79" s="1057"/>
      <c r="I79" s="1057"/>
      <c r="J79" s="1092"/>
      <c r="K79" s="15" t="s">
        <v>10</v>
      </c>
      <c r="L79" s="15" t="s">
        <v>10</v>
      </c>
      <c r="M79" s="15" t="s">
        <v>11</v>
      </c>
      <c r="N79" s="102" t="s">
        <v>12</v>
      </c>
      <c r="O79" s="102" t="s">
        <v>13</v>
      </c>
      <c r="P79" s="102" t="s">
        <v>13</v>
      </c>
    </row>
    <row r="80" spans="1:16" ht="54.75" customHeight="1" x14ac:dyDescent="0.25">
      <c r="A80" s="1096" t="s">
        <v>53</v>
      </c>
      <c r="B80" s="468" t="s">
        <v>139</v>
      </c>
      <c r="C80" s="1093" t="s">
        <v>817</v>
      </c>
      <c r="D80" s="1094"/>
      <c r="E80" s="1094"/>
      <c r="F80" s="1094"/>
      <c r="G80" s="1094"/>
      <c r="H80" s="1094"/>
      <c r="I80" s="1095"/>
      <c r="J80" s="468" t="s">
        <v>111</v>
      </c>
      <c r="K80" s="468" t="s">
        <v>15</v>
      </c>
      <c r="L80" s="471" t="s">
        <v>15</v>
      </c>
      <c r="M80" s="469" t="s">
        <v>15</v>
      </c>
      <c r="N80" s="469">
        <v>150</v>
      </c>
      <c r="O80" s="469" t="s">
        <v>15</v>
      </c>
      <c r="P80" s="469" t="s">
        <v>15</v>
      </c>
    </row>
    <row r="81" spans="1:16" ht="28.5" customHeight="1" x14ac:dyDescent="0.25">
      <c r="A81" s="1097"/>
      <c r="B81" s="468" t="s">
        <v>172</v>
      </c>
      <c r="C81" s="1093" t="s">
        <v>818</v>
      </c>
      <c r="D81" s="1094"/>
      <c r="E81" s="1094"/>
      <c r="F81" s="1094"/>
      <c r="G81" s="1094"/>
      <c r="H81" s="1094"/>
      <c r="I81" s="1095"/>
      <c r="J81" s="468" t="s">
        <v>111</v>
      </c>
      <c r="K81" s="468" t="s">
        <v>15</v>
      </c>
      <c r="L81" s="471" t="s">
        <v>15</v>
      </c>
      <c r="M81" s="469" t="s">
        <v>15</v>
      </c>
      <c r="N81" s="469">
        <v>8.5</v>
      </c>
      <c r="O81" s="469" t="s">
        <v>15</v>
      </c>
      <c r="P81" s="469" t="s">
        <v>15</v>
      </c>
    </row>
    <row r="82" spans="1:16" ht="33.75" customHeight="1" x14ac:dyDescent="0.25">
      <c r="A82" s="1097"/>
      <c r="B82" s="468" t="s">
        <v>340</v>
      </c>
      <c r="C82" s="1093" t="s">
        <v>819</v>
      </c>
      <c r="D82" s="1094"/>
      <c r="E82" s="1094"/>
      <c r="F82" s="1094"/>
      <c r="G82" s="1094"/>
      <c r="H82" s="1094"/>
      <c r="I82" s="1095"/>
      <c r="J82" s="468" t="s">
        <v>111</v>
      </c>
      <c r="K82" s="468" t="s">
        <v>15</v>
      </c>
      <c r="L82" s="471" t="s">
        <v>15</v>
      </c>
      <c r="M82" s="469" t="s">
        <v>15</v>
      </c>
      <c r="N82" s="469">
        <v>30</v>
      </c>
      <c r="O82" s="469" t="s">
        <v>15</v>
      </c>
      <c r="P82" s="469" t="s">
        <v>15</v>
      </c>
    </row>
    <row r="83" spans="1:16" s="465" customFormat="1" ht="33.75" customHeight="1" x14ac:dyDescent="0.25">
      <c r="A83" s="1097"/>
      <c r="B83" s="709" t="s">
        <v>342</v>
      </c>
      <c r="C83" s="1022" t="s">
        <v>840</v>
      </c>
      <c r="D83" s="1020"/>
      <c r="E83" s="1020"/>
      <c r="F83" s="1020"/>
      <c r="G83" s="1020"/>
      <c r="H83" s="1020"/>
      <c r="I83" s="1021"/>
      <c r="J83" s="709" t="s">
        <v>111</v>
      </c>
      <c r="K83" s="710" t="s">
        <v>15</v>
      </c>
      <c r="L83" s="711" t="s">
        <v>15</v>
      </c>
      <c r="M83" s="710" t="s">
        <v>15</v>
      </c>
      <c r="N83" s="710">
        <v>10</v>
      </c>
      <c r="O83" s="710">
        <v>15</v>
      </c>
      <c r="P83" s="710">
        <v>20</v>
      </c>
    </row>
    <row r="84" spans="1:16" s="465" customFormat="1" ht="33.75" customHeight="1" x14ac:dyDescent="0.25">
      <c r="A84" s="1097"/>
      <c r="B84" s="709" t="s">
        <v>339</v>
      </c>
      <c r="C84" s="1022" t="s">
        <v>841</v>
      </c>
      <c r="D84" s="1020"/>
      <c r="E84" s="1020"/>
      <c r="F84" s="1020"/>
      <c r="G84" s="1020"/>
      <c r="H84" s="1020"/>
      <c r="I84" s="1021"/>
      <c r="J84" s="709" t="s">
        <v>111</v>
      </c>
      <c r="K84" s="710" t="s">
        <v>15</v>
      </c>
      <c r="L84" s="711" t="s">
        <v>15</v>
      </c>
      <c r="M84" s="710" t="s">
        <v>15</v>
      </c>
      <c r="N84" s="710">
        <v>10</v>
      </c>
      <c r="O84" s="710">
        <v>15</v>
      </c>
      <c r="P84" s="710">
        <v>20</v>
      </c>
    </row>
    <row r="85" spans="1:16" s="465" customFormat="1" ht="33.75" customHeight="1" x14ac:dyDescent="0.25">
      <c r="A85" s="1097"/>
      <c r="B85" s="709" t="s">
        <v>690</v>
      </c>
      <c r="C85" s="1022" t="s">
        <v>842</v>
      </c>
      <c r="D85" s="1020"/>
      <c r="E85" s="1020"/>
      <c r="F85" s="1020"/>
      <c r="G85" s="1020"/>
      <c r="H85" s="1020"/>
      <c r="I85" s="1021"/>
      <c r="J85" s="709" t="s">
        <v>111</v>
      </c>
      <c r="K85" s="710" t="s">
        <v>15</v>
      </c>
      <c r="L85" s="711" t="s">
        <v>15</v>
      </c>
      <c r="M85" s="710" t="s">
        <v>15</v>
      </c>
      <c r="N85" s="710">
        <v>5</v>
      </c>
      <c r="O85" s="710">
        <v>10</v>
      </c>
      <c r="P85" s="710">
        <v>15</v>
      </c>
    </row>
    <row r="86" spans="1:16" s="465" customFormat="1" ht="33.75" customHeight="1" x14ac:dyDescent="0.25">
      <c r="A86" s="1098"/>
      <c r="B86" s="709" t="s">
        <v>843</v>
      </c>
      <c r="C86" s="1022" t="s">
        <v>844</v>
      </c>
      <c r="D86" s="1020"/>
      <c r="E86" s="1020"/>
      <c r="F86" s="1020"/>
      <c r="G86" s="1020"/>
      <c r="H86" s="1020"/>
      <c r="I86" s="1021"/>
      <c r="J86" s="709" t="s">
        <v>111</v>
      </c>
      <c r="K86" s="710" t="s">
        <v>15</v>
      </c>
      <c r="L86" s="710" t="s">
        <v>15</v>
      </c>
      <c r="M86" s="710" t="s">
        <v>15</v>
      </c>
      <c r="N86" s="710" t="s">
        <v>15</v>
      </c>
      <c r="O86" s="710">
        <v>10</v>
      </c>
      <c r="P86" s="710">
        <v>20</v>
      </c>
    </row>
    <row r="87" spans="1:16" ht="34.5" customHeight="1" x14ac:dyDescent="0.25">
      <c r="A87" s="1024"/>
      <c r="B87" s="712" t="s">
        <v>141</v>
      </c>
      <c r="C87" s="1016" t="s">
        <v>845</v>
      </c>
      <c r="D87" s="1020"/>
      <c r="E87" s="1020"/>
      <c r="F87" s="1020"/>
      <c r="G87" s="1020"/>
      <c r="H87" s="1020"/>
      <c r="I87" s="1021"/>
      <c r="J87" s="712" t="s">
        <v>344</v>
      </c>
      <c r="K87" s="713" t="s">
        <v>15</v>
      </c>
      <c r="L87" s="713" t="s">
        <v>15</v>
      </c>
      <c r="M87" s="713">
        <v>6</v>
      </c>
      <c r="N87" s="713">
        <v>9</v>
      </c>
      <c r="O87" s="713"/>
      <c r="P87" s="713"/>
    </row>
    <row r="88" spans="1:16" ht="47.25" customHeight="1" x14ac:dyDescent="0.25">
      <c r="A88" s="1024"/>
      <c r="B88" s="714" t="s">
        <v>142</v>
      </c>
      <c r="C88" s="1016" t="s">
        <v>258</v>
      </c>
      <c r="D88" s="1017"/>
      <c r="E88" s="1017"/>
      <c r="F88" s="1017"/>
      <c r="G88" s="1017"/>
      <c r="H88" s="1017"/>
      <c r="I88" s="1018"/>
      <c r="J88" s="714" t="s">
        <v>344</v>
      </c>
      <c r="K88" s="713" t="s">
        <v>15</v>
      </c>
      <c r="L88" s="715">
        <v>62</v>
      </c>
      <c r="M88" s="713">
        <v>80</v>
      </c>
      <c r="N88" s="713">
        <v>60</v>
      </c>
      <c r="O88" s="713">
        <v>50</v>
      </c>
      <c r="P88" s="713"/>
    </row>
    <row r="89" spans="1:16" ht="39.75" customHeight="1" x14ac:dyDescent="0.25">
      <c r="A89" s="1024"/>
      <c r="B89" s="714" t="s">
        <v>143</v>
      </c>
      <c r="C89" s="1016" t="s">
        <v>259</v>
      </c>
      <c r="D89" s="1017"/>
      <c r="E89" s="1017"/>
      <c r="F89" s="1017"/>
      <c r="G89" s="1017"/>
      <c r="H89" s="1017"/>
      <c r="I89" s="1018"/>
      <c r="J89" s="714" t="s">
        <v>344</v>
      </c>
      <c r="K89" s="713" t="s">
        <v>15</v>
      </c>
      <c r="L89" s="715">
        <v>14</v>
      </c>
      <c r="M89" s="713">
        <v>23</v>
      </c>
      <c r="N89" s="713">
        <v>14</v>
      </c>
      <c r="O89" s="713">
        <v>12</v>
      </c>
      <c r="P89" s="713"/>
    </row>
    <row r="90" spans="1:16" ht="42" customHeight="1" x14ac:dyDescent="0.25">
      <c r="A90" s="1024"/>
      <c r="B90" s="714" t="s">
        <v>165</v>
      </c>
      <c r="C90" s="1022" t="s">
        <v>846</v>
      </c>
      <c r="D90" s="1020"/>
      <c r="E90" s="1020"/>
      <c r="F90" s="1020"/>
      <c r="G90" s="1020"/>
      <c r="H90" s="1020"/>
      <c r="I90" s="1020"/>
      <c r="J90" s="714" t="s">
        <v>344</v>
      </c>
      <c r="K90" s="710" t="s">
        <v>15</v>
      </c>
      <c r="L90" s="710" t="s">
        <v>15</v>
      </c>
      <c r="M90" s="710" t="s">
        <v>15</v>
      </c>
      <c r="N90" s="713">
        <v>150</v>
      </c>
      <c r="O90" s="713">
        <v>200</v>
      </c>
      <c r="P90" s="713">
        <v>500</v>
      </c>
    </row>
    <row r="91" spans="1:16" ht="52.5" customHeight="1" x14ac:dyDescent="0.25">
      <c r="A91" s="1024"/>
      <c r="B91" s="714" t="s">
        <v>166</v>
      </c>
      <c r="C91" s="1016" t="s">
        <v>847</v>
      </c>
      <c r="D91" s="1017"/>
      <c r="E91" s="1017"/>
      <c r="F91" s="1017"/>
      <c r="G91" s="1017"/>
      <c r="H91" s="1017"/>
      <c r="I91" s="1017"/>
      <c r="J91" s="714" t="s">
        <v>344</v>
      </c>
      <c r="K91" s="710" t="s">
        <v>15</v>
      </c>
      <c r="L91" s="710" t="s">
        <v>15</v>
      </c>
      <c r="M91" s="710" t="s">
        <v>15</v>
      </c>
      <c r="N91" s="713">
        <v>100</v>
      </c>
      <c r="O91" s="713">
        <v>150</v>
      </c>
      <c r="P91" s="713">
        <v>400</v>
      </c>
    </row>
    <row r="92" spans="1:16" ht="35.25" customHeight="1" x14ac:dyDescent="0.25">
      <c r="A92" s="1024"/>
      <c r="B92" s="714" t="s">
        <v>192</v>
      </c>
      <c r="C92" s="1016" t="s">
        <v>848</v>
      </c>
      <c r="D92" s="1017"/>
      <c r="E92" s="1017"/>
      <c r="F92" s="1017"/>
      <c r="G92" s="1017"/>
      <c r="H92" s="1017"/>
      <c r="I92" s="1017"/>
      <c r="J92" s="714" t="s">
        <v>344</v>
      </c>
      <c r="K92" s="710" t="s">
        <v>15</v>
      </c>
      <c r="L92" s="710" t="s">
        <v>15</v>
      </c>
      <c r="M92" s="710" t="s">
        <v>15</v>
      </c>
      <c r="N92" s="713">
        <v>75</v>
      </c>
      <c r="O92" s="713">
        <v>150</v>
      </c>
      <c r="P92" s="713">
        <v>300</v>
      </c>
    </row>
    <row r="93" spans="1:16" ht="33.75" customHeight="1" x14ac:dyDescent="0.25">
      <c r="A93" s="1024"/>
      <c r="B93" s="714" t="s">
        <v>194</v>
      </c>
      <c r="C93" s="1022" t="s">
        <v>849</v>
      </c>
      <c r="D93" s="1020"/>
      <c r="E93" s="1020"/>
      <c r="F93" s="1020"/>
      <c r="G93" s="1020"/>
      <c r="H93" s="1020"/>
      <c r="I93" s="1020"/>
      <c r="J93" s="714" t="s">
        <v>850</v>
      </c>
      <c r="K93" s="710" t="s">
        <v>15</v>
      </c>
      <c r="L93" s="710" t="s">
        <v>15</v>
      </c>
      <c r="M93" s="710" t="s">
        <v>15</v>
      </c>
      <c r="N93" s="713">
        <v>450</v>
      </c>
      <c r="O93" s="713">
        <v>600</v>
      </c>
      <c r="P93" s="713">
        <v>1000</v>
      </c>
    </row>
    <row r="94" spans="1:16" ht="34.5" customHeight="1" x14ac:dyDescent="0.25">
      <c r="A94" s="1024"/>
      <c r="B94" s="714" t="s">
        <v>214</v>
      </c>
      <c r="C94" s="1016" t="s">
        <v>851</v>
      </c>
      <c r="D94" s="1017"/>
      <c r="E94" s="1017"/>
      <c r="F94" s="1017"/>
      <c r="G94" s="1017"/>
      <c r="H94" s="1017"/>
      <c r="I94" s="1018"/>
      <c r="J94" s="714" t="s">
        <v>344</v>
      </c>
      <c r="K94" s="710" t="s">
        <v>15</v>
      </c>
      <c r="L94" s="710" t="s">
        <v>15</v>
      </c>
      <c r="M94" s="710" t="s">
        <v>15</v>
      </c>
      <c r="N94" s="713" t="s">
        <v>15</v>
      </c>
      <c r="O94" s="713">
        <v>63000</v>
      </c>
      <c r="P94" s="713">
        <v>87000</v>
      </c>
    </row>
    <row r="95" spans="1:16" ht="36" customHeight="1" x14ac:dyDescent="0.25">
      <c r="A95" s="1024"/>
      <c r="B95" s="714" t="s">
        <v>215</v>
      </c>
      <c r="C95" s="1022" t="s">
        <v>852</v>
      </c>
      <c r="D95" s="1020"/>
      <c r="E95" s="1020"/>
      <c r="F95" s="1020"/>
      <c r="G95" s="1020"/>
      <c r="H95" s="1020"/>
      <c r="I95" s="1021"/>
      <c r="J95" s="714" t="s">
        <v>344</v>
      </c>
      <c r="K95" s="710" t="s">
        <v>15</v>
      </c>
      <c r="L95" s="710" t="s">
        <v>15</v>
      </c>
      <c r="M95" s="710" t="s">
        <v>15</v>
      </c>
      <c r="N95" s="713" t="s">
        <v>15</v>
      </c>
      <c r="O95" s="713">
        <v>420000</v>
      </c>
      <c r="P95" s="713">
        <v>580000</v>
      </c>
    </row>
    <row r="96" spans="1:16" ht="36" customHeight="1" x14ac:dyDescent="0.25">
      <c r="A96" s="1024"/>
      <c r="B96" s="714" t="s">
        <v>115</v>
      </c>
      <c r="C96" s="1022" t="s">
        <v>853</v>
      </c>
      <c r="D96" s="1020"/>
      <c r="E96" s="1020"/>
      <c r="F96" s="1020"/>
      <c r="G96" s="1020"/>
      <c r="H96" s="1020"/>
      <c r="I96" s="1021"/>
      <c r="J96" s="714" t="s">
        <v>344</v>
      </c>
      <c r="K96" s="710" t="s">
        <v>15</v>
      </c>
      <c r="L96" s="710" t="s">
        <v>15</v>
      </c>
      <c r="M96" s="710" t="s">
        <v>15</v>
      </c>
      <c r="N96" s="713" t="s">
        <v>15</v>
      </c>
      <c r="O96" s="713">
        <v>420</v>
      </c>
      <c r="P96" s="713">
        <v>580</v>
      </c>
    </row>
    <row r="97" spans="1:16" s="465" customFormat="1" ht="36" customHeight="1" x14ac:dyDescent="0.25">
      <c r="A97" s="1023"/>
      <c r="B97" s="716" t="s">
        <v>144</v>
      </c>
      <c r="C97" s="1016" t="s">
        <v>854</v>
      </c>
      <c r="D97" s="1017"/>
      <c r="E97" s="1017"/>
      <c r="F97" s="1017"/>
      <c r="G97" s="1017"/>
      <c r="H97" s="1017"/>
      <c r="I97" s="1018"/>
      <c r="J97" s="714" t="s">
        <v>145</v>
      </c>
      <c r="K97" s="713" t="s">
        <v>15</v>
      </c>
      <c r="L97" s="713" t="s">
        <v>15</v>
      </c>
      <c r="M97" s="713" t="s">
        <v>15</v>
      </c>
      <c r="N97" s="713">
        <v>480</v>
      </c>
      <c r="O97" s="713"/>
      <c r="P97" s="713"/>
    </row>
    <row r="98" spans="1:16" s="465" customFormat="1" ht="36" customHeight="1" x14ac:dyDescent="0.25">
      <c r="A98" s="1023"/>
      <c r="B98" s="716" t="s">
        <v>175</v>
      </c>
      <c r="C98" s="1019" t="s">
        <v>855</v>
      </c>
      <c r="D98" s="1020"/>
      <c r="E98" s="1020"/>
      <c r="F98" s="1020"/>
      <c r="G98" s="1020"/>
      <c r="H98" s="1020"/>
      <c r="I98" s="1021"/>
      <c r="J98" s="714" t="s">
        <v>145</v>
      </c>
      <c r="K98" s="713" t="s">
        <v>15</v>
      </c>
      <c r="L98" s="713" t="s">
        <v>15</v>
      </c>
      <c r="M98" s="713" t="s">
        <v>15</v>
      </c>
      <c r="N98" s="713">
        <v>13000</v>
      </c>
      <c r="O98" s="713">
        <v>14000</v>
      </c>
      <c r="P98" s="713">
        <v>15000</v>
      </c>
    </row>
    <row r="99" spans="1:16" s="465" customFormat="1" ht="36" customHeight="1" x14ac:dyDescent="0.25">
      <c r="A99" s="1023"/>
      <c r="B99" s="716" t="s">
        <v>338</v>
      </c>
      <c r="C99" s="1016" t="s">
        <v>856</v>
      </c>
      <c r="D99" s="1020"/>
      <c r="E99" s="1020"/>
      <c r="F99" s="1020"/>
      <c r="G99" s="1020"/>
      <c r="H99" s="1020"/>
      <c r="I99" s="1021"/>
      <c r="J99" s="714" t="s">
        <v>857</v>
      </c>
      <c r="K99" s="710" t="s">
        <v>15</v>
      </c>
      <c r="L99" s="710" t="s">
        <v>15</v>
      </c>
      <c r="M99" s="710" t="s">
        <v>15</v>
      </c>
      <c r="N99" s="713">
        <v>5000</v>
      </c>
      <c r="O99" s="713">
        <v>8000</v>
      </c>
      <c r="P99" s="713">
        <v>25000</v>
      </c>
    </row>
    <row r="100" spans="1:16" ht="36" customHeight="1" x14ac:dyDescent="0.25">
      <c r="A100" s="1023" t="s">
        <v>59</v>
      </c>
      <c r="B100" s="716" t="s">
        <v>313</v>
      </c>
      <c r="C100" s="1016" t="s">
        <v>858</v>
      </c>
      <c r="D100" s="1020"/>
      <c r="E100" s="1020"/>
      <c r="F100" s="1020"/>
      <c r="G100" s="1020"/>
      <c r="H100" s="1020"/>
      <c r="I100" s="1021"/>
      <c r="J100" s="714" t="s">
        <v>145</v>
      </c>
      <c r="K100" s="710" t="s">
        <v>15</v>
      </c>
      <c r="L100" s="710" t="s">
        <v>15</v>
      </c>
      <c r="M100" s="710" t="s">
        <v>15</v>
      </c>
      <c r="N100" s="713" t="s">
        <v>15</v>
      </c>
      <c r="O100" s="713">
        <v>8.1000000000000003E-2</v>
      </c>
      <c r="P100" s="713">
        <v>0.111</v>
      </c>
    </row>
    <row r="101" spans="1:16" ht="29.25" customHeight="1" x14ac:dyDescent="0.25">
      <c r="B101" s="716" t="s">
        <v>859</v>
      </c>
      <c r="C101" s="1022" t="s">
        <v>860</v>
      </c>
      <c r="D101" s="1020"/>
      <c r="E101" s="1020"/>
      <c r="F101" s="1020"/>
      <c r="G101" s="1020"/>
      <c r="H101" s="1020"/>
      <c r="I101" s="1021"/>
      <c r="J101" s="714" t="s">
        <v>145</v>
      </c>
      <c r="K101" s="713" t="s">
        <v>15</v>
      </c>
      <c r="L101" s="713" t="s">
        <v>15</v>
      </c>
      <c r="M101" s="713" t="s">
        <v>15</v>
      </c>
      <c r="N101" s="713" t="s">
        <v>15</v>
      </c>
      <c r="O101" s="713">
        <v>12.1</v>
      </c>
      <c r="P101" s="713">
        <v>16.72</v>
      </c>
    </row>
    <row r="102" spans="1:16" x14ac:dyDescent="0.25">
      <c r="A102" s="1075" t="s">
        <v>60</v>
      </c>
      <c r="B102" s="1076"/>
      <c r="C102" s="1076"/>
      <c r="D102" s="1076"/>
      <c r="E102" s="1076"/>
      <c r="F102" s="1076"/>
      <c r="G102" s="1076"/>
      <c r="H102" s="1076"/>
      <c r="I102" s="1076"/>
      <c r="J102" s="1076"/>
      <c r="K102" s="1076"/>
      <c r="L102" s="1076"/>
      <c r="M102" s="1076"/>
      <c r="N102" s="1076"/>
      <c r="O102" s="1076"/>
      <c r="P102" s="1077"/>
    </row>
    <row r="103" spans="1:16" x14ac:dyDescent="0.25">
      <c r="A103" s="1078" t="s">
        <v>7</v>
      </c>
      <c r="B103" s="1079"/>
      <c r="C103" s="1079"/>
      <c r="D103" s="1080"/>
      <c r="E103" s="1026" t="s">
        <v>2</v>
      </c>
      <c r="F103" s="1027"/>
      <c r="G103" s="1057">
        <v>2016</v>
      </c>
      <c r="H103" s="1057"/>
      <c r="I103" s="79">
        <v>2017</v>
      </c>
      <c r="J103" s="79">
        <v>2018</v>
      </c>
      <c r="K103" s="1084">
        <v>2019</v>
      </c>
      <c r="L103" s="1084"/>
      <c r="M103" s="1084">
        <v>2020</v>
      </c>
      <c r="N103" s="1084"/>
      <c r="O103" s="1084">
        <v>2021</v>
      </c>
      <c r="P103" s="1084"/>
    </row>
    <row r="104" spans="1:16" ht="31.5" x14ac:dyDescent="0.25">
      <c r="A104" s="1081"/>
      <c r="B104" s="1082"/>
      <c r="C104" s="1082"/>
      <c r="D104" s="1083"/>
      <c r="E104" s="79" t="s">
        <v>61</v>
      </c>
      <c r="F104" s="85" t="s">
        <v>62</v>
      </c>
      <c r="G104" s="1026" t="s">
        <v>10</v>
      </c>
      <c r="H104" s="1027"/>
      <c r="I104" s="79" t="s">
        <v>10</v>
      </c>
      <c r="J104" s="79" t="s">
        <v>11</v>
      </c>
      <c r="K104" s="1026" t="s">
        <v>12</v>
      </c>
      <c r="L104" s="1027"/>
      <c r="M104" s="1026" t="s">
        <v>13</v>
      </c>
      <c r="N104" s="1027"/>
      <c r="O104" s="1026" t="s">
        <v>13</v>
      </c>
      <c r="P104" s="1027"/>
    </row>
    <row r="105" spans="1:16" ht="18.75" x14ac:dyDescent="0.25">
      <c r="A105" s="922" t="s">
        <v>14</v>
      </c>
      <c r="B105" s="922"/>
      <c r="C105" s="922"/>
      <c r="D105" s="922"/>
      <c r="E105" s="121"/>
      <c r="F105" s="123"/>
      <c r="G105" s="1026"/>
      <c r="H105" s="1027"/>
      <c r="I105" s="257">
        <f>I106+I108+I136+I150</f>
        <v>70622.492639999997</v>
      </c>
      <c r="J105" s="257">
        <f>J106+J108+J136+J150</f>
        <v>98345.5</v>
      </c>
      <c r="K105" s="1085">
        <f>K106+K108+K136+K150</f>
        <v>73043.7</v>
      </c>
      <c r="L105" s="1073"/>
      <c r="M105" s="1085">
        <f>M106+M108+M136+M150</f>
        <v>26146.9</v>
      </c>
      <c r="N105" s="1073"/>
      <c r="O105" s="1085">
        <f>O106+O108+O136+O150</f>
        <v>16465.599999999999</v>
      </c>
      <c r="P105" s="1073"/>
    </row>
    <row r="106" spans="1:16" ht="28.15" customHeight="1" x14ac:dyDescent="0.25">
      <c r="A106" s="1039" t="s">
        <v>260</v>
      </c>
      <c r="B106" s="1040"/>
      <c r="C106" s="1040"/>
      <c r="D106" s="1041"/>
      <c r="E106" s="35" t="s">
        <v>261</v>
      </c>
      <c r="F106" s="79"/>
      <c r="G106" s="1026" t="s">
        <v>15</v>
      </c>
      <c r="H106" s="1027"/>
      <c r="I106" s="389">
        <f>I107</f>
        <v>41839.199999999997</v>
      </c>
      <c r="J106" s="83">
        <f>J107</f>
        <v>31957.1</v>
      </c>
      <c r="K106" s="1064">
        <f t="shared" ref="K106" si="4">K107</f>
        <v>30903.7</v>
      </c>
      <c r="L106" s="1073"/>
      <c r="M106" s="1064">
        <f t="shared" ref="M106" si="5">M107</f>
        <v>22083.200000000001</v>
      </c>
      <c r="N106" s="1073"/>
      <c r="O106" s="1064">
        <f t="shared" ref="O106" si="6">O107</f>
        <v>13230.3</v>
      </c>
      <c r="P106" s="1073"/>
    </row>
    <row r="107" spans="1:16" ht="31.5" customHeight="1" x14ac:dyDescent="0.25">
      <c r="A107" s="1086" t="s">
        <v>239</v>
      </c>
      <c r="B107" s="1087"/>
      <c r="C107" s="1087"/>
      <c r="D107" s="1088"/>
      <c r="E107" s="79"/>
      <c r="F107" s="79">
        <v>254000</v>
      </c>
      <c r="G107" s="1057" t="s">
        <v>15</v>
      </c>
      <c r="H107" s="1057"/>
      <c r="I107" s="79">
        <v>41839.199999999997</v>
      </c>
      <c r="J107" s="79">
        <v>31957.1</v>
      </c>
      <c r="K107" s="1054">
        <v>30903.7</v>
      </c>
      <c r="L107" s="1054"/>
      <c r="M107" s="1054">
        <v>22083.200000000001</v>
      </c>
      <c r="N107" s="1054"/>
      <c r="O107" s="1057">
        <v>13230.3</v>
      </c>
      <c r="P107" s="1057"/>
    </row>
    <row r="108" spans="1:16" ht="22.15" customHeight="1" x14ac:dyDescent="0.25">
      <c r="A108" s="1062" t="s">
        <v>262</v>
      </c>
      <c r="B108" s="1062"/>
      <c r="C108" s="1062"/>
      <c r="D108" s="1062"/>
      <c r="E108" s="83">
        <v>70074</v>
      </c>
      <c r="F108" s="83"/>
      <c r="G108" s="1063" t="s">
        <v>15</v>
      </c>
      <c r="H108" s="1063"/>
      <c r="I108" s="186">
        <f>I109+I123+I124+I125+I131</f>
        <v>27200.79264</v>
      </c>
      <c r="J108" s="632">
        <f>J109+J123+J124+J125+J131</f>
        <v>66388.399999999994</v>
      </c>
      <c r="K108" s="1074">
        <f t="shared" ref="K108" si="7">K109+K123+K124+K125+K131</f>
        <v>33980</v>
      </c>
      <c r="L108" s="1073"/>
      <c r="M108" s="1074">
        <f t="shared" ref="M108" si="8">M109+M123+M124+M125+M131</f>
        <v>373</v>
      </c>
      <c r="N108" s="1073"/>
      <c r="O108" s="1074">
        <f t="shared" ref="O108" si="9">O109+O123+O124+O125+O131</f>
        <v>0</v>
      </c>
      <c r="P108" s="1073"/>
    </row>
    <row r="109" spans="1:16" ht="21" customHeight="1" x14ac:dyDescent="0.25">
      <c r="A109" s="1052" t="s">
        <v>83</v>
      </c>
      <c r="B109" s="1052"/>
      <c r="C109" s="1052"/>
      <c r="D109" s="1052"/>
      <c r="E109" s="623"/>
      <c r="F109" s="635">
        <v>220000</v>
      </c>
      <c r="G109" s="953" t="s">
        <v>15</v>
      </c>
      <c r="H109" s="953"/>
      <c r="I109" s="636">
        <f>SUM(I110:I122)</f>
        <v>4998.2027799999996</v>
      </c>
      <c r="J109" s="636">
        <f>SUM(J110:J122)</f>
        <v>28762.9</v>
      </c>
      <c r="K109" s="1053">
        <f>SUM(K110:L122)</f>
        <v>9276</v>
      </c>
      <c r="L109" s="1053"/>
      <c r="M109" s="1067">
        <f>SUM(M110:N122)</f>
        <v>226</v>
      </c>
      <c r="N109" s="1068"/>
      <c r="O109" s="1067"/>
      <c r="P109" s="1068"/>
    </row>
    <row r="110" spans="1:16" ht="20.25" customHeight="1" x14ac:dyDescent="0.25">
      <c r="A110" s="997" t="s">
        <v>200</v>
      </c>
      <c r="B110" s="997"/>
      <c r="C110" s="997"/>
      <c r="D110" s="997"/>
      <c r="E110" s="621"/>
      <c r="F110" s="638">
        <v>222210</v>
      </c>
      <c r="G110" s="939" t="s">
        <v>15</v>
      </c>
      <c r="H110" s="939"/>
      <c r="I110" s="639">
        <v>19.68046</v>
      </c>
      <c r="J110" s="639">
        <v>44.5</v>
      </c>
      <c r="K110" s="1048">
        <v>30</v>
      </c>
      <c r="L110" s="1048"/>
      <c r="M110" s="1048">
        <v>2.5</v>
      </c>
      <c r="N110" s="1048"/>
      <c r="O110" s="1048"/>
      <c r="P110" s="1048"/>
    </row>
    <row r="111" spans="1:16" ht="20.25" customHeight="1" x14ac:dyDescent="0.25">
      <c r="A111" s="997" t="s">
        <v>293</v>
      </c>
      <c r="B111" s="997"/>
      <c r="C111" s="997"/>
      <c r="D111" s="997"/>
      <c r="E111" s="621"/>
      <c r="F111" s="638">
        <v>222220</v>
      </c>
      <c r="G111" s="939" t="s">
        <v>15</v>
      </c>
      <c r="H111" s="939"/>
      <c r="I111" s="639">
        <v>21.2</v>
      </c>
      <c r="J111" s="639">
        <v>30</v>
      </c>
      <c r="K111" s="1048">
        <v>40</v>
      </c>
      <c r="L111" s="1048"/>
      <c r="M111" s="1048">
        <v>3.5</v>
      </c>
      <c r="N111" s="1048"/>
      <c r="O111" s="1048"/>
      <c r="P111" s="1048"/>
    </row>
    <row r="112" spans="1:16" ht="22.9" customHeight="1" x14ac:dyDescent="0.25">
      <c r="A112" s="997" t="s">
        <v>86</v>
      </c>
      <c r="B112" s="997"/>
      <c r="C112" s="997"/>
      <c r="D112" s="997"/>
      <c r="E112" s="621"/>
      <c r="F112" s="638">
        <v>222300</v>
      </c>
      <c r="G112" s="939" t="s">
        <v>15</v>
      </c>
      <c r="H112" s="939"/>
      <c r="I112" s="639">
        <v>295.03321</v>
      </c>
      <c r="J112" s="639">
        <v>400</v>
      </c>
      <c r="K112" s="1048">
        <v>350</v>
      </c>
      <c r="L112" s="1048"/>
      <c r="M112" s="1048"/>
      <c r="N112" s="1048"/>
      <c r="O112" s="1048"/>
      <c r="P112" s="1048"/>
    </row>
    <row r="113" spans="1:16" ht="22.9" customHeight="1" x14ac:dyDescent="0.25">
      <c r="A113" s="997" t="s">
        <v>87</v>
      </c>
      <c r="B113" s="997"/>
      <c r="C113" s="997"/>
      <c r="D113" s="997"/>
      <c r="E113" s="621"/>
      <c r="F113" s="638">
        <v>222400</v>
      </c>
      <c r="G113" s="939" t="s">
        <v>15</v>
      </c>
      <c r="H113" s="939"/>
      <c r="I113" s="639">
        <v>24.231349999999999</v>
      </c>
      <c r="J113" s="639">
        <v>45</v>
      </c>
      <c r="K113" s="1048">
        <v>45</v>
      </c>
      <c r="L113" s="1048"/>
      <c r="M113" s="1048">
        <v>3.8</v>
      </c>
      <c r="N113" s="1048"/>
      <c r="O113" s="1048"/>
      <c r="P113" s="1048"/>
    </row>
    <row r="114" spans="1:16" ht="22.9" customHeight="1" x14ac:dyDescent="0.25">
      <c r="A114" s="997" t="s">
        <v>88</v>
      </c>
      <c r="B114" s="997"/>
      <c r="C114" s="997"/>
      <c r="D114" s="997"/>
      <c r="E114" s="621"/>
      <c r="F114" s="638">
        <v>222500</v>
      </c>
      <c r="G114" s="927" t="s">
        <v>15</v>
      </c>
      <c r="H114" s="929"/>
      <c r="I114" s="639">
        <v>10.635730000000001</v>
      </c>
      <c r="J114" s="639">
        <v>45</v>
      </c>
      <c r="K114" s="1048">
        <v>15</v>
      </c>
      <c r="L114" s="1048"/>
      <c r="M114" s="1048"/>
      <c r="N114" s="1048"/>
      <c r="O114" s="1048"/>
      <c r="P114" s="1048"/>
    </row>
    <row r="115" spans="1:16" ht="22.9" customHeight="1" x14ac:dyDescent="0.25">
      <c r="A115" s="997" t="s">
        <v>89</v>
      </c>
      <c r="B115" s="997"/>
      <c r="C115" s="997"/>
      <c r="D115" s="997"/>
      <c r="E115" s="621"/>
      <c r="F115" s="638">
        <v>222600</v>
      </c>
      <c r="G115" s="939" t="s">
        <v>15</v>
      </c>
      <c r="H115" s="939"/>
      <c r="I115" s="639">
        <v>0</v>
      </c>
      <c r="J115" s="639">
        <v>115</v>
      </c>
      <c r="K115" s="1048">
        <v>50</v>
      </c>
      <c r="L115" s="1048"/>
      <c r="M115" s="1048"/>
      <c r="N115" s="1048"/>
      <c r="O115" s="1048"/>
      <c r="P115" s="1048"/>
    </row>
    <row r="116" spans="1:16" ht="22.9" customHeight="1" x14ac:dyDescent="0.25">
      <c r="A116" s="997" t="s">
        <v>202</v>
      </c>
      <c r="B116" s="997"/>
      <c r="C116" s="997"/>
      <c r="D116" s="997"/>
      <c r="E116" s="621"/>
      <c r="F116" s="638">
        <v>222720</v>
      </c>
      <c r="G116" s="939" t="s">
        <v>15</v>
      </c>
      <c r="H116" s="939"/>
      <c r="I116" s="639">
        <v>78.261210000000005</v>
      </c>
      <c r="J116" s="639">
        <v>170</v>
      </c>
      <c r="K116" s="1048">
        <v>100</v>
      </c>
      <c r="L116" s="1048"/>
      <c r="M116" s="1048"/>
      <c r="N116" s="1048"/>
      <c r="O116" s="1048"/>
      <c r="P116" s="1048"/>
    </row>
    <row r="117" spans="1:16" ht="22.9" customHeight="1" x14ac:dyDescent="0.25">
      <c r="A117" s="997" t="s">
        <v>177</v>
      </c>
      <c r="B117" s="997"/>
      <c r="C117" s="997"/>
      <c r="D117" s="997"/>
      <c r="E117" s="621"/>
      <c r="F117" s="638">
        <v>222910</v>
      </c>
      <c r="G117" s="939" t="s">
        <v>15</v>
      </c>
      <c r="H117" s="939"/>
      <c r="I117" s="639">
        <v>2.839</v>
      </c>
      <c r="J117" s="639">
        <v>20</v>
      </c>
      <c r="K117" s="1048">
        <v>20</v>
      </c>
      <c r="L117" s="1048"/>
      <c r="M117" s="1048"/>
      <c r="N117" s="1048"/>
      <c r="O117" s="1048"/>
      <c r="P117" s="1048"/>
    </row>
    <row r="118" spans="1:16" ht="22.9" customHeight="1" x14ac:dyDescent="0.25">
      <c r="A118" s="997" t="s">
        <v>203</v>
      </c>
      <c r="B118" s="997"/>
      <c r="C118" s="997"/>
      <c r="D118" s="997"/>
      <c r="E118" s="621"/>
      <c r="F118" s="638">
        <v>222920</v>
      </c>
      <c r="G118" s="939" t="s">
        <v>15</v>
      </c>
      <c r="H118" s="939"/>
      <c r="I118" s="639">
        <v>8</v>
      </c>
      <c r="J118" s="639">
        <v>20</v>
      </c>
      <c r="K118" s="1048">
        <v>10</v>
      </c>
      <c r="L118" s="1048"/>
      <c r="M118" s="1048"/>
      <c r="N118" s="1048"/>
      <c r="O118" s="1048"/>
      <c r="P118" s="1048"/>
    </row>
    <row r="119" spans="1:16" ht="22.9" customHeight="1" x14ac:dyDescent="0.25">
      <c r="A119" s="997" t="s">
        <v>311</v>
      </c>
      <c r="B119" s="997"/>
      <c r="C119" s="997"/>
      <c r="D119" s="997"/>
      <c r="E119" s="621"/>
      <c r="F119" s="638">
        <v>222950</v>
      </c>
      <c r="G119" s="927" t="s">
        <v>15</v>
      </c>
      <c r="H119" s="929"/>
      <c r="I119" s="639">
        <v>131.11292</v>
      </c>
      <c r="J119" s="639">
        <v>0</v>
      </c>
      <c r="K119" s="1048">
        <v>0</v>
      </c>
      <c r="L119" s="1048"/>
      <c r="M119" s="1048"/>
      <c r="N119" s="1048"/>
      <c r="O119" s="939"/>
      <c r="P119" s="939"/>
    </row>
    <row r="120" spans="1:16" ht="22.9" customHeight="1" x14ac:dyDescent="0.25">
      <c r="A120" s="997" t="s">
        <v>263</v>
      </c>
      <c r="B120" s="997"/>
      <c r="C120" s="997"/>
      <c r="D120" s="997"/>
      <c r="E120" s="621"/>
      <c r="F120" s="638">
        <v>222970</v>
      </c>
      <c r="G120" s="939" t="s">
        <v>15</v>
      </c>
      <c r="H120" s="939"/>
      <c r="I120" s="639">
        <v>22.77449</v>
      </c>
      <c r="J120" s="639">
        <v>30</v>
      </c>
      <c r="K120" s="1048">
        <v>30</v>
      </c>
      <c r="L120" s="1048"/>
      <c r="M120" s="1048">
        <v>2.5</v>
      </c>
      <c r="N120" s="1048"/>
      <c r="O120" s="939"/>
      <c r="P120" s="939"/>
    </row>
    <row r="121" spans="1:16" ht="22.9" customHeight="1" x14ac:dyDescent="0.25">
      <c r="A121" s="997" t="s">
        <v>93</v>
      </c>
      <c r="B121" s="997"/>
      <c r="C121" s="997"/>
      <c r="D121" s="997"/>
      <c r="E121" s="621"/>
      <c r="F121" s="638">
        <v>222980</v>
      </c>
      <c r="G121" s="939" t="s">
        <v>15</v>
      </c>
      <c r="H121" s="939"/>
      <c r="I121" s="639">
        <v>4.01</v>
      </c>
      <c r="J121" s="639">
        <v>7</v>
      </c>
      <c r="K121" s="1048">
        <v>6</v>
      </c>
      <c r="L121" s="1048"/>
      <c r="M121" s="1048"/>
      <c r="N121" s="1048"/>
      <c r="O121" s="939"/>
      <c r="P121" s="939"/>
    </row>
    <row r="122" spans="1:16" ht="22.9" customHeight="1" x14ac:dyDescent="0.25">
      <c r="A122" s="997" t="s">
        <v>94</v>
      </c>
      <c r="B122" s="997"/>
      <c r="C122" s="997"/>
      <c r="D122" s="997"/>
      <c r="E122" s="621"/>
      <c r="F122" s="638">
        <v>222990</v>
      </c>
      <c r="G122" s="939" t="s">
        <v>15</v>
      </c>
      <c r="H122" s="939"/>
      <c r="I122" s="639">
        <v>4380.4244099999996</v>
      </c>
      <c r="J122" s="639">
        <v>27836.400000000001</v>
      </c>
      <c r="K122" s="1048">
        <v>8580</v>
      </c>
      <c r="L122" s="1048"/>
      <c r="M122" s="1048">
        <v>213.7</v>
      </c>
      <c r="N122" s="1048"/>
      <c r="O122" s="939"/>
      <c r="P122" s="939"/>
    </row>
    <row r="123" spans="1:16" ht="25.15" customHeight="1" x14ac:dyDescent="0.25">
      <c r="A123" s="1072" t="s">
        <v>652</v>
      </c>
      <c r="B123" s="952"/>
      <c r="C123" s="952"/>
      <c r="D123" s="952"/>
      <c r="E123" s="623"/>
      <c r="F123" s="635">
        <v>252100</v>
      </c>
      <c r="G123" s="953" t="s">
        <v>15</v>
      </c>
      <c r="H123" s="953"/>
      <c r="I123" s="641">
        <v>5279.2147400000003</v>
      </c>
      <c r="J123" s="641">
        <v>13700</v>
      </c>
      <c r="K123" s="1071">
        <v>7740</v>
      </c>
      <c r="L123" s="1071"/>
      <c r="M123" s="1071"/>
      <c r="N123" s="1071"/>
      <c r="O123" s="953"/>
      <c r="P123" s="953"/>
    </row>
    <row r="124" spans="1:16" ht="22.9" customHeight="1" x14ac:dyDescent="0.25">
      <c r="A124" s="1052" t="s">
        <v>653</v>
      </c>
      <c r="B124" s="1052"/>
      <c r="C124" s="1052"/>
      <c r="D124" s="1052"/>
      <c r="E124" s="623"/>
      <c r="F124" s="635">
        <v>281600</v>
      </c>
      <c r="G124" s="953" t="s">
        <v>15</v>
      </c>
      <c r="H124" s="953"/>
      <c r="I124" s="636">
        <v>9826.7773500000003</v>
      </c>
      <c r="J124" s="636">
        <v>13000</v>
      </c>
      <c r="K124" s="1060">
        <v>7754</v>
      </c>
      <c r="L124" s="1060"/>
      <c r="M124" s="1053">
        <v>143</v>
      </c>
      <c r="N124" s="1053"/>
      <c r="O124" s="1053"/>
      <c r="P124" s="1053"/>
    </row>
    <row r="125" spans="1:16" ht="22.9" customHeight="1" x14ac:dyDescent="0.25">
      <c r="A125" s="1052" t="s">
        <v>98</v>
      </c>
      <c r="B125" s="1004"/>
      <c r="C125" s="1004"/>
      <c r="D125" s="1004"/>
      <c r="E125" s="623"/>
      <c r="F125" s="635">
        <v>310000</v>
      </c>
      <c r="G125" s="953" t="s">
        <v>15</v>
      </c>
      <c r="H125" s="953"/>
      <c r="I125" s="636">
        <f>SUM(I126:I130)</f>
        <v>6985.2075400000003</v>
      </c>
      <c r="J125" s="636">
        <f>SUM(J126:J130)</f>
        <v>10575.5</v>
      </c>
      <c r="K125" s="1067">
        <f t="shared" ref="K125" si="10">SUM(K126:K130)</f>
        <v>9050</v>
      </c>
      <c r="L125" s="1069"/>
      <c r="M125" s="1067">
        <f t="shared" ref="M125" si="11">SUM(M126:M130)</f>
        <v>0</v>
      </c>
      <c r="N125" s="1069"/>
      <c r="O125" s="1071">
        <f t="shared" ref="O125:P125" si="12">SUM(O126:O130)</f>
        <v>0</v>
      </c>
      <c r="P125" s="1071">
        <f t="shared" si="12"/>
        <v>0</v>
      </c>
    </row>
    <row r="126" spans="1:16" ht="22.9" customHeight="1" x14ac:dyDescent="0.25">
      <c r="A126" s="997" t="s">
        <v>207</v>
      </c>
      <c r="B126" s="997"/>
      <c r="C126" s="997"/>
      <c r="D126" s="997"/>
      <c r="E126" s="621"/>
      <c r="F126" s="638">
        <v>314110</v>
      </c>
      <c r="G126" s="927" t="s">
        <v>15</v>
      </c>
      <c r="H126" s="929"/>
      <c r="I126" s="639">
        <v>1078.4000000000001</v>
      </c>
      <c r="J126" s="639">
        <v>1500</v>
      </c>
      <c r="K126" s="1048">
        <v>1500</v>
      </c>
      <c r="L126" s="1048"/>
      <c r="M126" s="1048"/>
      <c r="N126" s="1048"/>
      <c r="O126" s="1048"/>
      <c r="P126" s="1048"/>
    </row>
    <row r="127" spans="1:16" ht="22.9" customHeight="1" x14ac:dyDescent="0.25">
      <c r="A127" s="997" t="s">
        <v>264</v>
      </c>
      <c r="B127" s="997"/>
      <c r="C127" s="997"/>
      <c r="D127" s="997"/>
      <c r="E127" s="621"/>
      <c r="F127" s="638">
        <v>315110</v>
      </c>
      <c r="G127" s="939" t="s">
        <v>15</v>
      </c>
      <c r="H127" s="939"/>
      <c r="I127" s="639">
        <v>518.55921000000001</v>
      </c>
      <c r="J127" s="639">
        <v>0</v>
      </c>
      <c r="K127" s="1048">
        <v>0</v>
      </c>
      <c r="L127" s="1048"/>
      <c r="M127" s="1048"/>
      <c r="N127" s="1048"/>
      <c r="O127" s="1048"/>
      <c r="P127" s="1048"/>
    </row>
    <row r="128" spans="1:16" ht="36" customHeight="1" x14ac:dyDescent="0.25">
      <c r="A128" s="997" t="s">
        <v>654</v>
      </c>
      <c r="B128" s="997"/>
      <c r="C128" s="997"/>
      <c r="D128" s="997"/>
      <c r="E128" s="621"/>
      <c r="F128" s="638">
        <v>315120</v>
      </c>
      <c r="G128" s="939" t="s">
        <v>15</v>
      </c>
      <c r="H128" s="939"/>
      <c r="I128" s="639">
        <v>0</v>
      </c>
      <c r="J128" s="639">
        <v>30</v>
      </c>
      <c r="K128" s="1048">
        <v>30</v>
      </c>
      <c r="L128" s="1048"/>
      <c r="M128" s="1048"/>
      <c r="N128" s="1048"/>
      <c r="O128" s="1048"/>
      <c r="P128" s="1048"/>
    </row>
    <row r="129" spans="1:16" ht="22.9" customHeight="1" x14ac:dyDescent="0.25">
      <c r="A129" s="944" t="s">
        <v>208</v>
      </c>
      <c r="B129" s="944"/>
      <c r="C129" s="944"/>
      <c r="D129" s="944"/>
      <c r="E129" s="624"/>
      <c r="F129" s="642">
        <v>316110</v>
      </c>
      <c r="G129" s="1005" t="s">
        <v>15</v>
      </c>
      <c r="H129" s="1005"/>
      <c r="I129" s="643">
        <v>173.01356999999999</v>
      </c>
      <c r="J129" s="643">
        <v>45.5</v>
      </c>
      <c r="K129" s="1070">
        <v>20</v>
      </c>
      <c r="L129" s="1070"/>
      <c r="M129" s="1070"/>
      <c r="N129" s="1070"/>
      <c r="O129" s="1070"/>
      <c r="P129" s="1070"/>
    </row>
    <row r="130" spans="1:16" ht="22.9" customHeight="1" x14ac:dyDescent="0.25">
      <c r="A130" s="997" t="s">
        <v>218</v>
      </c>
      <c r="B130" s="997"/>
      <c r="C130" s="997"/>
      <c r="D130" s="997"/>
      <c r="E130" s="621"/>
      <c r="F130" s="638">
        <v>317110</v>
      </c>
      <c r="G130" s="939" t="s">
        <v>15</v>
      </c>
      <c r="H130" s="939"/>
      <c r="I130" s="639">
        <v>5215.2347600000003</v>
      </c>
      <c r="J130" s="639">
        <v>9000</v>
      </c>
      <c r="K130" s="1048">
        <v>7500</v>
      </c>
      <c r="L130" s="1048"/>
      <c r="M130" s="1048"/>
      <c r="N130" s="1048"/>
      <c r="O130" s="1048"/>
      <c r="P130" s="1048"/>
    </row>
    <row r="131" spans="1:16" ht="35.25" customHeight="1" x14ac:dyDescent="0.25">
      <c r="A131" s="1052" t="s">
        <v>101</v>
      </c>
      <c r="B131" s="1004"/>
      <c r="C131" s="1004"/>
      <c r="D131" s="1004"/>
      <c r="E131" s="623"/>
      <c r="F131" s="635">
        <v>330000</v>
      </c>
      <c r="G131" s="953" t="s">
        <v>15</v>
      </c>
      <c r="H131" s="953"/>
      <c r="I131" s="636">
        <f>SUM(I132:I135)</f>
        <v>111.39023</v>
      </c>
      <c r="J131" s="636">
        <f>SUM(J132:J135)</f>
        <v>350</v>
      </c>
      <c r="K131" s="1067">
        <f>SUM(K132:K135)</f>
        <v>160</v>
      </c>
      <c r="L131" s="1069"/>
      <c r="M131" s="1067">
        <f t="shared" ref="M131" si="13">SUM(M132:M135)</f>
        <v>4</v>
      </c>
      <c r="N131" s="1069"/>
      <c r="O131" s="1053"/>
      <c r="P131" s="1053"/>
    </row>
    <row r="132" spans="1:16" ht="28.5" customHeight="1" x14ac:dyDescent="0.25">
      <c r="A132" s="944" t="s">
        <v>102</v>
      </c>
      <c r="B132" s="944"/>
      <c r="C132" s="944"/>
      <c r="D132" s="944"/>
      <c r="E132" s="621"/>
      <c r="F132" s="638">
        <v>331110</v>
      </c>
      <c r="G132" s="939" t="s">
        <v>15</v>
      </c>
      <c r="H132" s="939"/>
      <c r="I132" s="639">
        <v>30</v>
      </c>
      <c r="J132" s="639">
        <v>40</v>
      </c>
      <c r="K132" s="1048">
        <v>50</v>
      </c>
      <c r="L132" s="1048"/>
      <c r="M132" s="1048">
        <v>4</v>
      </c>
      <c r="N132" s="1048"/>
      <c r="O132" s="1048"/>
      <c r="P132" s="1048"/>
    </row>
    <row r="133" spans="1:16" ht="24.6" customHeight="1" x14ac:dyDescent="0.25">
      <c r="A133" s="944" t="s">
        <v>209</v>
      </c>
      <c r="B133" s="944"/>
      <c r="C133" s="944"/>
      <c r="D133" s="944"/>
      <c r="E133" s="621"/>
      <c r="F133" s="638">
        <v>332110</v>
      </c>
      <c r="G133" s="939" t="s">
        <v>15</v>
      </c>
      <c r="H133" s="939"/>
      <c r="I133" s="639">
        <v>0</v>
      </c>
      <c r="J133" s="639">
        <v>60</v>
      </c>
      <c r="K133" s="1048">
        <v>50</v>
      </c>
      <c r="L133" s="1048"/>
      <c r="M133" s="1048"/>
      <c r="N133" s="1048"/>
      <c r="O133" s="1048"/>
      <c r="P133" s="1048"/>
    </row>
    <row r="134" spans="1:16" ht="30" customHeight="1" x14ac:dyDescent="0.25">
      <c r="A134" s="944" t="s">
        <v>211</v>
      </c>
      <c r="B134" s="944"/>
      <c r="C134" s="944"/>
      <c r="D134" s="944"/>
      <c r="E134" s="621"/>
      <c r="F134" s="638">
        <v>336110</v>
      </c>
      <c r="G134" s="939" t="s">
        <v>15</v>
      </c>
      <c r="H134" s="939"/>
      <c r="I134" s="639">
        <v>9.8697099999999995</v>
      </c>
      <c r="J134" s="639">
        <v>50</v>
      </c>
      <c r="K134" s="1048">
        <v>10</v>
      </c>
      <c r="L134" s="1048"/>
      <c r="M134" s="1048"/>
      <c r="N134" s="1048"/>
      <c r="O134" s="1048"/>
      <c r="P134" s="1048"/>
    </row>
    <row r="135" spans="1:16" ht="23.25" customHeight="1" x14ac:dyDescent="0.25">
      <c r="A135" s="944" t="s">
        <v>104</v>
      </c>
      <c r="B135" s="944"/>
      <c r="C135" s="944"/>
      <c r="D135" s="944"/>
      <c r="E135" s="621"/>
      <c r="F135" s="638">
        <v>339110</v>
      </c>
      <c r="G135" s="939" t="s">
        <v>15</v>
      </c>
      <c r="H135" s="939"/>
      <c r="I135" s="639">
        <v>71.520520000000005</v>
      </c>
      <c r="J135" s="639">
        <v>200</v>
      </c>
      <c r="K135" s="1048">
        <v>50</v>
      </c>
      <c r="L135" s="1048"/>
      <c r="M135" s="1048"/>
      <c r="N135" s="1048"/>
      <c r="O135" s="1048"/>
      <c r="P135" s="1048"/>
    </row>
    <row r="136" spans="1:16" ht="32.450000000000003" customHeight="1" x14ac:dyDescent="0.25">
      <c r="A136" s="1062" t="s">
        <v>364</v>
      </c>
      <c r="B136" s="1062"/>
      <c r="C136" s="1062"/>
      <c r="D136" s="1062"/>
      <c r="E136" s="35" t="s">
        <v>307</v>
      </c>
      <c r="F136" s="83"/>
      <c r="G136" s="1063" t="s">
        <v>15</v>
      </c>
      <c r="H136" s="1063"/>
      <c r="I136" s="83"/>
      <c r="J136" s="83"/>
      <c r="K136" s="1064"/>
      <c r="L136" s="1065"/>
      <c r="M136" s="1066">
        <f>M137+M145+M146</f>
        <v>790.7</v>
      </c>
      <c r="N136" s="1065"/>
      <c r="O136" s="1064"/>
      <c r="P136" s="1065"/>
    </row>
    <row r="137" spans="1:16" ht="22.9" customHeight="1" x14ac:dyDescent="0.25">
      <c r="A137" s="1052" t="s">
        <v>83</v>
      </c>
      <c r="B137" s="1052"/>
      <c r="C137" s="1052"/>
      <c r="D137" s="1052"/>
      <c r="E137" s="630"/>
      <c r="F137" s="635">
        <v>220000</v>
      </c>
      <c r="G137" s="953" t="s">
        <v>15</v>
      </c>
      <c r="H137" s="953"/>
      <c r="I137" s="637"/>
      <c r="J137" s="637"/>
      <c r="K137" s="1067"/>
      <c r="L137" s="1068"/>
      <c r="M137" s="1067">
        <f>SUM(M138:N144)</f>
        <v>238.7</v>
      </c>
      <c r="N137" s="1068"/>
      <c r="O137" s="1061"/>
      <c r="P137" s="1061"/>
    </row>
    <row r="138" spans="1:16" ht="22.9" customHeight="1" x14ac:dyDescent="0.25">
      <c r="A138" s="997" t="s">
        <v>200</v>
      </c>
      <c r="B138" s="997"/>
      <c r="C138" s="997"/>
      <c r="D138" s="997"/>
      <c r="E138" s="629"/>
      <c r="F138" s="638">
        <v>222210</v>
      </c>
      <c r="G138" s="939" t="s">
        <v>15</v>
      </c>
      <c r="H138" s="939"/>
      <c r="I138" s="640"/>
      <c r="J138" s="640"/>
      <c r="K138" s="1048"/>
      <c r="L138" s="1048"/>
      <c r="M138" s="1048">
        <v>10</v>
      </c>
      <c r="N138" s="1048"/>
      <c r="O138" s="1054"/>
      <c r="P138" s="1054"/>
    </row>
    <row r="139" spans="1:16" ht="22.9" customHeight="1" x14ac:dyDescent="0.25">
      <c r="A139" s="997" t="s">
        <v>293</v>
      </c>
      <c r="B139" s="997"/>
      <c r="C139" s="997"/>
      <c r="D139" s="997"/>
      <c r="E139" s="629"/>
      <c r="F139" s="638">
        <v>222220</v>
      </c>
      <c r="G139" s="939" t="s">
        <v>15</v>
      </c>
      <c r="H139" s="939"/>
      <c r="I139" s="640"/>
      <c r="J139" s="640"/>
      <c r="K139" s="1048"/>
      <c r="L139" s="1048"/>
      <c r="M139" s="1048">
        <v>14</v>
      </c>
      <c r="N139" s="1048"/>
      <c r="O139" s="1054"/>
      <c r="P139" s="1054"/>
    </row>
    <row r="140" spans="1:16" ht="22.9" customHeight="1" x14ac:dyDescent="0.25">
      <c r="A140" s="997" t="s">
        <v>86</v>
      </c>
      <c r="B140" s="997"/>
      <c r="C140" s="997"/>
      <c r="D140" s="997"/>
      <c r="E140" s="629"/>
      <c r="F140" s="638">
        <v>222300</v>
      </c>
      <c r="G140" s="939" t="s">
        <v>15</v>
      </c>
      <c r="H140" s="939"/>
      <c r="I140" s="640"/>
      <c r="J140" s="640"/>
      <c r="K140" s="1048"/>
      <c r="L140" s="1048"/>
      <c r="M140" s="1048">
        <v>166</v>
      </c>
      <c r="N140" s="1048"/>
      <c r="O140" s="1049"/>
      <c r="P140" s="1050"/>
    </row>
    <row r="141" spans="1:16" ht="22.9" customHeight="1" x14ac:dyDescent="0.25">
      <c r="A141" s="997" t="s">
        <v>87</v>
      </c>
      <c r="B141" s="997"/>
      <c r="C141" s="997"/>
      <c r="D141" s="997"/>
      <c r="E141" s="629"/>
      <c r="F141" s="638">
        <v>222400</v>
      </c>
      <c r="G141" s="939" t="s">
        <v>15</v>
      </c>
      <c r="H141" s="939"/>
      <c r="I141" s="640"/>
      <c r="J141" s="640"/>
      <c r="K141" s="1048"/>
      <c r="L141" s="1048"/>
      <c r="M141" s="1048">
        <v>15.2</v>
      </c>
      <c r="N141" s="1048"/>
      <c r="O141" s="1049"/>
      <c r="P141" s="1050"/>
    </row>
    <row r="142" spans="1:16" ht="22.9" customHeight="1" x14ac:dyDescent="0.25">
      <c r="A142" s="997" t="s">
        <v>88</v>
      </c>
      <c r="B142" s="997"/>
      <c r="C142" s="997"/>
      <c r="D142" s="997"/>
      <c r="E142" s="629"/>
      <c r="F142" s="638">
        <v>222500</v>
      </c>
      <c r="G142" s="927" t="s">
        <v>15</v>
      </c>
      <c r="H142" s="929"/>
      <c r="I142" s="640"/>
      <c r="J142" s="640"/>
      <c r="K142" s="1048"/>
      <c r="L142" s="1048"/>
      <c r="M142" s="1048">
        <v>7</v>
      </c>
      <c r="N142" s="1048"/>
      <c r="O142" s="1054"/>
      <c r="P142" s="1054"/>
    </row>
    <row r="143" spans="1:16" ht="18" customHeight="1" x14ac:dyDescent="0.25">
      <c r="A143" s="997" t="s">
        <v>263</v>
      </c>
      <c r="B143" s="997"/>
      <c r="C143" s="997"/>
      <c r="D143" s="997"/>
      <c r="E143" s="629"/>
      <c r="F143" s="638">
        <v>222970</v>
      </c>
      <c r="G143" s="927" t="s">
        <v>15</v>
      </c>
      <c r="H143" s="929"/>
      <c r="I143" s="640"/>
      <c r="J143" s="640"/>
      <c r="K143" s="1048"/>
      <c r="L143" s="1048"/>
      <c r="M143" s="1048">
        <v>10.199999999999999</v>
      </c>
      <c r="N143" s="1048"/>
      <c r="O143" s="1061"/>
      <c r="P143" s="1061"/>
    </row>
    <row r="144" spans="1:16" ht="36" customHeight="1" x14ac:dyDescent="0.25">
      <c r="A144" s="997" t="s">
        <v>94</v>
      </c>
      <c r="B144" s="997"/>
      <c r="C144" s="997"/>
      <c r="D144" s="997"/>
      <c r="E144" s="629"/>
      <c r="F144" s="638">
        <v>222990</v>
      </c>
      <c r="G144" s="939" t="s">
        <v>15</v>
      </c>
      <c r="H144" s="939"/>
      <c r="I144" s="629"/>
      <c r="J144" s="629"/>
      <c r="K144" s="939"/>
      <c r="L144" s="939"/>
      <c r="M144" s="939">
        <v>16.3</v>
      </c>
      <c r="N144" s="939"/>
      <c r="O144" s="1054"/>
      <c r="P144" s="1054"/>
    </row>
    <row r="145" spans="1:16" ht="34.15" customHeight="1" x14ac:dyDescent="0.25">
      <c r="A145" s="1052" t="s">
        <v>655</v>
      </c>
      <c r="B145" s="1052"/>
      <c r="C145" s="1052"/>
      <c r="D145" s="1052"/>
      <c r="E145" s="630"/>
      <c r="F145" s="635">
        <v>281600</v>
      </c>
      <c r="G145" s="953" t="s">
        <v>15</v>
      </c>
      <c r="H145" s="953"/>
      <c r="I145" s="637"/>
      <c r="J145" s="637"/>
      <c r="K145" s="1060"/>
      <c r="L145" s="1060"/>
      <c r="M145" s="1053">
        <v>500</v>
      </c>
      <c r="N145" s="1053"/>
      <c r="O145" s="1054"/>
      <c r="P145" s="1054"/>
    </row>
    <row r="146" spans="1:16" ht="22.9" customHeight="1" x14ac:dyDescent="0.25">
      <c r="A146" s="1052" t="s">
        <v>101</v>
      </c>
      <c r="B146" s="1004"/>
      <c r="C146" s="1004"/>
      <c r="D146" s="1004"/>
      <c r="E146" s="630"/>
      <c r="F146" s="635">
        <v>330000</v>
      </c>
      <c r="G146" s="953" t="s">
        <v>15</v>
      </c>
      <c r="H146" s="953"/>
      <c r="I146" s="637"/>
      <c r="J146" s="637"/>
      <c r="K146" s="1053"/>
      <c r="L146" s="1053"/>
      <c r="M146" s="1053">
        <f>SUM(M147:N149)</f>
        <v>52</v>
      </c>
      <c r="N146" s="1053">
        <f>SUM(N150:N151)</f>
        <v>0</v>
      </c>
      <c r="O146" s="1054"/>
      <c r="P146" s="1054"/>
    </row>
    <row r="147" spans="1:16" s="465" customFormat="1" ht="22.9" customHeight="1" x14ac:dyDescent="0.25">
      <c r="A147" s="944" t="s">
        <v>102</v>
      </c>
      <c r="B147" s="944"/>
      <c r="C147" s="944"/>
      <c r="D147" s="944"/>
      <c r="E147" s="629"/>
      <c r="F147" s="638">
        <v>331110</v>
      </c>
      <c r="G147" s="939" t="s">
        <v>15</v>
      </c>
      <c r="H147" s="939"/>
      <c r="I147" s="640"/>
      <c r="J147" s="640"/>
      <c r="K147" s="1048"/>
      <c r="L147" s="1048"/>
      <c r="M147" s="1048">
        <v>17</v>
      </c>
      <c r="N147" s="1048"/>
      <c r="O147" s="1054"/>
      <c r="P147" s="1054"/>
    </row>
    <row r="148" spans="1:16" s="465" customFormat="1" ht="22.9" customHeight="1" x14ac:dyDescent="0.25">
      <c r="A148" s="944" t="s">
        <v>211</v>
      </c>
      <c r="B148" s="944"/>
      <c r="C148" s="944"/>
      <c r="D148" s="944"/>
      <c r="E148" s="629"/>
      <c r="F148" s="638">
        <v>336110</v>
      </c>
      <c r="G148" s="939" t="s">
        <v>15</v>
      </c>
      <c r="H148" s="939"/>
      <c r="I148" s="640"/>
      <c r="J148" s="640"/>
      <c r="K148" s="1048"/>
      <c r="L148" s="1048"/>
      <c r="M148" s="1048">
        <v>15</v>
      </c>
      <c r="N148" s="1048"/>
      <c r="O148" s="1054"/>
      <c r="P148" s="1054"/>
    </row>
    <row r="149" spans="1:16" s="465" customFormat="1" ht="22.9" customHeight="1" x14ac:dyDescent="0.25">
      <c r="A149" s="944" t="s">
        <v>104</v>
      </c>
      <c r="B149" s="944"/>
      <c r="C149" s="944"/>
      <c r="D149" s="944"/>
      <c r="E149" s="629"/>
      <c r="F149" s="638">
        <v>339110</v>
      </c>
      <c r="G149" s="939" t="s">
        <v>15</v>
      </c>
      <c r="H149" s="939"/>
      <c r="I149" s="640"/>
      <c r="J149" s="640"/>
      <c r="K149" s="1048"/>
      <c r="L149" s="1048"/>
      <c r="M149" s="1048">
        <v>20</v>
      </c>
      <c r="N149" s="1048"/>
      <c r="O149" s="1054"/>
      <c r="P149" s="1054"/>
    </row>
    <row r="150" spans="1:16" s="465" customFormat="1" ht="54.75" customHeight="1" x14ac:dyDescent="0.25">
      <c r="A150" s="1012" t="s">
        <v>600</v>
      </c>
      <c r="B150" s="1059"/>
      <c r="C150" s="1059"/>
      <c r="D150" s="1013"/>
      <c r="E150" s="622">
        <v>70034</v>
      </c>
      <c r="F150" s="621"/>
      <c r="G150" s="927" t="s">
        <v>15</v>
      </c>
      <c r="H150" s="929"/>
      <c r="I150" s="665">
        <v>1582.5</v>
      </c>
      <c r="J150" s="626">
        <f>J151+J160+J162+J166</f>
        <v>0</v>
      </c>
      <c r="K150" s="1055">
        <f>K151+K160+K162+K166</f>
        <v>8160</v>
      </c>
      <c r="L150" s="1056"/>
      <c r="M150" s="1055">
        <f t="shared" ref="M150" si="14">M151+M160+M162+M166</f>
        <v>2900</v>
      </c>
      <c r="N150" s="1056"/>
      <c r="O150" s="1055">
        <f t="shared" ref="O150" si="15">O151+O160+O162+O166</f>
        <v>3235.3</v>
      </c>
      <c r="P150" s="1056"/>
    </row>
    <row r="151" spans="1:16" s="465" customFormat="1" ht="22.9" customHeight="1" x14ac:dyDescent="0.25">
      <c r="A151" s="961" t="s">
        <v>125</v>
      </c>
      <c r="B151" s="962"/>
      <c r="C151" s="962"/>
      <c r="D151" s="963"/>
      <c r="E151" s="622"/>
      <c r="F151" s="622">
        <v>220000</v>
      </c>
      <c r="G151" s="950" t="s">
        <v>15</v>
      </c>
      <c r="H151" s="951"/>
      <c r="I151" s="816">
        <v>149.5</v>
      </c>
      <c r="J151" s="625">
        <f>J152+J153+J154+J155+J156+J157+J158+J159</f>
        <v>0</v>
      </c>
      <c r="K151" s="1055">
        <f t="shared" ref="K151:P151" si="16">K152+K153+K154+K155+K156+K157+K158+K159</f>
        <v>763</v>
      </c>
      <c r="L151" s="1056">
        <f t="shared" si="16"/>
        <v>0</v>
      </c>
      <c r="M151" s="1055">
        <f t="shared" si="16"/>
        <v>247.5</v>
      </c>
      <c r="N151" s="1056">
        <f t="shared" si="16"/>
        <v>0</v>
      </c>
      <c r="O151" s="1028">
        <f t="shared" si="16"/>
        <v>58.6</v>
      </c>
      <c r="P151" s="1028">
        <f t="shared" si="16"/>
        <v>0</v>
      </c>
    </row>
    <row r="152" spans="1:16" s="465" customFormat="1" ht="22.9" customHeight="1" x14ac:dyDescent="0.25">
      <c r="A152" s="998" t="s">
        <v>332</v>
      </c>
      <c r="B152" s="999"/>
      <c r="C152" s="999"/>
      <c r="D152" s="1000"/>
      <c r="E152" s="621"/>
      <c r="F152" s="621">
        <v>222210</v>
      </c>
      <c r="G152" s="927" t="s">
        <v>15</v>
      </c>
      <c r="H152" s="929"/>
      <c r="I152" s="815">
        <v>24</v>
      </c>
      <c r="J152" s="626"/>
      <c r="K152" s="1029">
        <v>28.6</v>
      </c>
      <c r="L152" s="1030"/>
      <c r="M152" s="1029">
        <v>28.6</v>
      </c>
      <c r="N152" s="1030"/>
      <c r="O152" s="1025">
        <v>28.6</v>
      </c>
      <c r="P152" s="1025"/>
    </row>
    <row r="153" spans="1:16" s="465" customFormat="1" ht="22.9" customHeight="1" x14ac:dyDescent="0.25">
      <c r="A153" s="997" t="s">
        <v>333</v>
      </c>
      <c r="B153" s="997"/>
      <c r="C153" s="997"/>
      <c r="D153" s="997"/>
      <c r="E153" s="567"/>
      <c r="F153" s="567">
        <v>222220</v>
      </c>
      <c r="G153" s="939" t="s">
        <v>15</v>
      </c>
      <c r="H153" s="939"/>
      <c r="I153" s="815">
        <v>7</v>
      </c>
      <c r="J153" s="576"/>
      <c r="K153" s="1025">
        <v>8</v>
      </c>
      <c r="L153" s="1025"/>
      <c r="M153" s="1025">
        <v>8</v>
      </c>
      <c r="N153" s="1025"/>
      <c r="O153" s="1025">
        <v>8</v>
      </c>
      <c r="P153" s="1025"/>
    </row>
    <row r="154" spans="1:16" s="465" customFormat="1" ht="22.9" customHeight="1" x14ac:dyDescent="0.25">
      <c r="A154" s="997" t="s">
        <v>601</v>
      </c>
      <c r="B154" s="997"/>
      <c r="C154" s="997"/>
      <c r="D154" s="997"/>
      <c r="E154" s="567"/>
      <c r="F154" s="567">
        <v>222300</v>
      </c>
      <c r="G154" s="939" t="s">
        <v>15</v>
      </c>
      <c r="H154" s="939"/>
      <c r="I154" s="815">
        <v>46.3</v>
      </c>
      <c r="J154" s="576"/>
      <c r="K154" s="1025">
        <v>35</v>
      </c>
      <c r="L154" s="1025"/>
      <c r="M154" s="1025">
        <v>35</v>
      </c>
      <c r="N154" s="1025"/>
      <c r="O154" s="1025">
        <v>5</v>
      </c>
      <c r="P154" s="1025"/>
    </row>
    <row r="155" spans="1:16" s="465" customFormat="1" ht="22.9" customHeight="1" x14ac:dyDescent="0.25">
      <c r="A155" s="997" t="s">
        <v>87</v>
      </c>
      <c r="B155" s="997"/>
      <c r="C155" s="997"/>
      <c r="D155" s="997"/>
      <c r="E155" s="567"/>
      <c r="F155" s="567">
        <v>222400</v>
      </c>
      <c r="G155" s="939" t="s">
        <v>15</v>
      </c>
      <c r="H155" s="939"/>
      <c r="I155" s="815">
        <v>13.5</v>
      </c>
      <c r="J155" s="576"/>
      <c r="K155" s="1025">
        <v>13</v>
      </c>
      <c r="L155" s="1025"/>
      <c r="M155" s="1025">
        <v>13</v>
      </c>
      <c r="N155" s="1025"/>
      <c r="O155" s="1025">
        <v>3</v>
      </c>
      <c r="P155" s="1025"/>
    </row>
    <row r="156" spans="1:16" s="465" customFormat="1" ht="22.9" customHeight="1" x14ac:dyDescent="0.25">
      <c r="A156" s="997" t="s">
        <v>602</v>
      </c>
      <c r="B156" s="997"/>
      <c r="C156" s="997"/>
      <c r="D156" s="997"/>
      <c r="E156" s="567"/>
      <c r="F156" s="567">
        <v>222500</v>
      </c>
      <c r="G156" s="939" t="s">
        <v>15</v>
      </c>
      <c r="H156" s="939"/>
      <c r="I156" s="815">
        <v>34.6</v>
      </c>
      <c r="J156" s="576"/>
      <c r="K156" s="1025">
        <v>45</v>
      </c>
      <c r="L156" s="1025"/>
      <c r="M156" s="1025">
        <v>45</v>
      </c>
      <c r="N156" s="1025"/>
      <c r="O156" s="1025">
        <v>5</v>
      </c>
      <c r="P156" s="1025"/>
    </row>
    <row r="157" spans="1:16" s="465" customFormat="1" ht="22.9" customHeight="1" x14ac:dyDescent="0.25">
      <c r="A157" s="997" t="s">
        <v>263</v>
      </c>
      <c r="B157" s="997"/>
      <c r="C157" s="997"/>
      <c r="D157" s="997"/>
      <c r="E157" s="567"/>
      <c r="F157" s="567">
        <v>222970</v>
      </c>
      <c r="G157" s="939" t="s">
        <v>15</v>
      </c>
      <c r="H157" s="939"/>
      <c r="I157" s="815">
        <v>7.5</v>
      </c>
      <c r="J157" s="576"/>
      <c r="K157" s="1025">
        <v>6</v>
      </c>
      <c r="L157" s="1025"/>
      <c r="M157" s="1025">
        <v>6</v>
      </c>
      <c r="N157" s="1025"/>
      <c r="O157" s="1025">
        <v>2</v>
      </c>
      <c r="P157" s="1025"/>
    </row>
    <row r="158" spans="1:16" s="465" customFormat="1" ht="22.9" customHeight="1" x14ac:dyDescent="0.25">
      <c r="A158" s="997" t="s">
        <v>334</v>
      </c>
      <c r="B158" s="997"/>
      <c r="C158" s="997"/>
      <c r="D158" s="997"/>
      <c r="E158" s="567"/>
      <c r="F158" s="567">
        <v>222980</v>
      </c>
      <c r="G158" s="939" t="s">
        <v>15</v>
      </c>
      <c r="H158" s="939"/>
      <c r="I158" s="815">
        <v>5.3</v>
      </c>
      <c r="J158" s="576"/>
      <c r="K158" s="1025">
        <v>5</v>
      </c>
      <c r="L158" s="1025"/>
      <c r="M158" s="1025">
        <v>4.2</v>
      </c>
      <c r="N158" s="1025"/>
      <c r="O158" s="1025">
        <v>0</v>
      </c>
      <c r="P158" s="1025"/>
    </row>
    <row r="159" spans="1:16" s="465" customFormat="1" ht="22.9" customHeight="1" x14ac:dyDescent="0.25">
      <c r="A159" s="997" t="s">
        <v>94</v>
      </c>
      <c r="B159" s="997"/>
      <c r="C159" s="997"/>
      <c r="D159" s="997"/>
      <c r="E159" s="567"/>
      <c r="F159" s="567">
        <v>222990</v>
      </c>
      <c r="G159" s="939" t="s">
        <v>15</v>
      </c>
      <c r="H159" s="939"/>
      <c r="I159" s="815">
        <v>11.3</v>
      </c>
      <c r="J159" s="576"/>
      <c r="K159" s="1025">
        <v>622.4</v>
      </c>
      <c r="L159" s="1025"/>
      <c r="M159" s="1025">
        <v>107.7</v>
      </c>
      <c r="N159" s="1025"/>
      <c r="O159" s="1025">
        <v>7</v>
      </c>
      <c r="P159" s="1025"/>
    </row>
    <row r="160" spans="1:16" s="465" customFormat="1" ht="22.9" customHeight="1" x14ac:dyDescent="0.25">
      <c r="A160" s="922" t="s">
        <v>167</v>
      </c>
      <c r="B160" s="922"/>
      <c r="C160" s="922"/>
      <c r="D160" s="922"/>
      <c r="E160" s="568"/>
      <c r="F160" s="568">
        <v>280000</v>
      </c>
      <c r="G160" s="946" t="s">
        <v>15</v>
      </c>
      <c r="H160" s="946"/>
      <c r="I160" s="816">
        <v>1360</v>
      </c>
      <c r="J160" s="464"/>
      <c r="K160" s="1028">
        <f>K161</f>
        <v>1212</v>
      </c>
      <c r="L160" s="1028"/>
      <c r="M160" s="1028">
        <f t="shared" ref="M160" si="17">M161</f>
        <v>1212</v>
      </c>
      <c r="N160" s="1028"/>
      <c r="O160" s="1028">
        <f t="shared" ref="O160" si="18">O161</f>
        <v>1032</v>
      </c>
      <c r="P160" s="1028"/>
    </row>
    <row r="161" spans="1:16" s="465" customFormat="1" ht="22.9" customHeight="1" x14ac:dyDescent="0.25">
      <c r="A161" s="997" t="s">
        <v>603</v>
      </c>
      <c r="B161" s="997"/>
      <c r="C161" s="997"/>
      <c r="D161" s="997"/>
      <c r="E161" s="567"/>
      <c r="F161" s="567">
        <v>281600</v>
      </c>
      <c r="G161" s="939" t="s">
        <v>15</v>
      </c>
      <c r="H161" s="939"/>
      <c r="I161" s="815">
        <v>1360</v>
      </c>
      <c r="J161" s="576"/>
      <c r="K161" s="1025">
        <v>1212</v>
      </c>
      <c r="L161" s="1025"/>
      <c r="M161" s="1025">
        <v>1212</v>
      </c>
      <c r="N161" s="1025"/>
      <c r="O161" s="1025">
        <v>1032</v>
      </c>
      <c r="P161" s="1025"/>
    </row>
    <row r="162" spans="1:16" s="465" customFormat="1" ht="22.9" customHeight="1" x14ac:dyDescent="0.25">
      <c r="A162" s="922" t="s">
        <v>101</v>
      </c>
      <c r="B162" s="922"/>
      <c r="C162" s="922"/>
      <c r="D162" s="922"/>
      <c r="E162" s="568"/>
      <c r="F162" s="568">
        <v>330000</v>
      </c>
      <c r="G162" s="946" t="s">
        <v>15</v>
      </c>
      <c r="H162" s="946"/>
      <c r="I162" s="816">
        <v>73</v>
      </c>
      <c r="J162" s="464"/>
      <c r="K162" s="1028">
        <f>K163+K164+K165</f>
        <v>85</v>
      </c>
      <c r="L162" s="1028"/>
      <c r="M162" s="1028">
        <f t="shared" ref="M162" si="19">M163+M164+M165</f>
        <v>81.8</v>
      </c>
      <c r="N162" s="1028"/>
      <c r="O162" s="1028">
        <f t="shared" ref="O162" si="20">O163+O164+O165</f>
        <v>3.4</v>
      </c>
      <c r="P162" s="1028"/>
    </row>
    <row r="163" spans="1:16" s="465" customFormat="1" ht="22.9" customHeight="1" x14ac:dyDescent="0.25">
      <c r="A163" s="997" t="s">
        <v>604</v>
      </c>
      <c r="B163" s="997"/>
      <c r="C163" s="997"/>
      <c r="D163" s="997"/>
      <c r="E163" s="567"/>
      <c r="F163" s="567">
        <v>331110</v>
      </c>
      <c r="G163" s="939" t="s">
        <v>15</v>
      </c>
      <c r="H163" s="939"/>
      <c r="I163" s="815">
        <v>45</v>
      </c>
      <c r="J163" s="576"/>
      <c r="K163" s="1025">
        <v>60</v>
      </c>
      <c r="L163" s="1025"/>
      <c r="M163" s="1025">
        <v>60</v>
      </c>
      <c r="N163" s="1025"/>
      <c r="O163" s="1025">
        <v>1</v>
      </c>
      <c r="P163" s="1025"/>
    </row>
    <row r="164" spans="1:16" s="465" customFormat="1" ht="22.9" customHeight="1" x14ac:dyDescent="0.25">
      <c r="A164" s="997" t="s">
        <v>605</v>
      </c>
      <c r="B164" s="997"/>
      <c r="C164" s="997"/>
      <c r="D164" s="997"/>
      <c r="E164" s="567"/>
      <c r="F164" s="567">
        <v>332110</v>
      </c>
      <c r="G164" s="939" t="s">
        <v>15</v>
      </c>
      <c r="H164" s="939"/>
      <c r="I164" s="815">
        <v>21.8</v>
      </c>
      <c r="J164" s="576"/>
      <c r="K164" s="1025">
        <v>10</v>
      </c>
      <c r="L164" s="1025"/>
      <c r="M164" s="1025">
        <v>6.8</v>
      </c>
      <c r="N164" s="1025"/>
      <c r="O164" s="1025">
        <v>1.4</v>
      </c>
      <c r="P164" s="1025"/>
    </row>
    <row r="165" spans="1:16" s="465" customFormat="1" ht="22.9" customHeight="1" x14ac:dyDescent="0.25">
      <c r="A165" s="997" t="s">
        <v>606</v>
      </c>
      <c r="B165" s="997"/>
      <c r="C165" s="997"/>
      <c r="D165" s="997"/>
      <c r="E165" s="567"/>
      <c r="F165" s="567">
        <v>336110</v>
      </c>
      <c r="G165" s="939" t="s">
        <v>15</v>
      </c>
      <c r="H165" s="939"/>
      <c r="I165" s="815">
        <v>6.2</v>
      </c>
      <c r="J165" s="576"/>
      <c r="K165" s="1025">
        <v>15</v>
      </c>
      <c r="L165" s="1025"/>
      <c r="M165" s="1025">
        <v>15</v>
      </c>
      <c r="N165" s="1025"/>
      <c r="O165" s="1025">
        <v>1</v>
      </c>
      <c r="P165" s="1025"/>
    </row>
    <row r="166" spans="1:16" s="465" customFormat="1" ht="22.9" customHeight="1" x14ac:dyDescent="0.25">
      <c r="A166" s="922" t="s">
        <v>607</v>
      </c>
      <c r="B166" s="922"/>
      <c r="C166" s="922"/>
      <c r="D166" s="922"/>
      <c r="E166" s="568"/>
      <c r="F166" s="568">
        <v>350000</v>
      </c>
      <c r="G166" s="946" t="s">
        <v>15</v>
      </c>
      <c r="H166" s="946"/>
      <c r="I166" s="815"/>
      <c r="J166" s="464"/>
      <c r="K166" s="1028">
        <f>K167</f>
        <v>6100</v>
      </c>
      <c r="L166" s="1028"/>
      <c r="M166" s="1028">
        <f t="shared" ref="M166" si="21">M167</f>
        <v>1358.7</v>
      </c>
      <c r="N166" s="1028"/>
      <c r="O166" s="1028">
        <f t="shared" ref="O166" si="22">O167</f>
        <v>2141.3000000000002</v>
      </c>
      <c r="P166" s="1028"/>
    </row>
    <row r="167" spans="1:16" s="465" customFormat="1" ht="22.9" customHeight="1" x14ac:dyDescent="0.25">
      <c r="A167" s="997" t="s">
        <v>608</v>
      </c>
      <c r="B167" s="997"/>
      <c r="C167" s="997"/>
      <c r="D167" s="997"/>
      <c r="E167" s="567"/>
      <c r="F167" s="567">
        <v>351110</v>
      </c>
      <c r="G167" s="939" t="s">
        <v>15</v>
      </c>
      <c r="H167" s="939"/>
      <c r="I167" s="815"/>
      <c r="J167" s="576"/>
      <c r="K167" s="1025">
        <v>6100</v>
      </c>
      <c r="L167" s="1025"/>
      <c r="M167" s="1025">
        <v>1358.7</v>
      </c>
      <c r="N167" s="1025"/>
      <c r="O167" s="1025">
        <v>2141.3000000000002</v>
      </c>
      <c r="P167" s="1025"/>
    </row>
    <row r="168" spans="1:16" ht="20.45" customHeight="1" x14ac:dyDescent="0.25">
      <c r="I168" s="816">
        <v>0</v>
      </c>
    </row>
    <row r="169" spans="1:16" ht="22.15" customHeight="1" x14ac:dyDescent="0.25">
      <c r="A169" s="1051" t="s">
        <v>63</v>
      </c>
      <c r="B169" s="1051"/>
      <c r="C169" s="1051"/>
      <c r="D169" s="1051"/>
      <c r="E169" s="1051"/>
      <c r="F169" s="1051"/>
      <c r="G169" s="1051"/>
      <c r="H169" s="1051"/>
      <c r="I169" s="1051"/>
      <c r="J169" s="1051"/>
      <c r="K169" s="1051"/>
      <c r="L169" s="1051"/>
      <c r="M169" s="1051"/>
      <c r="N169" s="1051"/>
      <c r="O169" s="1051"/>
      <c r="P169" s="1051"/>
    </row>
    <row r="170" spans="1:16" ht="19.899999999999999" customHeight="1" x14ac:dyDescent="0.25">
      <c r="A170" s="1057" t="s">
        <v>7</v>
      </c>
      <c r="B170" s="1057"/>
      <c r="C170" s="1057"/>
      <c r="D170" s="1057"/>
      <c r="E170" s="1057" t="s">
        <v>2</v>
      </c>
      <c r="F170" s="1057"/>
      <c r="G170" s="1057"/>
      <c r="H170" s="1057"/>
      <c r="I170" s="1058" t="s">
        <v>64</v>
      </c>
      <c r="J170" s="1058" t="s">
        <v>65</v>
      </c>
      <c r="K170" s="1058" t="s">
        <v>555</v>
      </c>
      <c r="L170" s="80">
        <v>2017</v>
      </c>
      <c r="M170" s="1058" t="s">
        <v>361</v>
      </c>
      <c r="N170" s="79">
        <v>2018</v>
      </c>
      <c r="O170" s="79">
        <v>2019</v>
      </c>
      <c r="P170" s="79">
        <v>2020</v>
      </c>
    </row>
    <row r="171" spans="1:16" ht="63" customHeight="1" x14ac:dyDescent="0.25">
      <c r="A171" s="1057"/>
      <c r="B171" s="1057"/>
      <c r="C171" s="1057"/>
      <c r="D171" s="1057"/>
      <c r="E171" s="79" t="s">
        <v>66</v>
      </c>
      <c r="F171" s="79" t="s">
        <v>61</v>
      </c>
      <c r="G171" s="86" t="s">
        <v>12</v>
      </c>
      <c r="H171" s="85" t="s">
        <v>62</v>
      </c>
      <c r="I171" s="1058"/>
      <c r="J171" s="1058"/>
      <c r="K171" s="1058"/>
      <c r="L171" s="17" t="s">
        <v>67</v>
      </c>
      <c r="M171" s="1058"/>
      <c r="N171" s="18" t="s">
        <v>12</v>
      </c>
      <c r="O171" s="86" t="s">
        <v>13</v>
      </c>
      <c r="P171" s="86" t="s">
        <v>13</v>
      </c>
    </row>
    <row r="172" spans="1:16" x14ac:dyDescent="0.25">
      <c r="A172" s="1026">
        <v>1</v>
      </c>
      <c r="B172" s="1038"/>
      <c r="C172" s="1038"/>
      <c r="D172" s="1027"/>
      <c r="E172" s="79">
        <v>2</v>
      </c>
      <c r="F172" s="79">
        <v>3</v>
      </c>
      <c r="G172" s="79">
        <v>4</v>
      </c>
      <c r="H172" s="79">
        <v>5</v>
      </c>
      <c r="I172" s="79">
        <v>6</v>
      </c>
      <c r="J172" s="79">
        <v>7</v>
      </c>
      <c r="K172" s="79">
        <v>8</v>
      </c>
      <c r="L172" s="79">
        <v>9</v>
      </c>
      <c r="M172" s="79" t="s">
        <v>68</v>
      </c>
      <c r="N172" s="79">
        <v>11</v>
      </c>
      <c r="O172" s="79">
        <v>12</v>
      </c>
      <c r="P172" s="79">
        <v>13</v>
      </c>
    </row>
    <row r="173" spans="1:16" ht="15.6" customHeight="1" x14ac:dyDescent="0.25">
      <c r="A173" s="1039"/>
      <c r="B173" s="1040"/>
      <c r="C173" s="1040"/>
      <c r="D173" s="1041"/>
      <c r="E173" s="13"/>
      <c r="F173" s="13"/>
      <c r="G173" s="13"/>
      <c r="H173" s="13"/>
      <c r="I173" s="23"/>
      <c r="J173" s="13"/>
      <c r="K173" s="23"/>
      <c r="L173" s="13"/>
      <c r="M173" s="23"/>
      <c r="N173" s="60"/>
      <c r="O173" s="60"/>
      <c r="P173" s="8"/>
    </row>
    <row r="174" spans="1:16" ht="17.45" customHeight="1" x14ac:dyDescent="0.25">
      <c r="A174" s="1042"/>
      <c r="B174" s="1043"/>
      <c r="C174" s="1043"/>
      <c r="D174" s="1044"/>
      <c r="E174" s="8"/>
      <c r="F174" s="8"/>
      <c r="G174" s="8"/>
      <c r="H174" s="8"/>
      <c r="I174" s="8"/>
      <c r="J174" s="8"/>
      <c r="K174" s="8"/>
      <c r="L174" s="8"/>
      <c r="M174" s="8"/>
      <c r="N174" s="8"/>
      <c r="O174" s="8"/>
      <c r="P174" s="8"/>
    </row>
    <row r="175" spans="1:16" ht="16.899999999999999" customHeight="1" x14ac:dyDescent="0.25"/>
    <row r="176" spans="1:16" s="19" customFormat="1" ht="24.6" customHeight="1" x14ac:dyDescent="0.25">
      <c r="A176" s="1045" t="s">
        <v>69</v>
      </c>
      <c r="B176" s="1046"/>
      <c r="C176" s="1046"/>
      <c r="D176" s="1046"/>
      <c r="E176" s="1046"/>
      <c r="F176" s="1046"/>
      <c r="G176" s="1046"/>
      <c r="H176" s="1046"/>
      <c r="I176" s="1046"/>
      <c r="J176" s="1046"/>
      <c r="K176" s="1046"/>
      <c r="L176" s="1046"/>
      <c r="M176" s="1046"/>
      <c r="N176" s="1046"/>
      <c r="O176" s="1046"/>
      <c r="P176" s="1047"/>
    </row>
    <row r="177" spans="1:16" s="19" customFormat="1" ht="24.6" customHeight="1" x14ac:dyDescent="0.25">
      <c r="A177" s="1031" t="s">
        <v>70</v>
      </c>
      <c r="B177" s="1032"/>
      <c r="C177" s="1032"/>
      <c r="D177" s="1032"/>
      <c r="E177" s="1032"/>
      <c r="F177" s="1032"/>
      <c r="G177" s="1032"/>
      <c r="H177" s="1032"/>
      <c r="I177" s="1032"/>
      <c r="J177" s="1032"/>
      <c r="K177" s="1032"/>
      <c r="L177" s="1032"/>
      <c r="M177" s="1032"/>
      <c r="N177" s="1032"/>
      <c r="O177" s="1032"/>
      <c r="P177" s="1033"/>
    </row>
    <row r="178" spans="1:16" s="19" customFormat="1" ht="24.6" customHeight="1" x14ac:dyDescent="0.25">
      <c r="A178" s="1031" t="s">
        <v>71</v>
      </c>
      <c r="B178" s="1032"/>
      <c r="C178" s="1032"/>
      <c r="D178" s="1032"/>
      <c r="E178" s="1032"/>
      <c r="F178" s="1032"/>
      <c r="G178" s="1032"/>
      <c r="H178" s="1032"/>
      <c r="I178" s="1032"/>
      <c r="J178" s="1032"/>
      <c r="K178" s="1032"/>
      <c r="L178" s="1032"/>
      <c r="M178" s="1032"/>
      <c r="N178" s="1032"/>
      <c r="O178" s="1032"/>
      <c r="P178" s="1033"/>
    </row>
    <row r="179" spans="1:16" s="19" customFormat="1" ht="24.6" customHeight="1" x14ac:dyDescent="0.25">
      <c r="A179" s="1034" t="s">
        <v>72</v>
      </c>
      <c r="B179" s="1035"/>
      <c r="C179" s="1035"/>
      <c r="D179" s="1035"/>
      <c r="E179" s="1035"/>
      <c r="F179" s="1035"/>
      <c r="G179" s="1035"/>
      <c r="H179" s="1035"/>
      <c r="I179" s="1035"/>
      <c r="J179" s="1035"/>
      <c r="K179" s="1035"/>
      <c r="L179" s="1035"/>
      <c r="M179" s="1035"/>
      <c r="N179" s="1035"/>
      <c r="O179" s="1035"/>
      <c r="P179" s="1036"/>
    </row>
    <row r="181" spans="1:16" ht="37.5" customHeight="1" x14ac:dyDescent="0.25">
      <c r="A181" s="1037" t="s">
        <v>73</v>
      </c>
      <c r="B181" s="1037"/>
      <c r="C181" s="1037"/>
      <c r="D181" s="1037"/>
      <c r="E181" s="1037"/>
      <c r="F181" s="1037"/>
      <c r="G181" s="1037"/>
      <c r="H181" s="1037"/>
      <c r="I181" s="1037"/>
      <c r="J181" s="1037"/>
      <c r="K181" s="1037"/>
      <c r="L181" s="1037"/>
      <c r="M181" s="1037"/>
      <c r="N181" s="1037"/>
      <c r="O181" s="1037"/>
      <c r="P181" s="1037"/>
    </row>
    <row r="182" spans="1:16" ht="38.25" hidden="1" customHeight="1" x14ac:dyDescent="0.25">
      <c r="A182" s="88"/>
      <c r="C182" s="88"/>
      <c r="D182" s="88"/>
      <c r="E182" s="88"/>
      <c r="F182" s="88"/>
      <c r="G182" s="88"/>
      <c r="H182" s="88"/>
      <c r="I182" s="88"/>
      <c r="J182" s="88"/>
      <c r="K182" s="88"/>
      <c r="L182" s="88"/>
      <c r="M182" s="88"/>
      <c r="N182" s="88"/>
      <c r="O182" s="88"/>
      <c r="P182" s="88"/>
    </row>
    <row r="183" spans="1:16" ht="48.75" hidden="1" customHeight="1" x14ac:dyDescent="0.25"/>
    <row r="185" spans="1:16" x14ac:dyDescent="0.25">
      <c r="B185" s="1" t="s">
        <v>223</v>
      </c>
    </row>
    <row r="186" spans="1:16" x14ac:dyDescent="0.25">
      <c r="B186" s="1" t="s">
        <v>224</v>
      </c>
    </row>
    <row r="187" spans="1:16" x14ac:dyDescent="0.25">
      <c r="B187" s="1" t="s">
        <v>225</v>
      </c>
    </row>
    <row r="188" spans="1:16" x14ac:dyDescent="0.25">
      <c r="B188" s="1" t="s">
        <v>226</v>
      </c>
      <c r="C188" s="1" t="s">
        <v>227</v>
      </c>
    </row>
  </sheetData>
  <mergeCells count="572">
    <mergeCell ref="O147:P147"/>
    <mergeCell ref="O148:P148"/>
    <mergeCell ref="O149:P149"/>
    <mergeCell ref="A147:D147"/>
    <mergeCell ref="G147:H147"/>
    <mergeCell ref="K147:L147"/>
    <mergeCell ref="M147:N147"/>
    <mergeCell ref="A148:D148"/>
    <mergeCell ref="G148:H148"/>
    <mergeCell ref="K148:L148"/>
    <mergeCell ref="M148:N148"/>
    <mergeCell ref="A149:D149"/>
    <mergeCell ref="G149:H149"/>
    <mergeCell ref="K149:L149"/>
    <mergeCell ref="M149:N149"/>
    <mergeCell ref="A121:D121"/>
    <mergeCell ref="G121:H121"/>
    <mergeCell ref="K121:L121"/>
    <mergeCell ref="M121:N121"/>
    <mergeCell ref="O121:P121"/>
    <mergeCell ref="C100:I100"/>
    <mergeCell ref="K19:L19"/>
    <mergeCell ref="M19:N19"/>
    <mergeCell ref="O19:P19"/>
    <mergeCell ref="A19:D19"/>
    <mergeCell ref="G19:H19"/>
    <mergeCell ref="A33:B33"/>
    <mergeCell ref="A35:B35"/>
    <mergeCell ref="G35:H35"/>
    <mergeCell ref="K33:L33"/>
    <mergeCell ref="M33:N33"/>
    <mergeCell ref="O33:P33"/>
    <mergeCell ref="K35:L35"/>
    <mergeCell ref="A22:B23"/>
    <mergeCell ref="C22:F22"/>
    <mergeCell ref="G22:H22"/>
    <mergeCell ref="K22:L22"/>
    <mergeCell ref="M22:N22"/>
    <mergeCell ref="O22:P22"/>
    <mergeCell ref="N1:P1"/>
    <mergeCell ref="E2:J2"/>
    <mergeCell ref="D3:L3"/>
    <mergeCell ref="A6:C6"/>
    <mergeCell ref="D6:O6"/>
    <mergeCell ref="A7:C7"/>
    <mergeCell ref="D7:O7"/>
    <mergeCell ref="K13:L13"/>
    <mergeCell ref="M13:N13"/>
    <mergeCell ref="O13:P13"/>
    <mergeCell ref="A8:C8"/>
    <mergeCell ref="D8:O8"/>
    <mergeCell ref="A10:P10"/>
    <mergeCell ref="A12:D13"/>
    <mergeCell ref="E12:F12"/>
    <mergeCell ref="G12:H12"/>
    <mergeCell ref="K12:L12"/>
    <mergeCell ref="M12:N12"/>
    <mergeCell ref="O12:P12"/>
    <mergeCell ref="G13:H13"/>
    <mergeCell ref="A14:D14"/>
    <mergeCell ref="G14:H14"/>
    <mergeCell ref="K14:L14"/>
    <mergeCell ref="M14:N14"/>
    <mergeCell ref="O14:P14"/>
    <mergeCell ref="A16:D16"/>
    <mergeCell ref="G16:H16"/>
    <mergeCell ref="K16:L16"/>
    <mergeCell ref="M16:N16"/>
    <mergeCell ref="O16:P16"/>
    <mergeCell ref="A15:D15"/>
    <mergeCell ref="G15:H15"/>
    <mergeCell ref="K15:L15"/>
    <mergeCell ref="M15:N15"/>
    <mergeCell ref="O15:P15"/>
    <mergeCell ref="A17:D17"/>
    <mergeCell ref="G17:H17"/>
    <mergeCell ref="K17:L17"/>
    <mergeCell ref="M17:N17"/>
    <mergeCell ref="O17:P17"/>
    <mergeCell ref="A18:D18"/>
    <mergeCell ref="G18:H18"/>
    <mergeCell ref="K18:L18"/>
    <mergeCell ref="M18:N18"/>
    <mergeCell ref="O18:P18"/>
    <mergeCell ref="G23:H23"/>
    <mergeCell ref="K23:L23"/>
    <mergeCell ref="M23:N23"/>
    <mergeCell ref="O23:P23"/>
    <mergeCell ref="A24:B24"/>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7:B27"/>
    <mergeCell ref="G27:H27"/>
    <mergeCell ref="K27:L27"/>
    <mergeCell ref="M27:N27"/>
    <mergeCell ref="O27:P27"/>
    <mergeCell ref="A30:B30"/>
    <mergeCell ref="G30:H30"/>
    <mergeCell ref="K30:L30"/>
    <mergeCell ref="M30:N30"/>
    <mergeCell ref="O30:P30"/>
    <mergeCell ref="A28:B28"/>
    <mergeCell ref="K28:L28"/>
    <mergeCell ref="M28:N28"/>
    <mergeCell ref="O28:P28"/>
    <mergeCell ref="G28:H28"/>
    <mergeCell ref="A29:B29"/>
    <mergeCell ref="G29:H29"/>
    <mergeCell ref="K29:L29"/>
    <mergeCell ref="M29:N29"/>
    <mergeCell ref="O29:P29"/>
    <mergeCell ref="A31:B31"/>
    <mergeCell ref="G31:H31"/>
    <mergeCell ref="K31:L31"/>
    <mergeCell ref="M31:N31"/>
    <mergeCell ref="O31:P31"/>
    <mergeCell ref="A36:B36"/>
    <mergeCell ref="G36:H36"/>
    <mergeCell ref="K36:L36"/>
    <mergeCell ref="M36:N36"/>
    <mergeCell ref="O36:P36"/>
    <mergeCell ref="G33:H33"/>
    <mergeCell ref="M35:N35"/>
    <mergeCell ref="O35:P35"/>
    <mergeCell ref="A32:B32"/>
    <mergeCell ref="A34:B34"/>
    <mergeCell ref="K34:L34"/>
    <mergeCell ref="M34:N34"/>
    <mergeCell ref="O34:P34"/>
    <mergeCell ref="M32:N32"/>
    <mergeCell ref="O32:P32"/>
    <mergeCell ref="A41:C41"/>
    <mergeCell ref="E41:F41"/>
    <mergeCell ref="G41:H41"/>
    <mergeCell ref="A42:C42"/>
    <mergeCell ref="E42:F42"/>
    <mergeCell ref="G42:H42"/>
    <mergeCell ref="A38:P38"/>
    <mergeCell ref="A39:C40"/>
    <mergeCell ref="D39:F39"/>
    <mergeCell ref="G39:J39"/>
    <mergeCell ref="K39:M39"/>
    <mergeCell ref="N39:P39"/>
    <mergeCell ref="E40:F40"/>
    <mergeCell ref="G40:H40"/>
    <mergeCell ref="A45:C45"/>
    <mergeCell ref="E45:F45"/>
    <mergeCell ref="G45:H45"/>
    <mergeCell ref="A43:C43"/>
    <mergeCell ref="E43:F43"/>
    <mergeCell ref="G43:H43"/>
    <mergeCell ref="A44:C44"/>
    <mergeCell ref="E44:F44"/>
    <mergeCell ref="G44:H44"/>
    <mergeCell ref="A49:P49"/>
    <mergeCell ref="A50:B51"/>
    <mergeCell ref="C50:H50"/>
    <mergeCell ref="I50:J51"/>
    <mergeCell ref="A46:C46"/>
    <mergeCell ref="E46:F46"/>
    <mergeCell ref="G46:H46"/>
    <mergeCell ref="A47:C47"/>
    <mergeCell ref="E47:F47"/>
    <mergeCell ref="G47:H47"/>
    <mergeCell ref="A52:B52"/>
    <mergeCell ref="I52:J52"/>
    <mergeCell ref="A58:B58"/>
    <mergeCell ref="I58:J58"/>
    <mergeCell ref="I65:J65"/>
    <mergeCell ref="A53:B53"/>
    <mergeCell ref="I53:J53"/>
    <mergeCell ref="A54:B54"/>
    <mergeCell ref="I54:J54"/>
    <mergeCell ref="A57:B57"/>
    <mergeCell ref="I57:J57"/>
    <mergeCell ref="A55:B55"/>
    <mergeCell ref="A56:B56"/>
    <mergeCell ref="A59:B59"/>
    <mergeCell ref="A60:B60"/>
    <mergeCell ref="A61:B61"/>
    <mergeCell ref="A62:B62"/>
    <mergeCell ref="A63:B63"/>
    <mergeCell ref="A64:B64"/>
    <mergeCell ref="A65:B65"/>
    <mergeCell ref="A66:B66"/>
    <mergeCell ref="A67:P67"/>
    <mergeCell ref="A68:B68"/>
    <mergeCell ref="C68:N68"/>
    <mergeCell ref="O68:P68"/>
    <mergeCell ref="A69:B69"/>
    <mergeCell ref="C69:N69"/>
    <mergeCell ref="O69:P69"/>
    <mergeCell ref="A73:P73"/>
    <mergeCell ref="A74:C74"/>
    <mergeCell ref="D74:P74"/>
    <mergeCell ref="A75:C75"/>
    <mergeCell ref="D75:P75"/>
    <mergeCell ref="A76:C76"/>
    <mergeCell ref="D76:P76"/>
    <mergeCell ref="A70:B70"/>
    <mergeCell ref="C70:N70"/>
    <mergeCell ref="O70:P70"/>
    <mergeCell ref="A71:B71"/>
    <mergeCell ref="C71:N71"/>
    <mergeCell ref="O71:P71"/>
    <mergeCell ref="A77:P77"/>
    <mergeCell ref="A78:A79"/>
    <mergeCell ref="B78:B79"/>
    <mergeCell ref="C78:I79"/>
    <mergeCell ref="J78:J79"/>
    <mergeCell ref="C80:I80"/>
    <mergeCell ref="C81:I81"/>
    <mergeCell ref="C82:I82"/>
    <mergeCell ref="C95:I95"/>
    <mergeCell ref="C88:I88"/>
    <mergeCell ref="C91:I91"/>
    <mergeCell ref="C92:I92"/>
    <mergeCell ref="C93:I93"/>
    <mergeCell ref="C83:I83"/>
    <mergeCell ref="C84:I84"/>
    <mergeCell ref="C85:I85"/>
    <mergeCell ref="C86:I86"/>
    <mergeCell ref="A80:A86"/>
    <mergeCell ref="O110:P110"/>
    <mergeCell ref="A102:P102"/>
    <mergeCell ref="A103:D104"/>
    <mergeCell ref="E103:F103"/>
    <mergeCell ref="G103:H103"/>
    <mergeCell ref="K103:L103"/>
    <mergeCell ref="M103:N103"/>
    <mergeCell ref="O103:P103"/>
    <mergeCell ref="G104:H104"/>
    <mergeCell ref="K104:L104"/>
    <mergeCell ref="M104:N104"/>
    <mergeCell ref="O104:P104"/>
    <mergeCell ref="A105:D105"/>
    <mergeCell ref="G105:H105"/>
    <mergeCell ref="K105:L105"/>
    <mergeCell ref="M105:N105"/>
    <mergeCell ref="O105:P105"/>
    <mergeCell ref="A107:D107"/>
    <mergeCell ref="G107:H107"/>
    <mergeCell ref="K107:L107"/>
    <mergeCell ref="M107:N107"/>
    <mergeCell ref="O107:P107"/>
    <mergeCell ref="K111:L111"/>
    <mergeCell ref="M111:N111"/>
    <mergeCell ref="O111:P111"/>
    <mergeCell ref="G111:H111"/>
    <mergeCell ref="A111:D111"/>
    <mergeCell ref="A106:D106"/>
    <mergeCell ref="G106:H106"/>
    <mergeCell ref="K106:L106"/>
    <mergeCell ref="M106:N106"/>
    <mergeCell ref="O106:P106"/>
    <mergeCell ref="A108:D108"/>
    <mergeCell ref="G108:H108"/>
    <mergeCell ref="K108:L108"/>
    <mergeCell ref="M108:N108"/>
    <mergeCell ref="O108:P108"/>
    <mergeCell ref="A109:D109"/>
    <mergeCell ref="G109:H109"/>
    <mergeCell ref="K109:L109"/>
    <mergeCell ref="M109:N109"/>
    <mergeCell ref="O109:P109"/>
    <mergeCell ref="A110:D110"/>
    <mergeCell ref="G110:H110"/>
    <mergeCell ref="K110:L110"/>
    <mergeCell ref="M110:N110"/>
    <mergeCell ref="A112:D112"/>
    <mergeCell ref="G112:H112"/>
    <mergeCell ref="K112:L112"/>
    <mergeCell ref="M112:N112"/>
    <mergeCell ref="O112:P112"/>
    <mergeCell ref="A114:D114"/>
    <mergeCell ref="G114:H114"/>
    <mergeCell ref="K114:L114"/>
    <mergeCell ref="M114:N114"/>
    <mergeCell ref="O114:P114"/>
    <mergeCell ref="K113:L113"/>
    <mergeCell ref="M113:N113"/>
    <mergeCell ref="O113:P113"/>
    <mergeCell ref="G113:H113"/>
    <mergeCell ref="A113:D113"/>
    <mergeCell ref="A115:D115"/>
    <mergeCell ref="G115:H115"/>
    <mergeCell ref="K115:L115"/>
    <mergeCell ref="M115:N115"/>
    <mergeCell ref="O115:P115"/>
    <mergeCell ref="A116:D116"/>
    <mergeCell ref="G116:H116"/>
    <mergeCell ref="K116:L116"/>
    <mergeCell ref="M116:N116"/>
    <mergeCell ref="O116:P116"/>
    <mergeCell ref="A117:D117"/>
    <mergeCell ref="G117:H117"/>
    <mergeCell ref="K117:L117"/>
    <mergeCell ref="M117:N117"/>
    <mergeCell ref="O117:P117"/>
    <mergeCell ref="A118:D118"/>
    <mergeCell ref="G118:H118"/>
    <mergeCell ref="K118:L118"/>
    <mergeCell ref="M118:N118"/>
    <mergeCell ref="O118:P118"/>
    <mergeCell ref="A120:D120"/>
    <mergeCell ref="G120:H120"/>
    <mergeCell ref="K120:L120"/>
    <mergeCell ref="M120:N120"/>
    <mergeCell ref="O120:P120"/>
    <mergeCell ref="G119:H119"/>
    <mergeCell ref="K119:L119"/>
    <mergeCell ref="M119:N119"/>
    <mergeCell ref="O119:P119"/>
    <mergeCell ref="A119:D119"/>
    <mergeCell ref="A122:D122"/>
    <mergeCell ref="G122:H122"/>
    <mergeCell ref="K122:L122"/>
    <mergeCell ref="M122:N122"/>
    <mergeCell ref="O122:P122"/>
    <mergeCell ref="A123:D123"/>
    <mergeCell ref="G123:H123"/>
    <mergeCell ref="K123:L123"/>
    <mergeCell ref="M123:N123"/>
    <mergeCell ref="O123:P123"/>
    <mergeCell ref="A124:D124"/>
    <mergeCell ref="G124:H124"/>
    <mergeCell ref="K124:L124"/>
    <mergeCell ref="M124:N124"/>
    <mergeCell ref="O124:P124"/>
    <mergeCell ref="A125:D125"/>
    <mergeCell ref="G125:H125"/>
    <mergeCell ref="K125:L125"/>
    <mergeCell ref="M125:N125"/>
    <mergeCell ref="O125:P125"/>
    <mergeCell ref="A126:D126"/>
    <mergeCell ref="G126:H126"/>
    <mergeCell ref="K126:L126"/>
    <mergeCell ref="M126:N126"/>
    <mergeCell ref="O126:P126"/>
    <mergeCell ref="A128:D128"/>
    <mergeCell ref="G128:H128"/>
    <mergeCell ref="K128:L128"/>
    <mergeCell ref="M128:N128"/>
    <mergeCell ref="O128:P128"/>
    <mergeCell ref="G127:H127"/>
    <mergeCell ref="K127:L127"/>
    <mergeCell ref="M127:N127"/>
    <mergeCell ref="O127:P127"/>
    <mergeCell ref="A127:D127"/>
    <mergeCell ref="A129:D129"/>
    <mergeCell ref="G129:H129"/>
    <mergeCell ref="K129:L129"/>
    <mergeCell ref="M129:N129"/>
    <mergeCell ref="O129:P129"/>
    <mergeCell ref="A130:D130"/>
    <mergeCell ref="G130:H130"/>
    <mergeCell ref="K130:L130"/>
    <mergeCell ref="M130:N130"/>
    <mergeCell ref="O130:P130"/>
    <mergeCell ref="A131:D131"/>
    <mergeCell ref="G131:H131"/>
    <mergeCell ref="K131:L131"/>
    <mergeCell ref="M131:N131"/>
    <mergeCell ref="O131:P131"/>
    <mergeCell ref="A133:D133"/>
    <mergeCell ref="G133:H133"/>
    <mergeCell ref="K133:L133"/>
    <mergeCell ref="M133:N133"/>
    <mergeCell ref="O133:P133"/>
    <mergeCell ref="K132:L132"/>
    <mergeCell ref="M132:N132"/>
    <mergeCell ref="A132:D132"/>
    <mergeCell ref="G132:H132"/>
    <mergeCell ref="O132:P132"/>
    <mergeCell ref="A134:D134"/>
    <mergeCell ref="G134:H134"/>
    <mergeCell ref="K134:L134"/>
    <mergeCell ref="M134:N134"/>
    <mergeCell ref="O134:P134"/>
    <mergeCell ref="A135:D135"/>
    <mergeCell ref="G135:H135"/>
    <mergeCell ref="K135:L135"/>
    <mergeCell ref="M135:N135"/>
    <mergeCell ref="O135:P135"/>
    <mergeCell ref="A138:D138"/>
    <mergeCell ref="G138:H138"/>
    <mergeCell ref="K138:L138"/>
    <mergeCell ref="M138:N138"/>
    <mergeCell ref="O138:P138"/>
    <mergeCell ref="A136:D136"/>
    <mergeCell ref="G136:H136"/>
    <mergeCell ref="K136:L136"/>
    <mergeCell ref="M136:N136"/>
    <mergeCell ref="O136:P136"/>
    <mergeCell ref="A137:D137"/>
    <mergeCell ref="G137:H137"/>
    <mergeCell ref="K137:L137"/>
    <mergeCell ref="M137:N137"/>
    <mergeCell ref="O137:P137"/>
    <mergeCell ref="A139:D139"/>
    <mergeCell ref="G139:H139"/>
    <mergeCell ref="K139:L139"/>
    <mergeCell ref="M139:N139"/>
    <mergeCell ref="O139:P139"/>
    <mergeCell ref="A140:D140"/>
    <mergeCell ref="G140:H140"/>
    <mergeCell ref="K140:L140"/>
    <mergeCell ref="M140:N140"/>
    <mergeCell ref="O140:P140"/>
    <mergeCell ref="O144:P144"/>
    <mergeCell ref="A145:D145"/>
    <mergeCell ref="G145:H145"/>
    <mergeCell ref="K145:L145"/>
    <mergeCell ref="M145:N145"/>
    <mergeCell ref="O145:P145"/>
    <mergeCell ref="A142:D142"/>
    <mergeCell ref="G142:H142"/>
    <mergeCell ref="K142:L142"/>
    <mergeCell ref="M142:N142"/>
    <mergeCell ref="O142:P142"/>
    <mergeCell ref="A143:D143"/>
    <mergeCell ref="G143:H143"/>
    <mergeCell ref="K143:L143"/>
    <mergeCell ref="M143:N143"/>
    <mergeCell ref="O143:P143"/>
    <mergeCell ref="A170:D171"/>
    <mergeCell ref="E170:H170"/>
    <mergeCell ref="I170:I171"/>
    <mergeCell ref="J170:J171"/>
    <mergeCell ref="K170:K171"/>
    <mergeCell ref="M170:M171"/>
    <mergeCell ref="A144:D144"/>
    <mergeCell ref="G144:H144"/>
    <mergeCell ref="K144:L144"/>
    <mergeCell ref="M144:N144"/>
    <mergeCell ref="A150:D150"/>
    <mergeCell ref="G150:H150"/>
    <mergeCell ref="K150:L150"/>
    <mergeCell ref="M150:N150"/>
    <mergeCell ref="A153:D153"/>
    <mergeCell ref="G153:H153"/>
    <mergeCell ref="K153:L153"/>
    <mergeCell ref="M153:N153"/>
    <mergeCell ref="A156:D156"/>
    <mergeCell ref="G156:H156"/>
    <mergeCell ref="K156:L156"/>
    <mergeCell ref="M156:N156"/>
    <mergeCell ref="A159:D159"/>
    <mergeCell ref="G159:H159"/>
    <mergeCell ref="A178:P178"/>
    <mergeCell ref="A179:P179"/>
    <mergeCell ref="A181:P181"/>
    <mergeCell ref="A172:D172"/>
    <mergeCell ref="A173:D173"/>
    <mergeCell ref="A174:D174"/>
    <mergeCell ref="A176:P176"/>
    <mergeCell ref="A177:P177"/>
    <mergeCell ref="A141:D141"/>
    <mergeCell ref="G141:H141"/>
    <mergeCell ref="K141:L141"/>
    <mergeCell ref="M141:N141"/>
    <mergeCell ref="O141:P141"/>
    <mergeCell ref="A169:P169"/>
    <mergeCell ref="A146:D146"/>
    <mergeCell ref="G146:H146"/>
    <mergeCell ref="K146:L146"/>
    <mergeCell ref="M146:N146"/>
    <mergeCell ref="O146:P146"/>
    <mergeCell ref="O150:P150"/>
    <mergeCell ref="A151:D151"/>
    <mergeCell ref="G151:H151"/>
    <mergeCell ref="K151:L151"/>
    <mergeCell ref="M151:N151"/>
    <mergeCell ref="O151:P151"/>
    <mergeCell ref="A152:D152"/>
    <mergeCell ref="G152:H152"/>
    <mergeCell ref="K152:L152"/>
    <mergeCell ref="M152:N152"/>
    <mergeCell ref="O152:P152"/>
    <mergeCell ref="O153:P153"/>
    <mergeCell ref="A154:D154"/>
    <mergeCell ref="G154:H154"/>
    <mergeCell ref="K154:L154"/>
    <mergeCell ref="M154:N154"/>
    <mergeCell ref="O154:P154"/>
    <mergeCell ref="A155:D155"/>
    <mergeCell ref="G155:H155"/>
    <mergeCell ref="K155:L155"/>
    <mergeCell ref="M155:N155"/>
    <mergeCell ref="O155:P155"/>
    <mergeCell ref="O156:P156"/>
    <mergeCell ref="A157:D157"/>
    <mergeCell ref="G157:H157"/>
    <mergeCell ref="K157:L157"/>
    <mergeCell ref="M157:N157"/>
    <mergeCell ref="O157:P157"/>
    <mergeCell ref="A158:D158"/>
    <mergeCell ref="G158:H158"/>
    <mergeCell ref="K158:L158"/>
    <mergeCell ref="M158:N158"/>
    <mergeCell ref="O158:P158"/>
    <mergeCell ref="K159:L159"/>
    <mergeCell ref="M159:N159"/>
    <mergeCell ref="O159:P159"/>
    <mergeCell ref="A160:D160"/>
    <mergeCell ref="G160:H160"/>
    <mergeCell ref="K160:L160"/>
    <mergeCell ref="M160:N160"/>
    <mergeCell ref="O160:P160"/>
    <mergeCell ref="O163:P163"/>
    <mergeCell ref="A164:D164"/>
    <mergeCell ref="G164:H164"/>
    <mergeCell ref="K164:L164"/>
    <mergeCell ref="M164:N164"/>
    <mergeCell ref="O164:P164"/>
    <mergeCell ref="A161:D161"/>
    <mergeCell ref="G161:H161"/>
    <mergeCell ref="K161:L161"/>
    <mergeCell ref="M161:N161"/>
    <mergeCell ref="O161:P161"/>
    <mergeCell ref="A162:D162"/>
    <mergeCell ref="G162:H162"/>
    <mergeCell ref="K162:L162"/>
    <mergeCell ref="M162:N162"/>
    <mergeCell ref="O162:P162"/>
    <mergeCell ref="A167:D167"/>
    <mergeCell ref="G167:H167"/>
    <mergeCell ref="K167:L167"/>
    <mergeCell ref="M167:N167"/>
    <mergeCell ref="O167:P167"/>
    <mergeCell ref="G20:H20"/>
    <mergeCell ref="K20:L20"/>
    <mergeCell ref="M20:N20"/>
    <mergeCell ref="O20:P20"/>
    <mergeCell ref="A20:D20"/>
    <mergeCell ref="A165:D165"/>
    <mergeCell ref="G165:H165"/>
    <mergeCell ref="K165:L165"/>
    <mergeCell ref="M165:N165"/>
    <mergeCell ref="O165:P165"/>
    <mergeCell ref="A166:D166"/>
    <mergeCell ref="G166:H166"/>
    <mergeCell ref="K166:L166"/>
    <mergeCell ref="M166:N166"/>
    <mergeCell ref="O166:P166"/>
    <mergeCell ref="A163:D163"/>
    <mergeCell ref="G163:H163"/>
    <mergeCell ref="K163:L163"/>
    <mergeCell ref="M163:N163"/>
    <mergeCell ref="C97:I97"/>
    <mergeCell ref="C98:I98"/>
    <mergeCell ref="C99:I99"/>
    <mergeCell ref="C101:I101"/>
    <mergeCell ref="C96:I96"/>
    <mergeCell ref="A97:A100"/>
    <mergeCell ref="A87:A96"/>
    <mergeCell ref="C87:I87"/>
    <mergeCell ref="C90:I90"/>
    <mergeCell ref="C89:I89"/>
    <mergeCell ref="C94:I94"/>
  </mergeCells>
  <pageMargins left="0.23622047244094491" right="0.23622047244094491" top="0.74803149606299213" bottom="0.74803149606299213" header="0.31496062992125984" footer="0.31496062992125984"/>
  <pageSetup paperSize="9" scale="87" fitToHeight="0" orientation="landscape" r:id="rId1"/>
  <rowBreaks count="8" manualBreakCount="8">
    <brk id="24" max="15" man="1"/>
    <brk id="43" max="15" man="1"/>
    <brk id="61" max="15" man="1"/>
    <brk id="78" max="15" man="1"/>
    <brk id="92" max="15" man="1"/>
    <brk id="112" max="15" man="1"/>
    <brk id="135" max="15" man="1"/>
    <brk id="157" max="1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100"/>
  <sheetViews>
    <sheetView topLeftCell="A79" zoomScale="86" zoomScaleNormal="86" workbookViewId="0">
      <selection activeCell="M82" sqref="M82:N82"/>
    </sheetView>
  </sheetViews>
  <sheetFormatPr defaultColWidth="8.85546875" defaultRowHeight="15.75" x14ac:dyDescent="0.25"/>
  <cols>
    <col min="1" max="1" width="10.42578125" style="465" customWidth="1"/>
    <col min="2" max="2" width="9.5703125" style="465" customWidth="1"/>
    <col min="3" max="3" width="8.28515625" style="465" customWidth="1"/>
    <col min="4" max="4" width="10.7109375" style="465" customWidth="1"/>
    <col min="5" max="5" width="8.28515625" style="465" customWidth="1"/>
    <col min="6" max="6" width="8" style="465" customWidth="1"/>
    <col min="7" max="7" width="7.140625" style="465" customWidth="1"/>
    <col min="8" max="8" width="7.5703125" style="465" customWidth="1"/>
    <col min="9" max="9" width="11.5703125" style="465" customWidth="1"/>
    <col min="10" max="10" width="10.28515625" style="465" customWidth="1"/>
    <col min="11" max="11" width="11.42578125" style="465" customWidth="1"/>
    <col min="12" max="12" width="7.28515625" style="465" customWidth="1"/>
    <col min="13" max="13" width="13.140625" style="465" customWidth="1"/>
    <col min="14" max="14" width="11" style="465" customWidth="1"/>
    <col min="15" max="15" width="9.42578125" style="465" customWidth="1"/>
    <col min="16" max="16" width="10.85546875" style="465" customWidth="1"/>
    <col min="17" max="23" width="8.85546875" style="465" hidden="1" customWidth="1"/>
    <col min="24" max="16384" width="8.85546875" style="465"/>
  </cols>
  <sheetData>
    <row r="1" spans="1:16" x14ac:dyDescent="0.25">
      <c r="N1" s="1151" t="s">
        <v>0</v>
      </c>
      <c r="O1" s="1151"/>
      <c r="P1" s="1151"/>
    </row>
    <row r="2" spans="1:16" ht="18.75" x14ac:dyDescent="0.25">
      <c r="E2" s="1152" t="s">
        <v>1</v>
      </c>
      <c r="F2" s="1152"/>
      <c r="G2" s="1152"/>
      <c r="H2" s="1152"/>
      <c r="I2" s="1152"/>
      <c r="J2" s="1152"/>
    </row>
    <row r="3" spans="1:16" ht="18.75" x14ac:dyDescent="0.25">
      <c r="D3" s="1152" t="s">
        <v>538</v>
      </c>
      <c r="E3" s="1152"/>
      <c r="F3" s="1152"/>
      <c r="G3" s="1152"/>
      <c r="H3" s="1152"/>
      <c r="I3" s="1152"/>
      <c r="J3" s="1152"/>
      <c r="K3" s="1152"/>
      <c r="L3" s="1152"/>
    </row>
    <row r="4" spans="1:16" ht="18.75" x14ac:dyDescent="0.25">
      <c r="D4" s="523"/>
      <c r="E4" s="523"/>
      <c r="F4" s="523"/>
      <c r="G4" s="523"/>
      <c r="H4" s="523"/>
      <c r="I4" s="523"/>
      <c r="J4" s="523"/>
      <c r="K4" s="523"/>
      <c r="L4" s="523"/>
    </row>
    <row r="5" spans="1:16" x14ac:dyDescent="0.25">
      <c r="P5" s="522" t="s">
        <v>2</v>
      </c>
    </row>
    <row r="6" spans="1:16" ht="23.45" customHeight="1" x14ac:dyDescent="0.25">
      <c r="A6" s="1111" t="s">
        <v>3</v>
      </c>
      <c r="B6" s="1111"/>
      <c r="C6" s="1111"/>
      <c r="D6" s="1153" t="s">
        <v>221</v>
      </c>
      <c r="E6" s="1154"/>
      <c r="F6" s="1154"/>
      <c r="G6" s="1154"/>
      <c r="H6" s="1154"/>
      <c r="I6" s="1154"/>
      <c r="J6" s="1154"/>
      <c r="K6" s="1154"/>
      <c r="L6" s="1154"/>
      <c r="M6" s="1154"/>
      <c r="N6" s="1154"/>
      <c r="O6" s="1155"/>
      <c r="P6" s="513">
        <v>1</v>
      </c>
    </row>
    <row r="7" spans="1:16" ht="23.45" customHeight="1" x14ac:dyDescent="0.25">
      <c r="A7" s="1111" t="s">
        <v>4</v>
      </c>
      <c r="B7" s="1111"/>
      <c r="C7" s="1111"/>
      <c r="D7" s="1156" t="s">
        <v>351</v>
      </c>
      <c r="E7" s="1156"/>
      <c r="F7" s="1156"/>
      <c r="G7" s="1156"/>
      <c r="H7" s="1156"/>
      <c r="I7" s="1156"/>
      <c r="J7" s="1156"/>
      <c r="K7" s="1156"/>
      <c r="L7" s="1156"/>
      <c r="M7" s="1156"/>
      <c r="N7" s="1156"/>
      <c r="O7" s="1156"/>
      <c r="P7" s="37" t="s">
        <v>350</v>
      </c>
    </row>
    <row r="8" spans="1:16" ht="23.45" customHeight="1" x14ac:dyDescent="0.25">
      <c r="A8" s="1111" t="s">
        <v>5</v>
      </c>
      <c r="B8" s="1111"/>
      <c r="C8" s="1111"/>
      <c r="D8" s="1106"/>
      <c r="E8" s="1107"/>
      <c r="F8" s="1107"/>
      <c r="G8" s="1107"/>
      <c r="H8" s="1107"/>
      <c r="I8" s="1107"/>
      <c r="J8" s="1107"/>
      <c r="K8" s="1107"/>
      <c r="L8" s="1107"/>
      <c r="M8" s="1107"/>
      <c r="N8" s="1107"/>
      <c r="O8" s="1108"/>
      <c r="P8" s="37"/>
    </row>
    <row r="10" spans="1:16" x14ac:dyDescent="0.25">
      <c r="A10" s="1106" t="s">
        <v>6</v>
      </c>
      <c r="B10" s="1107"/>
      <c r="C10" s="1107"/>
      <c r="D10" s="1107"/>
      <c r="E10" s="1107"/>
      <c r="F10" s="1107"/>
      <c r="G10" s="1107"/>
      <c r="H10" s="1107"/>
      <c r="I10" s="1107"/>
      <c r="J10" s="1107"/>
      <c r="K10" s="1107"/>
      <c r="L10" s="1107"/>
      <c r="M10" s="1107"/>
      <c r="N10" s="1107"/>
      <c r="O10" s="1107"/>
      <c r="P10" s="1108"/>
    </row>
    <row r="11" spans="1:16" x14ac:dyDescent="0.25">
      <c r="A11" s="511"/>
      <c r="B11" s="511"/>
      <c r="C11" s="511"/>
      <c r="D11" s="511"/>
      <c r="E11" s="511"/>
      <c r="F11" s="511"/>
      <c r="G11" s="511"/>
      <c r="H11" s="511"/>
      <c r="I11" s="511"/>
      <c r="J11" s="511"/>
      <c r="K11" s="511"/>
      <c r="L11" s="511"/>
      <c r="M11" s="511"/>
      <c r="N11" s="511"/>
      <c r="O11" s="511"/>
      <c r="P11" s="511"/>
    </row>
    <row r="12" spans="1:16" ht="21.6" customHeight="1" x14ac:dyDescent="0.25">
      <c r="A12" s="1078" t="s">
        <v>7</v>
      </c>
      <c r="B12" s="1079"/>
      <c r="C12" s="1079"/>
      <c r="D12" s="1080"/>
      <c r="E12" s="1026" t="s">
        <v>2</v>
      </c>
      <c r="F12" s="1027"/>
      <c r="G12" s="1057">
        <v>2016</v>
      </c>
      <c r="H12" s="1057"/>
      <c r="I12" s="513">
        <v>2017</v>
      </c>
      <c r="J12" s="513">
        <v>2018</v>
      </c>
      <c r="K12" s="1084">
        <v>2019</v>
      </c>
      <c r="L12" s="1084"/>
      <c r="M12" s="1084">
        <v>2020</v>
      </c>
      <c r="N12" s="1084"/>
      <c r="O12" s="1084">
        <v>2021</v>
      </c>
      <c r="P12" s="1084"/>
    </row>
    <row r="13" spans="1:16" ht="31.5" x14ac:dyDescent="0.25">
      <c r="A13" s="1081"/>
      <c r="B13" s="1082"/>
      <c r="C13" s="1082"/>
      <c r="D13" s="1083"/>
      <c r="E13" s="513" t="s">
        <v>8</v>
      </c>
      <c r="F13" s="518" t="s">
        <v>9</v>
      </c>
      <c r="G13" s="1026" t="s">
        <v>10</v>
      </c>
      <c r="H13" s="1027"/>
      <c r="I13" s="513" t="s">
        <v>10</v>
      </c>
      <c r="J13" s="513" t="s">
        <v>11</v>
      </c>
      <c r="K13" s="1026" t="s">
        <v>12</v>
      </c>
      <c r="L13" s="1027"/>
      <c r="M13" s="1026" t="s">
        <v>13</v>
      </c>
      <c r="N13" s="1027"/>
      <c r="O13" s="1026" t="s">
        <v>13</v>
      </c>
      <c r="P13" s="1027"/>
    </row>
    <row r="14" spans="1:16" ht="23.45" customHeight="1" x14ac:dyDescent="0.25">
      <c r="A14" s="1051" t="s">
        <v>14</v>
      </c>
      <c r="B14" s="1051"/>
      <c r="C14" s="1051"/>
      <c r="D14" s="1051"/>
      <c r="E14" s="513">
        <v>4</v>
      </c>
      <c r="F14" s="513"/>
      <c r="G14" s="1064" t="s">
        <v>15</v>
      </c>
      <c r="H14" s="1065"/>
      <c r="I14" s="516"/>
      <c r="J14" s="516"/>
      <c r="K14" s="1074">
        <v>86502.7</v>
      </c>
      <c r="L14" s="1910"/>
      <c r="M14" s="1074">
        <v>80052.7</v>
      </c>
      <c r="N14" s="1910"/>
      <c r="O14" s="1074">
        <v>71002.7</v>
      </c>
      <c r="P14" s="1910"/>
    </row>
    <row r="15" spans="1:16" ht="23.45" customHeight="1" x14ac:dyDescent="0.25">
      <c r="A15" s="1111" t="s">
        <v>106</v>
      </c>
      <c r="B15" s="1111"/>
      <c r="C15" s="1111"/>
      <c r="D15" s="1111"/>
      <c r="E15" s="513"/>
      <c r="F15" s="513">
        <v>25</v>
      </c>
      <c r="G15" s="1057" t="s">
        <v>15</v>
      </c>
      <c r="H15" s="1057"/>
      <c r="I15" s="513"/>
      <c r="J15" s="513"/>
      <c r="K15" s="1054">
        <v>66500</v>
      </c>
      <c r="L15" s="1054"/>
      <c r="M15" s="1054">
        <v>58000</v>
      </c>
      <c r="N15" s="1054"/>
      <c r="O15" s="1054">
        <v>58000</v>
      </c>
      <c r="P15" s="1054"/>
    </row>
    <row r="16" spans="1:16" ht="23.45" customHeight="1" x14ac:dyDescent="0.25">
      <c r="A16" s="1111" t="s">
        <v>167</v>
      </c>
      <c r="B16" s="1111"/>
      <c r="C16" s="1111"/>
      <c r="D16" s="1111"/>
      <c r="E16" s="513"/>
      <c r="F16" s="513">
        <v>28</v>
      </c>
      <c r="G16" s="1057" t="s">
        <v>15</v>
      </c>
      <c r="H16" s="1057"/>
      <c r="I16" s="513"/>
      <c r="J16" s="513"/>
      <c r="K16" s="1057">
        <v>20002.7</v>
      </c>
      <c r="L16" s="1057"/>
      <c r="M16" s="1057">
        <v>22052.7</v>
      </c>
      <c r="N16" s="1057"/>
      <c r="O16" s="1057">
        <v>13002.7</v>
      </c>
      <c r="P16" s="1057"/>
    </row>
    <row r="17" spans="1:16" ht="23.45" customHeight="1" x14ac:dyDescent="0.25">
      <c r="A17" s="1111"/>
      <c r="B17" s="1111"/>
      <c r="C17" s="1111"/>
      <c r="D17" s="1111"/>
      <c r="E17" s="513"/>
      <c r="F17" s="513"/>
      <c r="G17" s="1057" t="s">
        <v>15</v>
      </c>
      <c r="H17" s="1057"/>
      <c r="I17" s="513"/>
      <c r="J17" s="513"/>
      <c r="K17" s="1057"/>
      <c r="L17" s="1057"/>
      <c r="M17" s="1057"/>
      <c r="N17" s="1057"/>
      <c r="O17" s="1057"/>
      <c r="P17" s="1057"/>
    </row>
    <row r="18" spans="1:16" ht="14.45" customHeight="1" x14ac:dyDescent="0.25"/>
    <row r="19" spans="1:16" ht="22.5" customHeight="1" x14ac:dyDescent="0.25">
      <c r="A19" s="1078" t="s">
        <v>7</v>
      </c>
      <c r="B19" s="1080"/>
      <c r="C19" s="1084" t="s">
        <v>2</v>
      </c>
      <c r="D19" s="1084"/>
      <c r="E19" s="1084"/>
      <c r="F19" s="1084"/>
      <c r="G19" s="1057">
        <v>2016</v>
      </c>
      <c r="H19" s="1057"/>
      <c r="I19" s="513">
        <v>2017</v>
      </c>
      <c r="J19" s="513">
        <v>2018</v>
      </c>
      <c r="K19" s="1084">
        <v>2019</v>
      </c>
      <c r="L19" s="1084"/>
      <c r="M19" s="1084">
        <v>2020</v>
      </c>
      <c r="N19" s="1084"/>
      <c r="O19" s="1084">
        <v>2021</v>
      </c>
      <c r="P19" s="1084"/>
    </row>
    <row r="20" spans="1:16" ht="35.450000000000003" customHeight="1" x14ac:dyDescent="0.25">
      <c r="A20" s="1081"/>
      <c r="B20" s="1083"/>
      <c r="C20" s="513" t="s">
        <v>16</v>
      </c>
      <c r="D20" s="513" t="s">
        <v>17</v>
      </c>
      <c r="E20" s="513" t="s">
        <v>8</v>
      </c>
      <c r="F20" s="518" t="s">
        <v>9</v>
      </c>
      <c r="G20" s="1026" t="s">
        <v>10</v>
      </c>
      <c r="H20" s="1027"/>
      <c r="I20" s="513" t="s">
        <v>10</v>
      </c>
      <c r="J20" s="513" t="s">
        <v>11</v>
      </c>
      <c r="K20" s="1026" t="s">
        <v>12</v>
      </c>
      <c r="L20" s="1027"/>
      <c r="M20" s="1026" t="s">
        <v>13</v>
      </c>
      <c r="N20" s="1027"/>
      <c r="O20" s="1026" t="s">
        <v>13</v>
      </c>
      <c r="P20" s="1027"/>
    </row>
    <row r="21" spans="1:16" ht="66.75" customHeight="1" x14ac:dyDescent="0.25">
      <c r="A21" s="1039" t="s">
        <v>18</v>
      </c>
      <c r="B21" s="1041"/>
      <c r="C21" s="8"/>
      <c r="D21" s="8"/>
      <c r="E21" s="8"/>
      <c r="F21" s="8"/>
      <c r="G21" s="1063" t="s">
        <v>15</v>
      </c>
      <c r="H21" s="1063"/>
      <c r="I21" s="525"/>
      <c r="J21" s="59"/>
      <c r="K21" s="1952">
        <v>86502.7</v>
      </c>
      <c r="L21" s="1952"/>
      <c r="M21" s="1952">
        <v>80052.7</v>
      </c>
      <c r="N21" s="1952"/>
      <c r="O21" s="1952">
        <v>71002.7</v>
      </c>
      <c r="P21" s="1952"/>
    </row>
    <row r="22" spans="1:16" ht="44.45" customHeight="1" x14ac:dyDescent="0.25">
      <c r="A22" s="1086" t="s">
        <v>19</v>
      </c>
      <c r="B22" s="1088"/>
      <c r="C22" s="9">
        <v>2</v>
      </c>
      <c r="D22" s="8"/>
      <c r="E22" s="8"/>
      <c r="F22" s="8"/>
      <c r="G22" s="1057" t="s">
        <v>15</v>
      </c>
      <c r="H22" s="1057"/>
      <c r="I22" s="517"/>
      <c r="J22" s="62"/>
      <c r="K22" s="1951"/>
      <c r="L22" s="1951"/>
      <c r="M22" s="1951"/>
      <c r="N22" s="1951"/>
      <c r="O22" s="1951"/>
      <c r="P22" s="1951"/>
    </row>
    <row r="23" spans="1:16" ht="18.600000000000001" customHeight="1" x14ac:dyDescent="0.25">
      <c r="A23" s="1084"/>
      <c r="B23" s="1084"/>
      <c r="C23" s="8"/>
      <c r="D23" s="8"/>
      <c r="E23" s="8"/>
      <c r="F23" s="8"/>
      <c r="G23" s="1057" t="s">
        <v>15</v>
      </c>
      <c r="H23" s="1057"/>
      <c r="I23" s="517"/>
      <c r="J23" s="62"/>
      <c r="K23" s="1951"/>
      <c r="L23" s="1951"/>
      <c r="M23" s="1951"/>
      <c r="N23" s="1951"/>
      <c r="O23" s="1951"/>
      <c r="P23" s="1951"/>
    </row>
    <row r="24" spans="1:16" ht="18.600000000000001" customHeight="1" x14ac:dyDescent="0.25">
      <c r="A24" s="1084"/>
      <c r="B24" s="1084"/>
      <c r="C24" s="8"/>
      <c r="D24" s="8"/>
      <c r="E24" s="8"/>
      <c r="F24" s="8"/>
      <c r="G24" s="1057" t="s">
        <v>15</v>
      </c>
      <c r="H24" s="1057"/>
      <c r="I24" s="517"/>
      <c r="J24" s="62"/>
      <c r="K24" s="1951"/>
      <c r="L24" s="1951"/>
      <c r="M24" s="1951"/>
      <c r="N24" s="1951"/>
      <c r="O24" s="1951"/>
      <c r="P24" s="1951"/>
    </row>
    <row r="25" spans="1:16" ht="42.6" customHeight="1" x14ac:dyDescent="0.25">
      <c r="A25" s="1086" t="s">
        <v>20</v>
      </c>
      <c r="B25" s="1088"/>
      <c r="C25" s="9">
        <v>2</v>
      </c>
      <c r="D25" s="8"/>
      <c r="E25" s="8"/>
      <c r="F25" s="8"/>
      <c r="G25" s="1057" t="s">
        <v>15</v>
      </c>
      <c r="H25" s="1057"/>
      <c r="I25" s="517"/>
      <c r="J25" s="62"/>
      <c r="K25" s="1951" t="s">
        <v>74</v>
      </c>
      <c r="L25" s="1951"/>
      <c r="M25" s="1951"/>
      <c r="N25" s="1951"/>
      <c r="O25" s="1951"/>
      <c r="P25" s="1951"/>
    </row>
    <row r="26" spans="1:16" ht="19.149999999999999" customHeight="1" x14ac:dyDescent="0.25">
      <c r="A26" s="1084"/>
      <c r="B26" s="1084"/>
      <c r="C26" s="8"/>
      <c r="D26" s="8"/>
      <c r="E26" s="8"/>
      <c r="F26" s="8"/>
      <c r="G26" s="1057" t="s">
        <v>15</v>
      </c>
      <c r="H26" s="1057"/>
      <c r="I26" s="517"/>
      <c r="J26" s="62"/>
      <c r="K26" s="1951"/>
      <c r="L26" s="1951"/>
      <c r="M26" s="1951"/>
      <c r="N26" s="1951"/>
      <c r="O26" s="1951"/>
      <c r="P26" s="1951"/>
    </row>
    <row r="27" spans="1:16" ht="19.149999999999999" customHeight="1" x14ac:dyDescent="0.25">
      <c r="A27" s="1042"/>
      <c r="B27" s="1044"/>
      <c r="C27" s="8"/>
      <c r="D27" s="8"/>
      <c r="E27" s="8"/>
      <c r="F27" s="8"/>
      <c r="G27" s="1026" t="s">
        <v>15</v>
      </c>
      <c r="H27" s="1027"/>
      <c r="I27" s="517"/>
      <c r="J27" s="62"/>
      <c r="K27" s="1573"/>
      <c r="L27" s="1574"/>
      <c r="M27" s="1573"/>
      <c r="N27" s="1574"/>
      <c r="O27" s="1573"/>
      <c r="P27" s="1574"/>
    </row>
    <row r="28" spans="1:16" ht="69" customHeight="1" x14ac:dyDescent="0.25">
      <c r="A28" s="1086" t="s">
        <v>21</v>
      </c>
      <c r="B28" s="1088"/>
      <c r="C28" s="519">
        <v>1</v>
      </c>
      <c r="D28" s="8"/>
      <c r="E28" s="519" t="s">
        <v>109</v>
      </c>
      <c r="F28" s="8">
        <v>10</v>
      </c>
      <c r="G28" s="1026" t="s">
        <v>15</v>
      </c>
      <c r="H28" s="1027"/>
      <c r="I28" s="517"/>
      <c r="J28" s="62"/>
      <c r="K28" s="1573">
        <v>86502.7</v>
      </c>
      <c r="L28" s="1574"/>
      <c r="M28" s="1573">
        <v>80052.7</v>
      </c>
      <c r="N28" s="1574"/>
      <c r="O28" s="1573">
        <v>71002.7</v>
      </c>
      <c r="P28" s="1574"/>
    </row>
    <row r="29" spans="1:16" ht="20.45" customHeight="1" x14ac:dyDescent="0.25">
      <c r="A29" s="1042"/>
      <c r="B29" s="1044"/>
      <c r="C29" s="8"/>
      <c r="D29" s="8"/>
      <c r="E29" s="8"/>
      <c r="F29" s="8"/>
      <c r="G29" s="1026" t="s">
        <v>15</v>
      </c>
      <c r="H29" s="1027"/>
      <c r="I29" s="513" t="s">
        <v>15</v>
      </c>
      <c r="J29" s="8"/>
      <c r="K29" s="1042"/>
      <c r="L29" s="1044"/>
      <c r="M29" s="1042"/>
      <c r="N29" s="1044"/>
      <c r="O29" s="1042"/>
      <c r="P29" s="1044"/>
    </row>
    <row r="30" spans="1:16" ht="14.45" customHeight="1" x14ac:dyDescent="0.25"/>
    <row r="31" spans="1:16" ht="21" customHeight="1" x14ac:dyDescent="0.25">
      <c r="A31" s="1142" t="s">
        <v>22</v>
      </c>
      <c r="B31" s="1143"/>
      <c r="C31" s="1143"/>
      <c r="D31" s="1143"/>
      <c r="E31" s="1143"/>
      <c r="F31" s="1143"/>
      <c r="G31" s="1143"/>
      <c r="H31" s="1143"/>
      <c r="I31" s="1143"/>
      <c r="J31" s="1143"/>
      <c r="K31" s="1143"/>
      <c r="L31" s="1143"/>
      <c r="M31" s="1143"/>
      <c r="N31" s="1143"/>
      <c r="O31" s="1143"/>
      <c r="P31" s="1144"/>
    </row>
    <row r="32" spans="1:16" ht="25.15" customHeight="1" x14ac:dyDescent="0.25">
      <c r="A32" s="1057" t="s">
        <v>7</v>
      </c>
      <c r="B32" s="1057"/>
      <c r="C32" s="1057"/>
      <c r="D32" s="1057" t="s">
        <v>2</v>
      </c>
      <c r="E32" s="1057"/>
      <c r="F32" s="1057"/>
      <c r="G32" s="1057" t="s">
        <v>447</v>
      </c>
      <c r="H32" s="1057"/>
      <c r="I32" s="1057"/>
      <c r="J32" s="1057"/>
      <c r="K32" s="1057" t="s">
        <v>352</v>
      </c>
      <c r="L32" s="1057"/>
      <c r="M32" s="1057"/>
      <c r="N32" s="1057" t="s">
        <v>539</v>
      </c>
      <c r="O32" s="1057"/>
      <c r="P32" s="1057"/>
    </row>
    <row r="33" spans="1:16" ht="64.150000000000006" customHeight="1" x14ac:dyDescent="0.25">
      <c r="A33" s="1057"/>
      <c r="B33" s="1057"/>
      <c r="C33" s="1057"/>
      <c r="D33" s="513" t="s">
        <v>8</v>
      </c>
      <c r="E33" s="1092" t="s">
        <v>23</v>
      </c>
      <c r="F33" s="1092"/>
      <c r="G33" s="1145" t="s">
        <v>24</v>
      </c>
      <c r="H33" s="1145"/>
      <c r="I33" s="521" t="s">
        <v>25</v>
      </c>
      <c r="J33" s="521" t="s">
        <v>26</v>
      </c>
      <c r="K33" s="521" t="s">
        <v>24</v>
      </c>
      <c r="L33" s="521" t="s">
        <v>25</v>
      </c>
      <c r="M33" s="521" t="s">
        <v>26</v>
      </c>
      <c r="N33" s="521" t="s">
        <v>24</v>
      </c>
      <c r="O33" s="521" t="s">
        <v>25</v>
      </c>
      <c r="P33" s="521" t="s">
        <v>26</v>
      </c>
    </row>
    <row r="34" spans="1:16" ht="20.45" customHeight="1" x14ac:dyDescent="0.25">
      <c r="A34" s="1111" t="s">
        <v>27</v>
      </c>
      <c r="B34" s="1111"/>
      <c r="C34" s="1111"/>
      <c r="D34" s="8"/>
      <c r="E34" s="1057"/>
      <c r="F34" s="1057"/>
      <c r="G34" s="1949">
        <v>86502.7</v>
      </c>
      <c r="H34" s="1950"/>
      <c r="I34" s="526"/>
      <c r="J34" s="526"/>
      <c r="K34" s="526">
        <v>80052.7</v>
      </c>
      <c r="L34" s="526"/>
      <c r="M34" s="526"/>
      <c r="N34" s="526">
        <v>71002.7</v>
      </c>
      <c r="O34" s="526"/>
      <c r="P34" s="526"/>
    </row>
    <row r="35" spans="1:16" s="12" customFormat="1" ht="20.45" customHeight="1" x14ac:dyDescent="0.25">
      <c r="A35" s="1134" t="s">
        <v>124</v>
      </c>
      <c r="B35" s="1134"/>
      <c r="C35" s="1134"/>
      <c r="D35" s="520" t="s">
        <v>28</v>
      </c>
      <c r="E35" s="1135"/>
      <c r="F35" s="1135"/>
      <c r="G35" s="1135">
        <v>86502.7</v>
      </c>
      <c r="H35" s="1135"/>
      <c r="I35" s="520"/>
      <c r="J35" s="520"/>
      <c r="K35" s="520">
        <v>80052.7</v>
      </c>
      <c r="L35" s="520"/>
      <c r="M35" s="520"/>
      <c r="N35" s="520">
        <v>71002.7</v>
      </c>
      <c r="O35" s="520"/>
      <c r="P35" s="520"/>
    </row>
    <row r="36" spans="1:16" s="12" customFormat="1" ht="20.45" customHeight="1" x14ac:dyDescent="0.25">
      <c r="A36" s="1136" t="s">
        <v>29</v>
      </c>
      <c r="B36" s="1137"/>
      <c r="C36" s="1138"/>
      <c r="D36" s="520" t="s">
        <v>30</v>
      </c>
      <c r="E36" s="1139"/>
      <c r="F36" s="1140"/>
      <c r="G36" s="1139"/>
      <c r="H36" s="1140"/>
      <c r="I36" s="520"/>
      <c r="J36" s="520"/>
      <c r="K36" s="520"/>
      <c r="L36" s="520"/>
      <c r="M36" s="520"/>
      <c r="N36" s="520"/>
      <c r="O36" s="520"/>
      <c r="P36" s="520"/>
    </row>
    <row r="37" spans="1:16" s="12" customFormat="1" ht="20.45" customHeight="1" x14ac:dyDescent="0.25">
      <c r="A37" s="1139"/>
      <c r="B37" s="1141"/>
      <c r="C37" s="1140"/>
      <c r="D37" s="520"/>
      <c r="E37" s="1139"/>
      <c r="F37" s="1140"/>
      <c r="G37" s="1139"/>
      <c r="H37" s="1140"/>
      <c r="I37" s="520"/>
      <c r="J37" s="520"/>
      <c r="K37" s="520"/>
      <c r="L37" s="520"/>
      <c r="M37" s="520"/>
      <c r="N37" s="520"/>
      <c r="O37" s="520"/>
      <c r="P37" s="520"/>
    </row>
    <row r="38" spans="1:16" s="12" customFormat="1" ht="20.45" customHeight="1" x14ac:dyDescent="0.25">
      <c r="A38" s="1136"/>
      <c r="B38" s="1137"/>
      <c r="C38" s="1138"/>
      <c r="D38" s="520"/>
      <c r="E38" s="1139"/>
      <c r="F38" s="1140"/>
      <c r="G38" s="1139"/>
      <c r="H38" s="1140"/>
      <c r="I38" s="520"/>
      <c r="J38" s="520"/>
      <c r="K38" s="520"/>
      <c r="L38" s="520"/>
      <c r="M38" s="520"/>
      <c r="N38" s="520"/>
      <c r="O38" s="520"/>
      <c r="P38" s="520"/>
    </row>
    <row r="39" spans="1:16" ht="20.45" customHeight="1" x14ac:dyDescent="0.25">
      <c r="A39" s="1111"/>
      <c r="B39" s="1111"/>
      <c r="C39" s="1111"/>
      <c r="D39" s="8"/>
      <c r="E39" s="1057"/>
      <c r="F39" s="1057"/>
      <c r="G39" s="1057"/>
      <c r="H39" s="1057"/>
      <c r="I39" s="513"/>
      <c r="J39" s="513"/>
      <c r="K39" s="513"/>
      <c r="L39" s="513"/>
      <c r="M39" s="513"/>
      <c r="N39" s="513"/>
      <c r="O39" s="513"/>
      <c r="P39" s="513"/>
    </row>
    <row r="40" spans="1:16" ht="20.45" customHeight="1" x14ac:dyDescent="0.25">
      <c r="A40" s="1111" t="s">
        <v>27</v>
      </c>
      <c r="B40" s="1111"/>
      <c r="C40" s="1111"/>
      <c r="D40" s="8"/>
      <c r="E40" s="1057"/>
      <c r="F40" s="1057"/>
      <c r="G40" s="1949">
        <v>86502.7</v>
      </c>
      <c r="H40" s="1950"/>
      <c r="I40" s="526"/>
      <c r="J40" s="526"/>
      <c r="K40" s="526">
        <v>80052.7</v>
      </c>
      <c r="L40" s="526"/>
      <c r="M40" s="526"/>
      <c r="N40" s="526">
        <v>71002.7</v>
      </c>
      <c r="O40" s="526"/>
      <c r="P40" s="526"/>
    </row>
    <row r="41" spans="1:16" s="12" customFormat="1" ht="20.45" customHeight="1" x14ac:dyDescent="0.25">
      <c r="A41" s="1134" t="s">
        <v>31</v>
      </c>
      <c r="B41" s="1134"/>
      <c r="C41" s="1134"/>
      <c r="D41" s="520"/>
      <c r="E41" s="1135"/>
      <c r="F41" s="1135"/>
      <c r="G41" s="1135"/>
      <c r="H41" s="1135"/>
      <c r="I41" s="520"/>
      <c r="J41" s="520"/>
      <c r="K41" s="520"/>
      <c r="L41" s="520"/>
      <c r="M41" s="520"/>
      <c r="N41" s="520"/>
      <c r="O41" s="520"/>
      <c r="P41" s="520"/>
    </row>
    <row r="42" spans="1:16" s="12" customFormat="1" ht="20.45" customHeight="1" x14ac:dyDescent="0.25">
      <c r="A42" s="1134" t="s">
        <v>32</v>
      </c>
      <c r="B42" s="1134"/>
      <c r="C42" s="1134"/>
      <c r="D42" s="520">
        <v>4</v>
      </c>
      <c r="E42" s="1135">
        <v>1</v>
      </c>
      <c r="F42" s="1135"/>
      <c r="G42" s="1135">
        <v>86502.7</v>
      </c>
      <c r="H42" s="1135"/>
      <c r="I42" s="520"/>
      <c r="J42" s="520"/>
      <c r="K42" s="520">
        <v>80052.7</v>
      </c>
      <c r="L42" s="520"/>
      <c r="M42" s="520"/>
      <c r="N42" s="520">
        <v>71002.7</v>
      </c>
      <c r="O42" s="520"/>
      <c r="P42" s="520"/>
    </row>
    <row r="43" spans="1:16" ht="20.45" customHeight="1" x14ac:dyDescent="0.25">
      <c r="A43" s="1111"/>
      <c r="B43" s="1111"/>
      <c r="C43" s="1111"/>
      <c r="D43" s="8"/>
      <c r="E43" s="1057"/>
      <c r="F43" s="1057"/>
      <c r="G43" s="1057"/>
      <c r="H43" s="1057"/>
      <c r="I43" s="513"/>
      <c r="J43" s="513"/>
      <c r="K43" s="513"/>
      <c r="L43" s="513"/>
      <c r="M43" s="513"/>
      <c r="N43" s="513"/>
      <c r="O43" s="513"/>
      <c r="P43" s="513"/>
    </row>
    <row r="44" spans="1:16" ht="19.149999999999999" customHeight="1" x14ac:dyDescent="0.25"/>
    <row r="45" spans="1:16" x14ac:dyDescent="0.25">
      <c r="A45" s="1051" t="s">
        <v>33</v>
      </c>
      <c r="B45" s="1051"/>
      <c r="C45" s="1051"/>
      <c r="D45" s="1051"/>
      <c r="E45" s="1051"/>
      <c r="F45" s="1051"/>
      <c r="G45" s="1051"/>
      <c r="H45" s="1051"/>
      <c r="I45" s="1051"/>
      <c r="J45" s="1051"/>
      <c r="K45" s="1051"/>
      <c r="L45" s="1051"/>
      <c r="M45" s="1051"/>
      <c r="N45" s="1051"/>
      <c r="O45" s="1051"/>
      <c r="P45" s="1051"/>
    </row>
    <row r="46" spans="1:16" x14ac:dyDescent="0.25">
      <c r="A46" s="1057" t="s">
        <v>7</v>
      </c>
      <c r="B46" s="1057"/>
      <c r="C46" s="1057" t="s">
        <v>2</v>
      </c>
      <c r="D46" s="1057"/>
      <c r="E46" s="1057"/>
      <c r="F46" s="1057"/>
      <c r="G46" s="1057"/>
      <c r="H46" s="1057"/>
      <c r="I46" s="1078" t="s">
        <v>34</v>
      </c>
      <c r="J46" s="1080"/>
      <c r="K46" s="513">
        <v>2016</v>
      </c>
      <c r="L46" s="513">
        <v>2017</v>
      </c>
      <c r="M46" s="513">
        <v>2018</v>
      </c>
      <c r="N46" s="513">
        <v>2019</v>
      </c>
      <c r="O46" s="513">
        <v>2020</v>
      </c>
      <c r="P46" s="513">
        <v>2021</v>
      </c>
    </row>
    <row r="47" spans="1:16" ht="51.6" customHeight="1" x14ac:dyDescent="0.25">
      <c r="A47" s="1057"/>
      <c r="B47" s="1057"/>
      <c r="C47" s="518" t="s">
        <v>35</v>
      </c>
      <c r="D47" s="518" t="s">
        <v>36</v>
      </c>
      <c r="E47" s="518" t="s">
        <v>37</v>
      </c>
      <c r="F47" s="518" t="s">
        <v>38</v>
      </c>
      <c r="G47" s="518" t="s">
        <v>39</v>
      </c>
      <c r="H47" s="518" t="s">
        <v>40</v>
      </c>
      <c r="I47" s="1081"/>
      <c r="J47" s="1083"/>
      <c r="K47" s="521" t="s">
        <v>10</v>
      </c>
      <c r="L47" s="521" t="s">
        <v>10</v>
      </c>
      <c r="M47" s="521" t="s">
        <v>11</v>
      </c>
      <c r="N47" s="521" t="s">
        <v>12</v>
      </c>
      <c r="O47" s="521" t="s">
        <v>13</v>
      </c>
      <c r="P47" s="521" t="s">
        <v>13</v>
      </c>
    </row>
    <row r="48" spans="1:16" x14ac:dyDescent="0.25">
      <c r="A48" s="1075" t="s">
        <v>27</v>
      </c>
      <c r="B48" s="1077"/>
      <c r="C48" s="13"/>
      <c r="D48" s="13"/>
      <c r="E48" s="13"/>
      <c r="F48" s="13"/>
      <c r="G48" s="13"/>
      <c r="H48" s="13"/>
      <c r="I48" s="1116"/>
      <c r="J48" s="1117"/>
      <c r="K48" s="515" t="s">
        <v>15</v>
      </c>
      <c r="L48" s="515"/>
      <c r="M48" s="13"/>
      <c r="N48" s="13"/>
      <c r="O48" s="13"/>
      <c r="P48" s="13"/>
    </row>
    <row r="49" spans="1:23" ht="27.6" customHeight="1" x14ac:dyDescent="0.25">
      <c r="A49" s="1086"/>
      <c r="B49" s="1088"/>
      <c r="C49" s="8"/>
      <c r="D49" s="8"/>
      <c r="E49" s="8"/>
      <c r="F49" s="8"/>
      <c r="G49" s="8"/>
      <c r="H49" s="21"/>
      <c r="I49" s="1042"/>
      <c r="J49" s="1044"/>
      <c r="K49" s="513" t="s">
        <v>15</v>
      </c>
      <c r="L49" s="513"/>
      <c r="M49" s="16"/>
      <c r="N49" s="76"/>
      <c r="O49" s="76"/>
      <c r="P49" s="8"/>
    </row>
    <row r="50" spans="1:23" ht="23.45" customHeight="1" x14ac:dyDescent="0.25">
      <c r="A50" s="1042"/>
      <c r="B50" s="1044"/>
      <c r="C50" s="8"/>
      <c r="D50" s="8"/>
      <c r="E50" s="8"/>
      <c r="F50" s="8"/>
      <c r="G50" s="8"/>
      <c r="H50" s="8"/>
      <c r="I50" s="1042"/>
      <c r="J50" s="1044"/>
      <c r="K50" s="513" t="s">
        <v>15</v>
      </c>
      <c r="L50" s="513"/>
      <c r="M50" s="8"/>
      <c r="N50" s="8"/>
      <c r="O50" s="8"/>
      <c r="P50" s="8"/>
    </row>
    <row r="51" spans="1:23" x14ac:dyDescent="0.25">
      <c r="A51" s="1042"/>
      <c r="B51" s="1043"/>
    </row>
    <row r="52" spans="1:23" ht="26.25" customHeight="1" x14ac:dyDescent="0.25">
      <c r="A52" s="1113" t="s">
        <v>41</v>
      </c>
      <c r="B52" s="1113"/>
      <c r="C52" s="1113"/>
      <c r="D52" s="1113"/>
      <c r="E52" s="1113"/>
      <c r="F52" s="1113"/>
      <c r="G52" s="1113"/>
      <c r="H52" s="1113"/>
      <c r="I52" s="1113"/>
      <c r="J52" s="1113"/>
      <c r="K52" s="1113"/>
      <c r="L52" s="1113"/>
      <c r="M52" s="1113"/>
      <c r="N52" s="1113"/>
      <c r="O52" s="1113"/>
      <c r="P52" s="1114"/>
    </row>
    <row r="53" spans="1:23" ht="21.6" customHeight="1" x14ac:dyDescent="0.25">
      <c r="A53" s="1106"/>
      <c r="B53" s="1108"/>
      <c r="C53" s="1106"/>
      <c r="D53" s="1107"/>
      <c r="E53" s="1107"/>
      <c r="F53" s="1107"/>
      <c r="G53" s="1107"/>
      <c r="H53" s="1107"/>
      <c r="I53" s="1107"/>
      <c r="J53" s="1107"/>
      <c r="K53" s="1107"/>
      <c r="L53" s="1107"/>
      <c r="M53" s="1107"/>
      <c r="N53" s="1108"/>
      <c r="O53" s="1084" t="s">
        <v>2</v>
      </c>
      <c r="P53" s="1084"/>
    </row>
    <row r="54" spans="1:23" ht="20.25" customHeight="1" x14ac:dyDescent="0.25">
      <c r="A54" s="1111" t="s">
        <v>42</v>
      </c>
      <c r="B54" s="1111"/>
      <c r="C54" s="1106" t="s">
        <v>549</v>
      </c>
      <c r="D54" s="1107"/>
      <c r="E54" s="1107"/>
      <c r="F54" s="1107"/>
      <c r="G54" s="1107"/>
      <c r="H54" s="1107"/>
      <c r="I54" s="1107"/>
      <c r="J54" s="1107"/>
      <c r="K54" s="1107"/>
      <c r="L54" s="1107"/>
      <c r="M54" s="1107"/>
      <c r="N54" s="1108"/>
      <c r="O54" s="1112" t="s">
        <v>540</v>
      </c>
      <c r="P54" s="1112"/>
    </row>
    <row r="55" spans="1:23" ht="21.6" customHeight="1" x14ac:dyDescent="0.25">
      <c r="A55" s="1111" t="s">
        <v>43</v>
      </c>
      <c r="B55" s="1111"/>
      <c r="C55" s="1106" t="s">
        <v>547</v>
      </c>
      <c r="D55" s="1107"/>
      <c r="E55" s="1107"/>
      <c r="F55" s="1107"/>
      <c r="G55" s="1107"/>
      <c r="H55" s="1107"/>
      <c r="I55" s="1107"/>
      <c r="J55" s="1107"/>
      <c r="K55" s="1107"/>
      <c r="L55" s="1107"/>
      <c r="M55" s="1107"/>
      <c r="N55" s="1108"/>
      <c r="O55" s="1084">
        <v>15</v>
      </c>
      <c r="P55" s="1084"/>
    </row>
    <row r="56" spans="1:23" ht="21.6" customHeight="1" x14ac:dyDescent="0.25">
      <c r="A56" s="1111" t="s">
        <v>45</v>
      </c>
      <c r="B56" s="1111"/>
      <c r="C56" s="1106" t="s">
        <v>548</v>
      </c>
      <c r="D56" s="1107"/>
      <c r="E56" s="1107"/>
      <c r="F56" s="1107"/>
      <c r="G56" s="1107"/>
      <c r="H56" s="1107"/>
      <c r="I56" s="1107"/>
      <c r="J56" s="1107"/>
      <c r="K56" s="1107"/>
      <c r="L56" s="1107"/>
      <c r="M56" s="1107"/>
      <c r="N56" s="1108"/>
      <c r="O56" s="1112" t="s">
        <v>109</v>
      </c>
      <c r="P56" s="1112"/>
    </row>
    <row r="58" spans="1:23" ht="37.5" customHeight="1" x14ac:dyDescent="0.25">
      <c r="A58" s="1115" t="s">
        <v>46</v>
      </c>
      <c r="B58" s="1115"/>
      <c r="C58" s="1115"/>
      <c r="D58" s="1115"/>
      <c r="E58" s="1115"/>
      <c r="F58" s="1115"/>
      <c r="G58" s="1115"/>
      <c r="H58" s="1115"/>
      <c r="I58" s="1115"/>
      <c r="J58" s="1115"/>
      <c r="K58" s="1115"/>
      <c r="L58" s="1115"/>
      <c r="M58" s="1115"/>
      <c r="N58" s="1115"/>
      <c r="O58" s="1115"/>
      <c r="P58" s="1115"/>
    </row>
    <row r="59" spans="1:23" ht="45" customHeight="1" x14ac:dyDescent="0.25">
      <c r="A59" s="1506" t="s">
        <v>47</v>
      </c>
      <c r="B59" s="1507"/>
      <c r="C59" s="1508"/>
      <c r="D59" s="1963" t="s">
        <v>730</v>
      </c>
      <c r="E59" s="1964"/>
      <c r="F59" s="1964"/>
      <c r="G59" s="1964"/>
      <c r="H59" s="1964"/>
      <c r="I59" s="1964"/>
      <c r="J59" s="1964"/>
      <c r="K59" s="1964"/>
      <c r="L59" s="1964"/>
      <c r="M59" s="1964"/>
      <c r="N59" s="1964"/>
      <c r="O59" s="1964"/>
      <c r="P59" s="1964"/>
      <c r="Q59" s="1964"/>
      <c r="R59" s="1964"/>
      <c r="S59" s="1964"/>
      <c r="T59" s="1964"/>
      <c r="U59" s="1964"/>
      <c r="V59" s="1964"/>
      <c r="W59" s="1965"/>
    </row>
    <row r="60" spans="1:23" ht="164.25" customHeight="1" x14ac:dyDescent="0.25">
      <c r="A60" s="1240" t="s">
        <v>891</v>
      </c>
      <c r="B60" s="1241"/>
      <c r="C60" s="1242"/>
      <c r="D60" s="1960" t="s">
        <v>731</v>
      </c>
      <c r="E60" s="1961"/>
      <c r="F60" s="1961"/>
      <c r="G60" s="1961"/>
      <c r="H60" s="1961"/>
      <c r="I60" s="1961"/>
      <c r="J60" s="1961"/>
      <c r="K60" s="1961"/>
      <c r="L60" s="1961"/>
      <c r="M60" s="1961"/>
      <c r="N60" s="1961"/>
      <c r="O60" s="1961"/>
      <c r="P60" s="1962"/>
      <c r="Q60" s="772"/>
      <c r="R60" s="772"/>
      <c r="S60" s="772"/>
      <c r="T60" s="772"/>
      <c r="U60" s="772"/>
      <c r="V60" s="772"/>
      <c r="W60" s="772"/>
    </row>
    <row r="61" spans="1:23" ht="102" customHeight="1" x14ac:dyDescent="0.25">
      <c r="A61" s="1247" t="s">
        <v>49</v>
      </c>
      <c r="B61" s="1247"/>
      <c r="C61" s="1248"/>
      <c r="D61" s="1249" t="s">
        <v>732</v>
      </c>
      <c r="E61" s="1250"/>
      <c r="F61" s="1250"/>
      <c r="G61" s="1250"/>
      <c r="H61" s="1250"/>
      <c r="I61" s="1250"/>
      <c r="J61" s="1250"/>
      <c r="K61" s="1250"/>
      <c r="L61" s="1250"/>
      <c r="M61" s="1250"/>
      <c r="N61" s="1250"/>
      <c r="O61" s="1250"/>
      <c r="P61" s="1251"/>
      <c r="Q61" s="772"/>
      <c r="R61" s="772"/>
      <c r="S61" s="772"/>
      <c r="T61" s="772"/>
      <c r="U61" s="772"/>
      <c r="V61" s="772"/>
      <c r="W61" s="772"/>
    </row>
    <row r="62" spans="1:23" ht="26.25" customHeight="1" x14ac:dyDescent="0.25">
      <c r="A62" s="1504" t="s">
        <v>50</v>
      </c>
      <c r="B62" s="1504"/>
      <c r="C62" s="1504"/>
      <c r="D62" s="1504"/>
      <c r="E62" s="1504"/>
      <c r="F62" s="1504"/>
      <c r="G62" s="1504"/>
      <c r="H62" s="1504"/>
      <c r="I62" s="1504"/>
      <c r="J62" s="1504"/>
      <c r="K62" s="1504"/>
      <c r="L62" s="1504"/>
      <c r="M62" s="1504"/>
      <c r="N62" s="1504"/>
      <c r="O62" s="1504"/>
      <c r="P62" s="1504"/>
      <c r="Q62" s="772"/>
      <c r="R62" s="772"/>
      <c r="S62" s="772"/>
      <c r="T62" s="772"/>
      <c r="U62" s="772"/>
      <c r="V62" s="772"/>
      <c r="W62" s="772"/>
    </row>
    <row r="63" spans="1:23" ht="24" customHeight="1" x14ac:dyDescent="0.25">
      <c r="A63" s="1215" t="s">
        <v>51</v>
      </c>
      <c r="B63" s="1503" t="s">
        <v>2</v>
      </c>
      <c r="C63" s="1219" t="s">
        <v>7</v>
      </c>
      <c r="D63" s="1220"/>
      <c r="E63" s="1220"/>
      <c r="F63" s="1220"/>
      <c r="G63" s="1220"/>
      <c r="H63" s="1220"/>
      <c r="I63" s="1220"/>
      <c r="J63" s="1505" t="s">
        <v>52</v>
      </c>
      <c r="K63" s="738">
        <v>2016</v>
      </c>
      <c r="L63" s="738">
        <v>2017</v>
      </c>
      <c r="M63" s="738">
        <v>2018</v>
      </c>
      <c r="N63" s="738">
        <v>2019</v>
      </c>
      <c r="O63" s="738">
        <v>2020</v>
      </c>
      <c r="P63" s="738">
        <v>2021</v>
      </c>
      <c r="Q63" s="772"/>
      <c r="R63" s="772"/>
      <c r="S63" s="772"/>
      <c r="T63" s="772"/>
      <c r="U63" s="772"/>
      <c r="V63" s="772"/>
      <c r="W63" s="772"/>
    </row>
    <row r="64" spans="1:23" ht="55.15" customHeight="1" x14ac:dyDescent="0.25">
      <c r="A64" s="1216"/>
      <c r="B64" s="1217"/>
      <c r="C64" s="1560"/>
      <c r="D64" s="1561"/>
      <c r="E64" s="1561"/>
      <c r="F64" s="1561"/>
      <c r="G64" s="1561"/>
      <c r="H64" s="1561"/>
      <c r="I64" s="1561"/>
      <c r="J64" s="1505"/>
      <c r="K64" s="739" t="s">
        <v>10</v>
      </c>
      <c r="L64" s="739" t="s">
        <v>10</v>
      </c>
      <c r="M64" s="739" t="s">
        <v>11</v>
      </c>
      <c r="N64" s="739" t="s">
        <v>12</v>
      </c>
      <c r="O64" s="739" t="s">
        <v>13</v>
      </c>
      <c r="P64" s="739" t="s">
        <v>13</v>
      </c>
      <c r="Q64" s="772"/>
      <c r="R64" s="772"/>
      <c r="S64" s="772"/>
      <c r="T64" s="772"/>
      <c r="U64" s="772"/>
      <c r="V64" s="772"/>
      <c r="W64" s="772"/>
    </row>
    <row r="65" spans="1:23" ht="42" customHeight="1" x14ac:dyDescent="0.25">
      <c r="A65" s="1227" t="s">
        <v>53</v>
      </c>
      <c r="B65" s="721" t="s">
        <v>139</v>
      </c>
      <c r="C65" s="1398" t="s">
        <v>733</v>
      </c>
      <c r="D65" s="1398"/>
      <c r="E65" s="1398"/>
      <c r="F65" s="1398"/>
      <c r="G65" s="1398"/>
      <c r="H65" s="1398"/>
      <c r="I65" s="1398"/>
      <c r="J65" s="721" t="s">
        <v>734</v>
      </c>
      <c r="K65" s="721" t="s">
        <v>15</v>
      </c>
      <c r="L65" s="721"/>
      <c r="M65" s="742"/>
      <c r="N65" s="800">
        <v>3300</v>
      </c>
      <c r="O65" s="800">
        <v>3300</v>
      </c>
      <c r="P65" s="800">
        <v>3300</v>
      </c>
      <c r="Q65" s="772"/>
      <c r="R65" s="772"/>
      <c r="S65" s="772"/>
      <c r="T65" s="772"/>
      <c r="U65" s="772"/>
      <c r="V65" s="772"/>
      <c r="W65" s="772"/>
    </row>
    <row r="66" spans="1:23" ht="42" customHeight="1" x14ac:dyDescent="0.25">
      <c r="A66" s="1262"/>
      <c r="B66" s="721" t="s">
        <v>172</v>
      </c>
      <c r="C66" s="1956" t="s">
        <v>735</v>
      </c>
      <c r="D66" s="1956"/>
      <c r="E66" s="1956"/>
      <c r="F66" s="1956"/>
      <c r="G66" s="1956"/>
      <c r="H66" s="1956"/>
      <c r="I66" s="1956"/>
      <c r="J66" s="811" t="s">
        <v>344</v>
      </c>
      <c r="K66" s="721" t="s">
        <v>15</v>
      </c>
      <c r="L66" s="721"/>
      <c r="M66" s="721"/>
      <c r="N66" s="800">
        <v>55855</v>
      </c>
      <c r="O66" s="742"/>
      <c r="P66" s="742"/>
      <c r="Q66" s="772"/>
      <c r="R66" s="772"/>
      <c r="S66" s="772"/>
      <c r="T66" s="772"/>
      <c r="U66" s="772"/>
      <c r="V66" s="772"/>
      <c r="W66" s="772"/>
    </row>
    <row r="67" spans="1:23" ht="42" customHeight="1" x14ac:dyDescent="0.25">
      <c r="A67" s="1262"/>
      <c r="B67" s="721" t="s">
        <v>174</v>
      </c>
      <c r="C67" s="1398" t="s">
        <v>736</v>
      </c>
      <c r="D67" s="1398"/>
      <c r="E67" s="1398"/>
      <c r="F67" s="1398"/>
      <c r="G67" s="1398"/>
      <c r="H67" s="1398"/>
      <c r="I67" s="1398"/>
      <c r="J67" s="811" t="s">
        <v>344</v>
      </c>
      <c r="K67" s="721" t="s">
        <v>15</v>
      </c>
      <c r="L67" s="721"/>
      <c r="M67" s="742"/>
      <c r="N67" s="800">
        <v>23</v>
      </c>
      <c r="O67" s="800">
        <v>23</v>
      </c>
      <c r="P67" s="800"/>
      <c r="Q67" s="772"/>
      <c r="R67" s="772"/>
      <c r="S67" s="772"/>
      <c r="T67" s="772"/>
      <c r="U67" s="772"/>
      <c r="V67" s="772"/>
      <c r="W67" s="772"/>
    </row>
    <row r="68" spans="1:23" ht="42" customHeight="1" x14ac:dyDescent="0.25">
      <c r="A68" s="1262"/>
      <c r="B68" s="721" t="s">
        <v>342</v>
      </c>
      <c r="C68" s="1398" t="s">
        <v>737</v>
      </c>
      <c r="D68" s="1398"/>
      <c r="E68" s="1398"/>
      <c r="F68" s="1398"/>
      <c r="G68" s="1398"/>
      <c r="H68" s="1398"/>
      <c r="I68" s="1398"/>
      <c r="J68" s="811" t="s">
        <v>344</v>
      </c>
      <c r="K68" s="721" t="s">
        <v>15</v>
      </c>
      <c r="L68" s="721"/>
      <c r="M68" s="742"/>
      <c r="N68" s="800">
        <v>23</v>
      </c>
      <c r="O68" s="800">
        <v>23</v>
      </c>
      <c r="P68" s="800"/>
      <c r="Q68" s="772"/>
      <c r="R68" s="772"/>
      <c r="S68" s="772"/>
      <c r="T68" s="772"/>
      <c r="U68" s="772"/>
      <c r="V68" s="772"/>
      <c r="W68" s="772"/>
    </row>
    <row r="69" spans="1:23" ht="42" customHeight="1" x14ac:dyDescent="0.25">
      <c r="A69" s="1262"/>
      <c r="B69" s="721" t="s">
        <v>339</v>
      </c>
      <c r="C69" s="1957" t="s">
        <v>738</v>
      </c>
      <c r="D69" s="1958"/>
      <c r="E69" s="1958"/>
      <c r="F69" s="1958"/>
      <c r="G69" s="1958"/>
      <c r="H69" s="1958"/>
      <c r="I69" s="1959"/>
      <c r="J69" s="721" t="s">
        <v>739</v>
      </c>
      <c r="K69" s="721" t="s">
        <v>15</v>
      </c>
      <c r="L69" s="721"/>
      <c r="M69" s="742"/>
      <c r="N69" s="800">
        <v>2700</v>
      </c>
      <c r="O69" s="800"/>
      <c r="P69" s="800"/>
      <c r="Q69" s="772"/>
      <c r="R69" s="772"/>
      <c r="S69" s="772"/>
      <c r="T69" s="772"/>
      <c r="U69" s="772"/>
      <c r="V69" s="772"/>
      <c r="W69" s="772"/>
    </row>
    <row r="70" spans="1:23" ht="32.25" customHeight="1" x14ac:dyDescent="0.25">
      <c r="A70" s="1512" t="s">
        <v>54</v>
      </c>
      <c r="B70" s="721" t="s">
        <v>141</v>
      </c>
      <c r="C70" s="1398" t="s">
        <v>740</v>
      </c>
      <c r="D70" s="1398"/>
      <c r="E70" s="1398"/>
      <c r="F70" s="1398"/>
      <c r="G70" s="1398"/>
      <c r="H70" s="1398"/>
      <c r="I70" s="1398"/>
      <c r="J70" s="721" t="s">
        <v>476</v>
      </c>
      <c r="K70" s="721" t="s">
        <v>15</v>
      </c>
      <c r="L70" s="740"/>
      <c r="M70" s="742"/>
      <c r="N70" s="800">
        <v>55855</v>
      </c>
      <c r="O70" s="742"/>
      <c r="P70" s="742"/>
      <c r="Q70" s="693"/>
      <c r="R70" s="693"/>
      <c r="S70" s="693"/>
      <c r="T70" s="693"/>
      <c r="U70" s="693"/>
      <c r="V70" s="693"/>
      <c r="W70" s="693"/>
    </row>
    <row r="71" spans="1:23" ht="28.5" customHeight="1" x14ac:dyDescent="0.25">
      <c r="A71" s="1512"/>
      <c r="B71" s="721" t="s">
        <v>142</v>
      </c>
      <c r="C71" s="1398" t="s">
        <v>741</v>
      </c>
      <c r="D71" s="1398"/>
      <c r="E71" s="1398"/>
      <c r="F71" s="1398"/>
      <c r="G71" s="1398"/>
      <c r="H71" s="1398"/>
      <c r="I71" s="1398"/>
      <c r="J71" s="721" t="s">
        <v>742</v>
      </c>
      <c r="K71" s="721" t="s">
        <v>15</v>
      </c>
      <c r="L71" s="740"/>
      <c r="M71" s="742"/>
      <c r="N71" s="800">
        <v>166</v>
      </c>
      <c r="O71" s="742"/>
      <c r="P71" s="742"/>
      <c r="Q71" s="693"/>
      <c r="R71" s="693"/>
      <c r="S71" s="693"/>
      <c r="T71" s="693"/>
      <c r="U71" s="693"/>
      <c r="V71" s="693"/>
      <c r="W71" s="693"/>
    </row>
    <row r="72" spans="1:23" ht="26.25" customHeight="1" x14ac:dyDescent="0.25">
      <c r="A72" s="1227" t="s">
        <v>59</v>
      </c>
      <c r="B72" s="733" t="s">
        <v>144</v>
      </c>
      <c r="C72" s="1398" t="s">
        <v>743</v>
      </c>
      <c r="D72" s="1398"/>
      <c r="E72" s="1398"/>
      <c r="F72" s="1398"/>
      <c r="G72" s="1398"/>
      <c r="H72" s="1398"/>
      <c r="I72" s="1398"/>
      <c r="J72" s="733" t="s">
        <v>111</v>
      </c>
      <c r="K72" s="721" t="s">
        <v>15</v>
      </c>
      <c r="L72" s="733"/>
      <c r="M72" s="733"/>
      <c r="N72" s="800">
        <v>100</v>
      </c>
      <c r="O72" s="800">
        <v>100</v>
      </c>
      <c r="P72" s="800">
        <v>100</v>
      </c>
      <c r="Q72" s="693"/>
      <c r="R72" s="693"/>
      <c r="S72" s="693"/>
      <c r="T72" s="693"/>
      <c r="U72" s="693"/>
      <c r="V72" s="693"/>
      <c r="W72" s="693"/>
    </row>
    <row r="73" spans="1:23" ht="26.25" customHeight="1" x14ac:dyDescent="0.25">
      <c r="A73" s="1262"/>
      <c r="B73" s="733" t="s">
        <v>175</v>
      </c>
      <c r="C73" s="1398" t="s">
        <v>745</v>
      </c>
      <c r="D73" s="1398"/>
      <c r="E73" s="1398"/>
      <c r="F73" s="1398"/>
      <c r="G73" s="1398"/>
      <c r="H73" s="1398"/>
      <c r="I73" s="1398"/>
      <c r="J73" s="733" t="s">
        <v>111</v>
      </c>
      <c r="K73" s="721" t="s">
        <v>15</v>
      </c>
      <c r="L73" s="733"/>
      <c r="M73" s="733"/>
      <c r="N73" s="800">
        <v>100</v>
      </c>
      <c r="O73" s="800"/>
      <c r="P73" s="800"/>
      <c r="Q73" s="693"/>
      <c r="R73" s="693"/>
      <c r="S73" s="693"/>
      <c r="T73" s="693"/>
      <c r="U73" s="693"/>
      <c r="V73" s="693"/>
      <c r="W73" s="693"/>
    </row>
    <row r="74" spans="1:23" ht="39" customHeight="1" x14ac:dyDescent="0.25">
      <c r="A74" s="1228" t="s">
        <v>59</v>
      </c>
      <c r="B74" s="733" t="s">
        <v>338</v>
      </c>
      <c r="C74" s="1956" t="s">
        <v>744</v>
      </c>
      <c r="D74" s="1956"/>
      <c r="E74" s="1956"/>
      <c r="F74" s="1956"/>
      <c r="G74" s="1956"/>
      <c r="H74" s="1956"/>
      <c r="I74" s="1956"/>
      <c r="J74" s="733" t="s">
        <v>739</v>
      </c>
      <c r="K74" s="733" t="s">
        <v>15</v>
      </c>
      <c r="L74" s="733"/>
      <c r="M74" s="733"/>
      <c r="N74" s="800">
        <v>470</v>
      </c>
      <c r="O74" s="741"/>
      <c r="P74" s="741"/>
      <c r="Q74" s="693"/>
      <c r="R74" s="693"/>
      <c r="S74" s="693"/>
      <c r="T74" s="693"/>
      <c r="U74" s="693"/>
      <c r="V74" s="693"/>
      <c r="W74" s="693"/>
    </row>
    <row r="75" spans="1:23" ht="19.899999999999999" customHeight="1" x14ac:dyDescent="0.25">
      <c r="N75" s="104"/>
    </row>
    <row r="76" spans="1:23" x14ac:dyDescent="0.25">
      <c r="A76" s="1075" t="s">
        <v>60</v>
      </c>
      <c r="B76" s="1076"/>
      <c r="C76" s="1076"/>
      <c r="D76" s="1076"/>
      <c r="E76" s="1076"/>
      <c r="F76" s="1076"/>
      <c r="G76" s="1076"/>
      <c r="H76" s="1076"/>
      <c r="I76" s="1076"/>
      <c r="J76" s="1076"/>
      <c r="K76" s="1076"/>
      <c r="L76" s="1076"/>
      <c r="M76" s="1076"/>
      <c r="N76" s="1076"/>
      <c r="O76" s="1076"/>
      <c r="P76" s="1077"/>
    </row>
    <row r="77" spans="1:23" x14ac:dyDescent="0.25">
      <c r="A77" s="1078" t="s">
        <v>7</v>
      </c>
      <c r="B77" s="1079"/>
      <c r="C77" s="1079"/>
      <c r="D77" s="1080"/>
      <c r="E77" s="1026" t="s">
        <v>2</v>
      </c>
      <c r="F77" s="1027"/>
      <c r="G77" s="1057">
        <v>2016</v>
      </c>
      <c r="H77" s="1057"/>
      <c r="I77" s="513">
        <v>2017</v>
      </c>
      <c r="J77" s="513">
        <v>2018</v>
      </c>
      <c r="K77" s="1084">
        <v>2019</v>
      </c>
      <c r="L77" s="1084"/>
      <c r="M77" s="1084">
        <v>2020</v>
      </c>
      <c r="N77" s="1084"/>
      <c r="O77" s="1084">
        <v>2021</v>
      </c>
      <c r="P77" s="1084"/>
    </row>
    <row r="78" spans="1:23" ht="31.5" x14ac:dyDescent="0.25">
      <c r="A78" s="1081"/>
      <c r="B78" s="1082"/>
      <c r="C78" s="1082"/>
      <c r="D78" s="1083"/>
      <c r="E78" s="513" t="s">
        <v>61</v>
      </c>
      <c r="F78" s="518" t="s">
        <v>62</v>
      </c>
      <c r="G78" s="1026" t="s">
        <v>10</v>
      </c>
      <c r="H78" s="1027"/>
      <c r="I78" s="513" t="s">
        <v>10</v>
      </c>
      <c r="J78" s="513" t="s">
        <v>11</v>
      </c>
      <c r="K78" s="1026" t="s">
        <v>12</v>
      </c>
      <c r="L78" s="1027"/>
      <c r="M78" s="1026" t="s">
        <v>13</v>
      </c>
      <c r="N78" s="1027"/>
      <c r="O78" s="1026" t="s">
        <v>13</v>
      </c>
      <c r="P78" s="1027"/>
    </row>
    <row r="79" spans="1:23" x14ac:dyDescent="0.25">
      <c r="A79" s="922" t="s">
        <v>14</v>
      </c>
      <c r="B79" s="922"/>
      <c r="C79" s="922"/>
      <c r="D79" s="922"/>
      <c r="E79" s="569"/>
      <c r="F79" s="572"/>
      <c r="G79" s="1026" t="s">
        <v>15</v>
      </c>
      <c r="H79" s="1027"/>
      <c r="I79" s="569"/>
      <c r="J79" s="569"/>
      <c r="K79" s="1074">
        <v>86502.7</v>
      </c>
      <c r="L79" s="1910"/>
      <c r="M79" s="1074">
        <v>80052.7</v>
      </c>
      <c r="N79" s="1910"/>
      <c r="O79" s="1074">
        <v>71002.7</v>
      </c>
      <c r="P79" s="1910"/>
    </row>
    <row r="80" spans="1:23" ht="30.6" customHeight="1" x14ac:dyDescent="0.25">
      <c r="A80" s="945" t="s">
        <v>433</v>
      </c>
      <c r="B80" s="945"/>
      <c r="C80" s="945"/>
      <c r="D80" s="945"/>
      <c r="E80" s="96" t="s">
        <v>599</v>
      </c>
      <c r="F80" s="513"/>
      <c r="G80" s="1026" t="s">
        <v>15</v>
      </c>
      <c r="H80" s="1027"/>
      <c r="I80" s="513"/>
      <c r="J80" s="516"/>
      <c r="K80" s="1074">
        <v>66500</v>
      </c>
      <c r="L80" s="1910"/>
      <c r="M80" s="1074">
        <v>58000</v>
      </c>
      <c r="N80" s="1910"/>
      <c r="O80" s="1074">
        <v>58000</v>
      </c>
      <c r="P80" s="1910"/>
    </row>
    <row r="81" spans="1:16" ht="28.5" customHeight="1" x14ac:dyDescent="0.25">
      <c r="A81" s="1648" t="s">
        <v>282</v>
      </c>
      <c r="B81" s="1649"/>
      <c r="C81" s="1649"/>
      <c r="D81" s="1650"/>
      <c r="E81" s="513"/>
      <c r="F81" s="513">
        <v>254000</v>
      </c>
      <c r="G81" s="1057" t="s">
        <v>15</v>
      </c>
      <c r="H81" s="1057"/>
      <c r="I81" s="513"/>
      <c r="J81" s="516"/>
      <c r="K81" s="1054">
        <v>66500</v>
      </c>
      <c r="L81" s="1054"/>
      <c r="M81" s="1054">
        <v>58000</v>
      </c>
      <c r="N81" s="1054"/>
      <c r="O81" s="1054">
        <v>58000</v>
      </c>
      <c r="P81" s="1054"/>
    </row>
    <row r="82" spans="1:16" ht="28.5" customHeight="1" x14ac:dyDescent="0.25">
      <c r="A82" s="1039" t="s">
        <v>598</v>
      </c>
      <c r="B82" s="1040"/>
      <c r="C82" s="1040"/>
      <c r="D82" s="1041"/>
      <c r="E82" s="35" t="s">
        <v>441</v>
      </c>
      <c r="F82" s="569"/>
      <c r="G82" s="1057" t="s">
        <v>15</v>
      </c>
      <c r="H82" s="1057"/>
      <c r="I82" s="569"/>
      <c r="J82" s="571"/>
      <c r="K82" s="1061">
        <v>20002.7</v>
      </c>
      <c r="L82" s="1061"/>
      <c r="M82" s="1061">
        <v>22052.7</v>
      </c>
      <c r="N82" s="1061"/>
      <c r="O82" s="1063">
        <v>13002.7</v>
      </c>
      <c r="P82" s="1063"/>
    </row>
    <row r="83" spans="1:16" ht="28.5" customHeight="1" x14ac:dyDescent="0.25">
      <c r="A83" s="1648" t="s">
        <v>546</v>
      </c>
      <c r="B83" s="1649"/>
      <c r="C83" s="1649"/>
      <c r="D83" s="1650"/>
      <c r="E83" s="513"/>
      <c r="F83" s="513">
        <v>281110</v>
      </c>
      <c r="G83" s="1057" t="s">
        <v>15</v>
      </c>
      <c r="H83" s="1057"/>
      <c r="I83" s="513"/>
      <c r="J83" s="513"/>
      <c r="K83" s="1054">
        <v>2.7</v>
      </c>
      <c r="L83" s="1054"/>
      <c r="M83" s="1054">
        <v>2.7</v>
      </c>
      <c r="N83" s="1054"/>
      <c r="O83" s="1057">
        <v>2.7</v>
      </c>
      <c r="P83" s="1057"/>
    </row>
    <row r="84" spans="1:16" ht="20.45" customHeight="1" x14ac:dyDescent="0.25">
      <c r="A84" s="1648" t="s">
        <v>597</v>
      </c>
      <c r="B84" s="1649"/>
      <c r="C84" s="1649"/>
      <c r="D84" s="1650"/>
      <c r="F84" s="550">
        <v>281900</v>
      </c>
      <c r="K84" s="1054">
        <v>20000</v>
      </c>
      <c r="L84" s="1054"/>
      <c r="M84" s="1054">
        <v>22050</v>
      </c>
      <c r="N84" s="1054"/>
      <c r="O84" s="1054">
        <v>13000</v>
      </c>
      <c r="P84" s="1054"/>
    </row>
    <row r="85" spans="1:16" ht="22.15" customHeight="1" x14ac:dyDescent="0.25">
      <c r="A85" s="1051" t="s">
        <v>63</v>
      </c>
      <c r="B85" s="1051"/>
      <c r="C85" s="1051"/>
      <c r="D85" s="1051"/>
      <c r="E85" s="1051"/>
      <c r="F85" s="1051"/>
      <c r="G85" s="1051"/>
      <c r="H85" s="1051"/>
      <c r="I85" s="1051"/>
      <c r="J85" s="1051"/>
      <c r="K85" s="1051"/>
      <c r="L85" s="1051"/>
      <c r="M85" s="1051"/>
      <c r="N85" s="1051"/>
      <c r="O85" s="1051"/>
      <c r="P85" s="1051"/>
    </row>
    <row r="86" spans="1:16" ht="19.899999999999999" customHeight="1" x14ac:dyDescent="0.25">
      <c r="A86" s="1057" t="s">
        <v>7</v>
      </c>
      <c r="B86" s="1057"/>
      <c r="C86" s="1057"/>
      <c r="D86" s="1057"/>
      <c r="E86" s="1057" t="s">
        <v>2</v>
      </c>
      <c r="F86" s="1057"/>
      <c r="G86" s="1057"/>
      <c r="H86" s="1057"/>
      <c r="I86" s="1058" t="s">
        <v>64</v>
      </c>
      <c r="J86" s="1058" t="s">
        <v>65</v>
      </c>
      <c r="K86" s="1058" t="s">
        <v>555</v>
      </c>
      <c r="L86" s="517">
        <v>2018</v>
      </c>
      <c r="M86" s="1058" t="s">
        <v>361</v>
      </c>
      <c r="N86" s="513">
        <v>2019</v>
      </c>
      <c r="O86" s="513">
        <v>2020</v>
      </c>
      <c r="P86" s="513">
        <v>2021</v>
      </c>
    </row>
    <row r="87" spans="1:16" ht="63" customHeight="1" x14ac:dyDescent="0.25">
      <c r="A87" s="1057"/>
      <c r="B87" s="1057"/>
      <c r="C87" s="1057"/>
      <c r="D87" s="1057"/>
      <c r="E87" s="513" t="s">
        <v>66</v>
      </c>
      <c r="F87" s="513" t="s">
        <v>61</v>
      </c>
      <c r="G87" s="521" t="s">
        <v>12</v>
      </c>
      <c r="H87" s="518" t="s">
        <v>62</v>
      </c>
      <c r="I87" s="1058"/>
      <c r="J87" s="1058"/>
      <c r="K87" s="1058"/>
      <c r="L87" s="17" t="s">
        <v>67</v>
      </c>
      <c r="M87" s="1058"/>
      <c r="N87" s="524" t="s">
        <v>12</v>
      </c>
      <c r="O87" s="521" t="s">
        <v>13</v>
      </c>
      <c r="P87" s="521" t="s">
        <v>13</v>
      </c>
    </row>
    <row r="88" spans="1:16" x14ac:dyDescent="0.25">
      <c r="A88" s="1026">
        <v>1</v>
      </c>
      <c r="B88" s="1038"/>
      <c r="C88" s="1038"/>
      <c r="D88" s="1027"/>
      <c r="E88" s="513">
        <v>2</v>
      </c>
      <c r="F88" s="513">
        <v>3</v>
      </c>
      <c r="G88" s="513">
        <v>4</v>
      </c>
      <c r="H88" s="513">
        <v>5</v>
      </c>
      <c r="I88" s="513">
        <v>6</v>
      </c>
      <c r="J88" s="513">
        <v>7</v>
      </c>
      <c r="K88" s="513">
        <v>8</v>
      </c>
      <c r="L88" s="513">
        <v>9</v>
      </c>
      <c r="M88" s="513" t="s">
        <v>68</v>
      </c>
      <c r="N88" s="513">
        <v>11</v>
      </c>
      <c r="O88" s="513">
        <v>12</v>
      </c>
      <c r="P88" s="513">
        <v>13</v>
      </c>
    </row>
    <row r="89" spans="1:16" ht="30.6" customHeight="1" x14ac:dyDescent="0.25">
      <c r="A89" s="1039"/>
      <c r="B89" s="1040"/>
      <c r="C89" s="1040"/>
      <c r="D89" s="1041"/>
      <c r="E89" s="13"/>
      <c r="F89" s="13"/>
      <c r="G89" s="13"/>
      <c r="H89" s="13"/>
      <c r="I89" s="23"/>
      <c r="J89" s="13"/>
      <c r="K89" s="23"/>
      <c r="L89" s="13"/>
      <c r="M89" s="23"/>
      <c r="N89" s="528"/>
      <c r="O89" s="528"/>
      <c r="P89" s="8"/>
    </row>
    <row r="90" spans="1:16" ht="22.9" customHeight="1" x14ac:dyDescent="0.25">
      <c r="A90" s="1042"/>
      <c r="B90" s="1043"/>
      <c r="C90" s="1043"/>
      <c r="D90" s="1044"/>
      <c r="E90" s="8"/>
      <c r="F90" s="8"/>
      <c r="G90" s="8"/>
      <c r="H90" s="8"/>
      <c r="I90" s="8"/>
      <c r="J90" s="8"/>
      <c r="K90" s="8"/>
      <c r="L90" s="8"/>
      <c r="M90" s="8"/>
      <c r="N90" s="8"/>
      <c r="O90" s="8"/>
      <c r="P90" s="8"/>
    </row>
    <row r="91" spans="1:16" ht="22.9" customHeight="1" x14ac:dyDescent="0.25">
      <c r="A91" s="1042"/>
      <c r="B91" s="1043"/>
      <c r="C91" s="1043"/>
      <c r="D91" s="1044"/>
      <c r="E91" s="8"/>
      <c r="F91" s="8"/>
      <c r="G91" s="8"/>
      <c r="H91" s="8"/>
      <c r="I91" s="8"/>
      <c r="J91" s="8"/>
      <c r="K91" s="8"/>
      <c r="L91" s="8"/>
      <c r="M91" s="8"/>
      <c r="N91" s="8"/>
      <c r="O91" s="8"/>
      <c r="P91" s="8"/>
    </row>
    <row r="92" spans="1:16" ht="23.45" customHeight="1" x14ac:dyDescent="0.25"/>
    <row r="93" spans="1:16" s="19" customFormat="1" ht="24.6" customHeight="1" x14ac:dyDescent="0.25">
      <c r="A93" s="1045" t="s">
        <v>69</v>
      </c>
      <c r="B93" s="1046"/>
      <c r="C93" s="1046"/>
      <c r="D93" s="1046"/>
      <c r="E93" s="1046"/>
      <c r="F93" s="1046"/>
      <c r="G93" s="1046"/>
      <c r="H93" s="1046"/>
      <c r="I93" s="1046"/>
      <c r="J93" s="1046"/>
      <c r="K93" s="1046"/>
      <c r="L93" s="1046"/>
      <c r="M93" s="1046"/>
      <c r="N93" s="1046"/>
      <c r="O93" s="1046"/>
      <c r="P93" s="1047"/>
    </row>
    <row r="94" spans="1:16" s="19" customFormat="1" ht="24.6" customHeight="1" x14ac:dyDescent="0.25">
      <c r="A94" s="1031" t="s">
        <v>70</v>
      </c>
      <c r="B94" s="1032"/>
      <c r="C94" s="1032"/>
      <c r="D94" s="1032"/>
      <c r="E94" s="1032"/>
      <c r="F94" s="1032"/>
      <c r="G94" s="1032"/>
      <c r="H94" s="1032"/>
      <c r="I94" s="1032"/>
      <c r="J94" s="1032"/>
      <c r="K94" s="1032"/>
      <c r="L94" s="1032"/>
      <c r="M94" s="1032"/>
      <c r="N94" s="1032"/>
      <c r="O94" s="1032"/>
      <c r="P94" s="1033"/>
    </row>
    <row r="95" spans="1:16" s="19" customFormat="1" ht="24.6" customHeight="1" x14ac:dyDescent="0.25">
      <c r="A95" s="1031" t="s">
        <v>71</v>
      </c>
      <c r="B95" s="1032"/>
      <c r="C95" s="1032"/>
      <c r="D95" s="1032"/>
      <c r="E95" s="1032"/>
      <c r="F95" s="1032"/>
      <c r="G95" s="1032"/>
      <c r="H95" s="1032"/>
      <c r="I95" s="1032"/>
      <c r="J95" s="1032"/>
      <c r="K95" s="1032"/>
      <c r="L95" s="1032"/>
      <c r="M95" s="1032"/>
      <c r="N95" s="1032"/>
      <c r="O95" s="1032"/>
      <c r="P95" s="1033"/>
    </row>
    <row r="96" spans="1:16" s="19" customFormat="1" ht="24.6" customHeight="1" x14ac:dyDescent="0.25">
      <c r="A96" s="1034" t="s">
        <v>72</v>
      </c>
      <c r="B96" s="1035"/>
      <c r="C96" s="1035"/>
      <c r="D96" s="1035"/>
      <c r="E96" s="1035"/>
      <c r="F96" s="1035"/>
      <c r="G96" s="1035"/>
      <c r="H96" s="1035"/>
      <c r="I96" s="1035"/>
      <c r="J96" s="1035"/>
      <c r="K96" s="1035"/>
      <c r="L96" s="1035"/>
      <c r="M96" s="1035"/>
      <c r="N96" s="1035"/>
      <c r="O96" s="1035"/>
      <c r="P96" s="1036"/>
    </row>
    <row r="98" spans="1:16" ht="37.5" customHeight="1" x14ac:dyDescent="0.25">
      <c r="A98" s="1037" t="s">
        <v>73</v>
      </c>
      <c r="B98" s="1037"/>
      <c r="C98" s="1037"/>
      <c r="D98" s="1037"/>
      <c r="E98" s="1037"/>
      <c r="F98" s="1037"/>
      <c r="G98" s="1037"/>
      <c r="H98" s="1037"/>
      <c r="I98" s="1037"/>
      <c r="J98" s="1037"/>
      <c r="K98" s="1037"/>
      <c r="L98" s="1037"/>
      <c r="M98" s="1037"/>
      <c r="N98" s="1037"/>
      <c r="O98" s="1037"/>
      <c r="P98" s="1037"/>
    </row>
    <row r="99" spans="1:16" ht="38.25" hidden="1" customHeight="1" x14ac:dyDescent="0.25">
      <c r="A99" s="512"/>
      <c r="C99" s="512"/>
      <c r="D99" s="512"/>
      <c r="E99" s="512"/>
      <c r="F99" s="512"/>
      <c r="G99" s="512"/>
      <c r="H99" s="512"/>
      <c r="I99" s="512"/>
      <c r="J99" s="512"/>
      <c r="K99" s="512"/>
      <c r="L99" s="512"/>
      <c r="M99" s="512"/>
      <c r="N99" s="512"/>
      <c r="O99" s="512"/>
      <c r="P99" s="512"/>
    </row>
    <row r="100" spans="1:16" ht="48.75" hidden="1" customHeight="1" x14ac:dyDescent="0.25"/>
  </sheetData>
  <mergeCells count="238">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5:D15"/>
    <mergeCell ref="G15:H15"/>
    <mergeCell ref="K15:L15"/>
    <mergeCell ref="M15:N15"/>
    <mergeCell ref="O15:P15"/>
    <mergeCell ref="A16:D16"/>
    <mergeCell ref="G16:H16"/>
    <mergeCell ref="K16:L16"/>
    <mergeCell ref="M16:N16"/>
    <mergeCell ref="O16:P16"/>
    <mergeCell ref="A17:D17"/>
    <mergeCell ref="G17:H17"/>
    <mergeCell ref="K17:L17"/>
    <mergeCell ref="M17:N17"/>
    <mergeCell ref="O17:P17"/>
    <mergeCell ref="A19:B20"/>
    <mergeCell ref="C19:F19"/>
    <mergeCell ref="G19:H19"/>
    <mergeCell ref="K19:L19"/>
    <mergeCell ref="M19:N19"/>
    <mergeCell ref="O19:P19"/>
    <mergeCell ref="G20:H20"/>
    <mergeCell ref="K20:L20"/>
    <mergeCell ref="M20:N20"/>
    <mergeCell ref="O20:P20"/>
    <mergeCell ref="A21:B21"/>
    <mergeCell ref="G21:H21"/>
    <mergeCell ref="K21:L21"/>
    <mergeCell ref="M21:N21"/>
    <mergeCell ref="O21:P21"/>
    <mergeCell ref="A22:B22"/>
    <mergeCell ref="G22:H22"/>
    <mergeCell ref="K22:L22"/>
    <mergeCell ref="M22:N22"/>
    <mergeCell ref="O22:P22"/>
    <mergeCell ref="A23:B23"/>
    <mergeCell ref="G23:H23"/>
    <mergeCell ref="K23:L23"/>
    <mergeCell ref="M23:N23"/>
    <mergeCell ref="O23:P23"/>
    <mergeCell ref="A24:B24"/>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7:B27"/>
    <mergeCell ref="G27:H27"/>
    <mergeCell ref="K27:L27"/>
    <mergeCell ref="M27:N27"/>
    <mergeCell ref="O27:P27"/>
    <mergeCell ref="A28:B28"/>
    <mergeCell ref="G28:H28"/>
    <mergeCell ref="K28:L28"/>
    <mergeCell ref="M28:N28"/>
    <mergeCell ref="O28:P28"/>
    <mergeCell ref="A32:C33"/>
    <mergeCell ref="D32:F32"/>
    <mergeCell ref="G32:J32"/>
    <mergeCell ref="K32:M32"/>
    <mergeCell ref="N32:P32"/>
    <mergeCell ref="E33:F33"/>
    <mergeCell ref="G33:H33"/>
    <mergeCell ref="A29:B29"/>
    <mergeCell ref="G29:H29"/>
    <mergeCell ref="K29:L29"/>
    <mergeCell ref="M29:N29"/>
    <mergeCell ref="O29:P29"/>
    <mergeCell ref="A31:P31"/>
    <mergeCell ref="A36:C36"/>
    <mergeCell ref="E36:F36"/>
    <mergeCell ref="G36:H36"/>
    <mergeCell ref="A37:C37"/>
    <mergeCell ref="E37:F37"/>
    <mergeCell ref="G37:H37"/>
    <mergeCell ref="A34:C34"/>
    <mergeCell ref="E34:F34"/>
    <mergeCell ref="G34:H34"/>
    <mergeCell ref="A35:C35"/>
    <mergeCell ref="E35:F35"/>
    <mergeCell ref="G35:H35"/>
    <mergeCell ref="A40:C40"/>
    <mergeCell ref="E40:F40"/>
    <mergeCell ref="G40:H40"/>
    <mergeCell ref="A41:C41"/>
    <mergeCell ref="E41:F41"/>
    <mergeCell ref="G41:H41"/>
    <mergeCell ref="A38:C38"/>
    <mergeCell ref="E38:F38"/>
    <mergeCell ref="G38:H38"/>
    <mergeCell ref="A39:C39"/>
    <mergeCell ref="E39:F39"/>
    <mergeCell ref="G39:H39"/>
    <mergeCell ref="A45:P45"/>
    <mergeCell ref="A46:B47"/>
    <mergeCell ref="C46:H46"/>
    <mergeCell ref="I46:J47"/>
    <mergeCell ref="A48:B48"/>
    <mergeCell ref="I48:J48"/>
    <mergeCell ref="A42:C42"/>
    <mergeCell ref="E42:F42"/>
    <mergeCell ref="G42:H42"/>
    <mergeCell ref="A43:C43"/>
    <mergeCell ref="E43:F43"/>
    <mergeCell ref="G43:H43"/>
    <mergeCell ref="A53:B53"/>
    <mergeCell ref="C53:N53"/>
    <mergeCell ref="O53:P53"/>
    <mergeCell ref="A54:B54"/>
    <mergeCell ref="C54:N54"/>
    <mergeCell ref="O54:P54"/>
    <mergeCell ref="A49:B49"/>
    <mergeCell ref="I49:J49"/>
    <mergeCell ref="A50:B50"/>
    <mergeCell ref="I50:J50"/>
    <mergeCell ref="A51:B51"/>
    <mergeCell ref="A52:P52"/>
    <mergeCell ref="A58:P58"/>
    <mergeCell ref="A59:C59"/>
    <mergeCell ref="A60:C60"/>
    <mergeCell ref="D60:P60"/>
    <mergeCell ref="A61:C61"/>
    <mergeCell ref="D61:P61"/>
    <mergeCell ref="A55:B55"/>
    <mergeCell ref="C55:N55"/>
    <mergeCell ref="O55:P55"/>
    <mergeCell ref="A56:B56"/>
    <mergeCell ref="C56:N56"/>
    <mergeCell ref="O56:P56"/>
    <mergeCell ref="D59:W59"/>
    <mergeCell ref="A70:A71"/>
    <mergeCell ref="C70:I70"/>
    <mergeCell ref="C71:I71"/>
    <mergeCell ref="A62:P62"/>
    <mergeCell ref="A63:A64"/>
    <mergeCell ref="B63:B64"/>
    <mergeCell ref="C63:I64"/>
    <mergeCell ref="J63:J64"/>
    <mergeCell ref="A65:A69"/>
    <mergeCell ref="C65:I65"/>
    <mergeCell ref="C67:I67"/>
    <mergeCell ref="C68:I68"/>
    <mergeCell ref="C69:I69"/>
    <mergeCell ref="C66:I66"/>
    <mergeCell ref="A72:A74"/>
    <mergeCell ref="C72:I72"/>
    <mergeCell ref="C74:I74"/>
    <mergeCell ref="A76:P76"/>
    <mergeCell ref="A77:D78"/>
    <mergeCell ref="E77:F77"/>
    <mergeCell ref="G77:H77"/>
    <mergeCell ref="K77:L77"/>
    <mergeCell ref="M77:N77"/>
    <mergeCell ref="O77:P77"/>
    <mergeCell ref="G78:H78"/>
    <mergeCell ref="K78:L78"/>
    <mergeCell ref="M78:N78"/>
    <mergeCell ref="O78:P78"/>
    <mergeCell ref="C73:I73"/>
    <mergeCell ref="M83:N83"/>
    <mergeCell ref="A80:D80"/>
    <mergeCell ref="G80:H80"/>
    <mergeCell ref="K80:L80"/>
    <mergeCell ref="M80:N80"/>
    <mergeCell ref="O80:P80"/>
    <mergeCell ref="O83:P83"/>
    <mergeCell ref="A85:P85"/>
    <mergeCell ref="A81:D81"/>
    <mergeCell ref="G81:H81"/>
    <mergeCell ref="K81:L81"/>
    <mergeCell ref="M81:N81"/>
    <mergeCell ref="O81:P81"/>
    <mergeCell ref="A84:D84"/>
    <mergeCell ref="K84:L84"/>
    <mergeCell ref="M84:N84"/>
    <mergeCell ref="O84:P84"/>
    <mergeCell ref="A82:D82"/>
    <mergeCell ref="G82:H82"/>
    <mergeCell ref="K82:L82"/>
    <mergeCell ref="O82:P82"/>
    <mergeCell ref="A79:D79"/>
    <mergeCell ref="G79:H79"/>
    <mergeCell ref="K79:L79"/>
    <mergeCell ref="M79:N79"/>
    <mergeCell ref="O79:P79"/>
    <mergeCell ref="A95:P95"/>
    <mergeCell ref="A96:P96"/>
    <mergeCell ref="A98:P98"/>
    <mergeCell ref="A88:D88"/>
    <mergeCell ref="A89:D89"/>
    <mergeCell ref="A90:D90"/>
    <mergeCell ref="A91:D91"/>
    <mergeCell ref="A93:P93"/>
    <mergeCell ref="A94:P94"/>
    <mergeCell ref="A86:D87"/>
    <mergeCell ref="E86:H86"/>
    <mergeCell ref="I86:I87"/>
    <mergeCell ref="J86:J87"/>
    <mergeCell ref="K86:K87"/>
    <mergeCell ref="M86:M87"/>
    <mergeCell ref="A83:D83"/>
    <mergeCell ref="G83:H83"/>
    <mergeCell ref="K83:L83"/>
    <mergeCell ref="M82:N82"/>
  </mergeCells>
  <pageMargins left="0.31496062992125984" right="0.11811023622047245" top="0.35433070866141736" bottom="0.15748031496062992" header="0.31496062992125984" footer="0.31496062992125984"/>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110"/>
  <sheetViews>
    <sheetView showZeros="0" view="pageBreakPreview" topLeftCell="A79" zoomScale="82" zoomScaleNormal="90" zoomScaleSheetLayoutView="82" workbookViewId="0">
      <selection activeCell="K89" sqref="K89:L89"/>
    </sheetView>
  </sheetViews>
  <sheetFormatPr defaultColWidth="8.85546875" defaultRowHeight="15.75" x14ac:dyDescent="0.25"/>
  <cols>
    <col min="1" max="1" width="10.5703125" style="1" customWidth="1"/>
    <col min="2" max="2" width="10.14062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9.7109375" style="1" customWidth="1"/>
    <col min="13" max="13" width="11.140625" style="1" customWidth="1"/>
    <col min="14" max="14" width="11" style="1" customWidth="1"/>
    <col min="15" max="15" width="9.140625" style="1" customWidth="1"/>
    <col min="16" max="16" width="9.42578125" style="1" customWidth="1"/>
    <col min="17" max="16384" width="8.85546875" style="1"/>
  </cols>
  <sheetData>
    <row r="1" spans="1:16" x14ac:dyDescent="0.25">
      <c r="A1" s="160"/>
      <c r="B1" s="160"/>
      <c r="C1" s="160"/>
      <c r="D1" s="160"/>
      <c r="E1" s="160"/>
      <c r="F1" s="160"/>
      <c r="G1" s="160"/>
      <c r="H1" s="160"/>
      <c r="I1" s="160"/>
      <c r="J1" s="160"/>
      <c r="K1" s="160"/>
      <c r="L1" s="160"/>
      <c r="M1" s="160"/>
      <c r="N1" s="1161" t="s">
        <v>0</v>
      </c>
      <c r="O1" s="1161"/>
      <c r="P1" s="1161"/>
    </row>
    <row r="2" spans="1:16" ht="18.75" x14ac:dyDescent="0.25">
      <c r="A2" s="160"/>
      <c r="B2" s="160"/>
      <c r="C2" s="160"/>
      <c r="D2" s="160"/>
      <c r="E2" s="1162" t="s">
        <v>1</v>
      </c>
      <c r="F2" s="1162"/>
      <c r="G2" s="1162"/>
      <c r="H2" s="1162"/>
      <c r="I2" s="1162"/>
      <c r="J2" s="1162"/>
      <c r="K2" s="160"/>
      <c r="L2" s="160"/>
      <c r="M2" s="160"/>
      <c r="N2" s="160"/>
      <c r="O2" s="160"/>
      <c r="P2" s="160"/>
    </row>
    <row r="3" spans="1:16" ht="18.75" x14ac:dyDescent="0.25">
      <c r="A3" s="160"/>
      <c r="B3" s="160"/>
      <c r="C3" s="160"/>
      <c r="D3" s="1162" t="s">
        <v>538</v>
      </c>
      <c r="E3" s="1162"/>
      <c r="F3" s="1162"/>
      <c r="G3" s="1162"/>
      <c r="H3" s="1162"/>
      <c r="I3" s="1162"/>
      <c r="J3" s="1162"/>
      <c r="K3" s="1162"/>
      <c r="L3" s="1162"/>
      <c r="M3" s="160"/>
      <c r="N3" s="160"/>
      <c r="O3" s="160"/>
      <c r="P3" s="160"/>
    </row>
    <row r="4" spans="1:16" ht="18.75" x14ac:dyDescent="0.25">
      <c r="A4" s="160"/>
      <c r="B4" s="160"/>
      <c r="C4" s="160"/>
      <c r="D4" s="337"/>
      <c r="E4" s="337"/>
      <c r="F4" s="337"/>
      <c r="G4" s="337"/>
      <c r="H4" s="337"/>
      <c r="I4" s="337"/>
      <c r="J4" s="337"/>
      <c r="K4" s="337"/>
      <c r="L4" s="337"/>
      <c r="M4" s="160"/>
      <c r="N4" s="160"/>
      <c r="O4" s="160"/>
      <c r="P4" s="160"/>
    </row>
    <row r="5" spans="1:16" x14ac:dyDescent="0.25">
      <c r="A5" s="160"/>
      <c r="B5" s="160"/>
      <c r="C5" s="160"/>
      <c r="D5" s="160"/>
      <c r="E5" s="160"/>
      <c r="F5" s="160"/>
      <c r="G5" s="160"/>
      <c r="H5" s="160"/>
      <c r="I5" s="160"/>
      <c r="J5" s="160"/>
      <c r="K5" s="160"/>
      <c r="L5" s="160"/>
      <c r="M5" s="160"/>
      <c r="N5" s="160"/>
      <c r="O5" s="160"/>
      <c r="P5" s="338" t="s">
        <v>2</v>
      </c>
    </row>
    <row r="6" spans="1:16" ht="23.45" customHeight="1" x14ac:dyDescent="0.25">
      <c r="A6" s="1163" t="s">
        <v>3</v>
      </c>
      <c r="B6" s="1164"/>
      <c r="C6" s="1165"/>
      <c r="D6" s="1163" t="s">
        <v>240</v>
      </c>
      <c r="E6" s="1164"/>
      <c r="F6" s="1164"/>
      <c r="G6" s="1164"/>
      <c r="H6" s="1164"/>
      <c r="I6" s="1164"/>
      <c r="J6" s="1164"/>
      <c r="K6" s="1164"/>
      <c r="L6" s="1164"/>
      <c r="M6" s="1164"/>
      <c r="N6" s="1164"/>
      <c r="O6" s="1165"/>
      <c r="P6" s="310">
        <v>1</v>
      </c>
    </row>
    <row r="7" spans="1:16" ht="23.45" customHeight="1" x14ac:dyDescent="0.25">
      <c r="A7" s="1163" t="s">
        <v>4</v>
      </c>
      <c r="B7" s="1164"/>
      <c r="C7" s="1165"/>
      <c r="D7" s="1166" t="s">
        <v>354</v>
      </c>
      <c r="E7" s="1167"/>
      <c r="F7" s="1167"/>
      <c r="G7" s="1167"/>
      <c r="H7" s="1167"/>
      <c r="I7" s="1167"/>
      <c r="J7" s="1167"/>
      <c r="K7" s="1167"/>
      <c r="L7" s="1167"/>
      <c r="M7" s="1167"/>
      <c r="N7" s="1167"/>
      <c r="O7" s="1168"/>
      <c r="P7" s="339" t="s">
        <v>350</v>
      </c>
    </row>
    <row r="8" spans="1:16" ht="23.45" customHeight="1" x14ac:dyDescent="0.25">
      <c r="A8" s="1163" t="s">
        <v>5</v>
      </c>
      <c r="B8" s="1164"/>
      <c r="C8" s="1165"/>
      <c r="D8" s="1166"/>
      <c r="E8" s="1167"/>
      <c r="F8" s="1167"/>
      <c r="G8" s="1167"/>
      <c r="H8" s="1167"/>
      <c r="I8" s="1167"/>
      <c r="J8" s="1167"/>
      <c r="K8" s="1167"/>
      <c r="L8" s="1167"/>
      <c r="M8" s="1167"/>
      <c r="N8" s="1167"/>
      <c r="O8" s="1168"/>
      <c r="P8" s="310" t="s">
        <v>74</v>
      </c>
    </row>
    <row r="9" spans="1:16" x14ac:dyDescent="0.25">
      <c r="A9" s="160"/>
      <c r="B9" s="160"/>
      <c r="C9" s="160"/>
      <c r="D9" s="160"/>
      <c r="E9" s="160"/>
      <c r="F9" s="160"/>
      <c r="G9" s="160"/>
      <c r="H9" s="160"/>
      <c r="I9" s="160"/>
      <c r="J9" s="160"/>
      <c r="K9" s="160"/>
      <c r="L9" s="160"/>
      <c r="M9" s="160"/>
      <c r="N9" s="160"/>
      <c r="O9" s="160"/>
      <c r="P9" s="160"/>
    </row>
    <row r="10" spans="1:16" x14ac:dyDescent="0.25">
      <c r="A10" s="1163" t="s">
        <v>6</v>
      </c>
      <c r="B10" s="1164"/>
      <c r="C10" s="1164"/>
      <c r="D10" s="1164"/>
      <c r="E10" s="1164"/>
      <c r="F10" s="1164"/>
      <c r="G10" s="1164"/>
      <c r="H10" s="1164"/>
      <c r="I10" s="1164"/>
      <c r="J10" s="1164"/>
      <c r="K10" s="1164"/>
      <c r="L10" s="1164"/>
      <c r="M10" s="1164"/>
      <c r="N10" s="1164"/>
      <c r="O10" s="1164"/>
      <c r="P10" s="1165"/>
    </row>
    <row r="11" spans="1:16" x14ac:dyDescent="0.25">
      <c r="A11" s="340"/>
      <c r="B11" s="340"/>
      <c r="C11" s="340"/>
      <c r="D11" s="340"/>
      <c r="E11" s="340"/>
      <c r="F11" s="340"/>
      <c r="G11" s="340"/>
      <c r="H11" s="340"/>
      <c r="I11" s="340"/>
      <c r="J11" s="340"/>
      <c r="K11" s="340"/>
      <c r="L11" s="340"/>
      <c r="M11" s="340"/>
      <c r="N11" s="340"/>
      <c r="O11" s="340"/>
      <c r="P11" s="340"/>
    </row>
    <row r="12" spans="1:16" ht="21.6" customHeight="1" x14ac:dyDescent="0.25">
      <c r="A12" s="1174" t="s">
        <v>7</v>
      </c>
      <c r="B12" s="1175"/>
      <c r="C12" s="1175"/>
      <c r="D12" s="1176"/>
      <c r="E12" s="1157" t="s">
        <v>2</v>
      </c>
      <c r="F12" s="1158"/>
      <c r="G12" s="1157">
        <v>2016</v>
      </c>
      <c r="H12" s="1158"/>
      <c r="I12" s="310">
        <v>2017</v>
      </c>
      <c r="J12" s="310">
        <v>2018</v>
      </c>
      <c r="K12" s="1157">
        <v>2019</v>
      </c>
      <c r="L12" s="1158"/>
      <c r="M12" s="1157">
        <v>2020</v>
      </c>
      <c r="N12" s="1158"/>
      <c r="O12" s="1157">
        <v>2021</v>
      </c>
      <c r="P12" s="1158"/>
    </row>
    <row r="13" spans="1:16" ht="31.5" x14ac:dyDescent="0.25">
      <c r="A13" s="1177"/>
      <c r="B13" s="1178"/>
      <c r="C13" s="1178"/>
      <c r="D13" s="1179"/>
      <c r="E13" s="310" t="s">
        <v>8</v>
      </c>
      <c r="F13" s="309" t="s">
        <v>9</v>
      </c>
      <c r="G13" s="1157" t="s">
        <v>10</v>
      </c>
      <c r="H13" s="1158"/>
      <c r="I13" s="310" t="s">
        <v>10</v>
      </c>
      <c r="J13" s="310" t="s">
        <v>11</v>
      </c>
      <c r="K13" s="1157" t="s">
        <v>12</v>
      </c>
      <c r="L13" s="1158"/>
      <c r="M13" s="1157" t="s">
        <v>13</v>
      </c>
      <c r="N13" s="1158"/>
      <c r="O13" s="1157" t="s">
        <v>13</v>
      </c>
      <c r="P13" s="1158"/>
    </row>
    <row r="14" spans="1:16" ht="23.45" customHeight="1" x14ac:dyDescent="0.25">
      <c r="A14" s="1169" t="s">
        <v>14</v>
      </c>
      <c r="B14" s="1170"/>
      <c r="C14" s="1170"/>
      <c r="D14" s="1171"/>
      <c r="E14" s="310">
        <v>4</v>
      </c>
      <c r="F14" s="310"/>
      <c r="G14" s="1159" t="s">
        <v>15</v>
      </c>
      <c r="H14" s="1160"/>
      <c r="I14" s="313">
        <v>84223.5</v>
      </c>
      <c r="J14" s="127">
        <v>104432.6</v>
      </c>
      <c r="K14" s="1172">
        <v>130732.6</v>
      </c>
      <c r="L14" s="1173"/>
      <c r="M14" s="1172">
        <v>145732.6</v>
      </c>
      <c r="N14" s="1173"/>
      <c r="O14" s="1172">
        <v>129432.6</v>
      </c>
      <c r="P14" s="1173"/>
    </row>
    <row r="15" spans="1:16" ht="23.45" customHeight="1" x14ac:dyDescent="0.25">
      <c r="A15" s="1163" t="s">
        <v>241</v>
      </c>
      <c r="B15" s="1164"/>
      <c r="C15" s="1164"/>
      <c r="D15" s="1165"/>
      <c r="E15" s="310"/>
      <c r="F15" s="310">
        <v>25</v>
      </c>
      <c r="G15" s="1157" t="s">
        <v>15</v>
      </c>
      <c r="H15" s="1158"/>
      <c r="I15" s="310">
        <v>83159.199999999997</v>
      </c>
      <c r="J15" s="128">
        <v>103159.2</v>
      </c>
      <c r="K15" s="1180">
        <v>129459.2</v>
      </c>
      <c r="L15" s="1181"/>
      <c r="M15" s="1180">
        <v>144459.20000000001</v>
      </c>
      <c r="N15" s="1181"/>
      <c r="O15" s="1180">
        <v>128159.2</v>
      </c>
      <c r="P15" s="1181"/>
    </row>
    <row r="16" spans="1:16" ht="23.45" customHeight="1" x14ac:dyDescent="0.25">
      <c r="A16" s="1163" t="s">
        <v>167</v>
      </c>
      <c r="B16" s="1164"/>
      <c r="C16" s="1164"/>
      <c r="D16" s="1165"/>
      <c r="E16" s="310"/>
      <c r="F16" s="310">
        <v>28</v>
      </c>
      <c r="G16" s="1157" t="s">
        <v>15</v>
      </c>
      <c r="H16" s="1158"/>
      <c r="I16" s="310">
        <v>1064.3</v>
      </c>
      <c r="J16" s="310">
        <v>1273.4000000000001</v>
      </c>
      <c r="K16" s="1157">
        <v>1273.4000000000001</v>
      </c>
      <c r="L16" s="1158"/>
      <c r="M16" s="1157">
        <v>1273.4000000000001</v>
      </c>
      <c r="N16" s="1158"/>
      <c r="O16" s="1157">
        <v>1273.4000000000001</v>
      </c>
      <c r="P16" s="1158"/>
    </row>
    <row r="17" spans="1:16" ht="14.45" customHeight="1" x14ac:dyDescent="0.25">
      <c r="A17" s="160"/>
      <c r="B17" s="160"/>
      <c r="C17" s="160"/>
      <c r="D17" s="160"/>
      <c r="E17" s="160"/>
      <c r="F17" s="160"/>
      <c r="G17" s="160"/>
      <c r="H17" s="160"/>
      <c r="I17" s="160"/>
      <c r="J17" s="160"/>
      <c r="K17" s="160"/>
      <c r="L17" s="160"/>
      <c r="M17" s="160"/>
      <c r="N17" s="160"/>
      <c r="O17" s="160"/>
      <c r="P17" s="160"/>
    </row>
    <row r="18" spans="1:16" ht="22.5" customHeight="1" x14ac:dyDescent="0.25">
      <c r="A18" s="1174" t="s">
        <v>7</v>
      </c>
      <c r="B18" s="1176"/>
      <c r="C18" s="1180" t="s">
        <v>2</v>
      </c>
      <c r="D18" s="1184"/>
      <c r="E18" s="1184"/>
      <c r="F18" s="1181"/>
      <c r="G18" s="1157">
        <v>2016</v>
      </c>
      <c r="H18" s="1158"/>
      <c r="I18" s="310">
        <v>2017</v>
      </c>
      <c r="J18" s="310">
        <v>2018</v>
      </c>
      <c r="K18" s="1157">
        <v>2019</v>
      </c>
      <c r="L18" s="1158"/>
      <c r="M18" s="1157">
        <v>2020</v>
      </c>
      <c r="N18" s="1158"/>
      <c r="O18" s="1157">
        <v>2021</v>
      </c>
      <c r="P18" s="1158"/>
    </row>
    <row r="19" spans="1:16" ht="35.450000000000003" customHeight="1" x14ac:dyDescent="0.25">
      <c r="A19" s="1177"/>
      <c r="B19" s="1179"/>
      <c r="C19" s="310" t="s">
        <v>16</v>
      </c>
      <c r="D19" s="310" t="s">
        <v>17</v>
      </c>
      <c r="E19" s="310" t="s">
        <v>8</v>
      </c>
      <c r="F19" s="309" t="s">
        <v>9</v>
      </c>
      <c r="G19" s="1157" t="s">
        <v>10</v>
      </c>
      <c r="H19" s="1158"/>
      <c r="I19" s="310" t="s">
        <v>10</v>
      </c>
      <c r="J19" s="310" t="s">
        <v>11</v>
      </c>
      <c r="K19" s="1157" t="s">
        <v>12</v>
      </c>
      <c r="L19" s="1158"/>
      <c r="M19" s="1157" t="s">
        <v>13</v>
      </c>
      <c r="N19" s="1158"/>
      <c r="O19" s="1157" t="s">
        <v>13</v>
      </c>
      <c r="P19" s="1158"/>
    </row>
    <row r="20" spans="1:16" ht="53.45" customHeight="1" x14ac:dyDescent="0.25">
      <c r="A20" s="1182" t="s">
        <v>18</v>
      </c>
      <c r="B20" s="1183"/>
      <c r="C20" s="128"/>
      <c r="D20" s="128"/>
      <c r="E20" s="128"/>
      <c r="F20" s="128"/>
      <c r="G20" s="1159" t="s">
        <v>15</v>
      </c>
      <c r="H20" s="1160"/>
      <c r="I20" s="134">
        <v>84223.5</v>
      </c>
      <c r="J20" s="127">
        <v>104432.6</v>
      </c>
      <c r="K20" s="1172">
        <v>130732.6</v>
      </c>
      <c r="L20" s="1173"/>
      <c r="M20" s="1172">
        <v>145732.6</v>
      </c>
      <c r="N20" s="1173"/>
      <c r="O20" s="1172">
        <v>129432.6</v>
      </c>
      <c r="P20" s="1173"/>
    </row>
    <row r="21" spans="1:16" ht="44.45" customHeight="1" x14ac:dyDescent="0.25">
      <c r="A21" s="1185" t="s">
        <v>19</v>
      </c>
      <c r="B21" s="1186"/>
      <c r="C21" s="341">
        <v>112</v>
      </c>
      <c r="D21" s="128"/>
      <c r="E21" s="128"/>
      <c r="F21" s="128"/>
      <c r="G21" s="1157" t="s">
        <v>15</v>
      </c>
      <c r="H21" s="1158"/>
      <c r="I21" s="311"/>
      <c r="J21" s="128"/>
      <c r="K21" s="1180"/>
      <c r="L21" s="1181"/>
      <c r="M21" s="1180"/>
      <c r="N21" s="1181"/>
      <c r="O21" s="1180"/>
      <c r="P21" s="1181"/>
    </row>
    <row r="22" spans="1:16" ht="18.600000000000001" customHeight="1" x14ac:dyDescent="0.25">
      <c r="A22" s="1180"/>
      <c r="B22" s="1181"/>
      <c r="C22" s="128"/>
      <c r="D22" s="128"/>
      <c r="E22" s="128"/>
      <c r="F22" s="128"/>
      <c r="G22" s="1157" t="s">
        <v>15</v>
      </c>
      <c r="H22" s="1158"/>
      <c r="I22" s="311"/>
      <c r="J22" s="128"/>
      <c r="K22" s="1180"/>
      <c r="L22" s="1181"/>
      <c r="M22" s="1180"/>
      <c r="N22" s="1181"/>
      <c r="O22" s="1180"/>
      <c r="P22" s="1181"/>
    </row>
    <row r="23" spans="1:16" ht="44.45" customHeight="1" x14ac:dyDescent="0.25">
      <c r="A23" s="1185" t="s">
        <v>20</v>
      </c>
      <c r="B23" s="1186"/>
      <c r="C23" s="341">
        <v>112</v>
      </c>
      <c r="D23" s="128"/>
      <c r="E23" s="128"/>
      <c r="F23" s="128"/>
      <c r="G23" s="1157" t="s">
        <v>15</v>
      </c>
      <c r="H23" s="1158"/>
      <c r="I23" s="311"/>
      <c r="J23" s="128"/>
      <c r="K23" s="1180" t="s">
        <v>74</v>
      </c>
      <c r="L23" s="1181"/>
      <c r="M23" s="1180"/>
      <c r="N23" s="1181"/>
      <c r="O23" s="1180"/>
      <c r="P23" s="1181"/>
    </row>
    <row r="24" spans="1:16" ht="18.75" customHeight="1" x14ac:dyDescent="0.25">
      <c r="A24" s="1180"/>
      <c r="B24" s="1181"/>
      <c r="C24" s="128"/>
      <c r="D24" s="128"/>
      <c r="E24" s="128"/>
      <c r="F24" s="128"/>
      <c r="G24" s="1157" t="s">
        <v>15</v>
      </c>
      <c r="H24" s="1158"/>
      <c r="I24" s="311"/>
      <c r="J24" s="128"/>
      <c r="K24" s="1180"/>
      <c r="L24" s="1181"/>
      <c r="M24" s="1180"/>
      <c r="N24" s="1181"/>
      <c r="O24" s="1180"/>
      <c r="P24" s="1181"/>
    </row>
    <row r="25" spans="1:16" ht="65.45" customHeight="1" x14ac:dyDescent="0.25">
      <c r="A25" s="1185" t="s">
        <v>21</v>
      </c>
      <c r="B25" s="1186"/>
      <c r="C25" s="341">
        <v>111</v>
      </c>
      <c r="D25" s="128"/>
      <c r="E25" s="128">
        <v>4</v>
      </c>
      <c r="F25" s="128">
        <v>10</v>
      </c>
      <c r="G25" s="1157" t="s">
        <v>15</v>
      </c>
      <c r="H25" s="1158"/>
      <c r="I25" s="311">
        <v>84223.5</v>
      </c>
      <c r="J25" s="128">
        <v>104432.6</v>
      </c>
      <c r="K25" s="1180">
        <v>130732.6</v>
      </c>
      <c r="L25" s="1181"/>
      <c r="M25" s="1180">
        <v>145732.6</v>
      </c>
      <c r="N25" s="1181"/>
      <c r="O25" s="1180">
        <v>129432.6</v>
      </c>
      <c r="P25" s="1181"/>
    </row>
    <row r="26" spans="1:16" ht="20.45" customHeight="1" x14ac:dyDescent="0.25">
      <c r="A26" s="1180"/>
      <c r="B26" s="1181"/>
      <c r="C26" s="128"/>
      <c r="D26" s="128"/>
      <c r="E26" s="128"/>
      <c r="F26" s="128"/>
      <c r="G26" s="1157" t="s">
        <v>15</v>
      </c>
      <c r="H26" s="1158"/>
      <c r="I26" s="310"/>
      <c r="J26" s="128"/>
      <c r="K26" s="1180"/>
      <c r="L26" s="1181"/>
      <c r="M26" s="1180"/>
      <c r="N26" s="1181"/>
      <c r="O26" s="1180"/>
      <c r="P26" s="1181"/>
    </row>
    <row r="27" spans="1:16" ht="14.45" customHeight="1" x14ac:dyDescent="0.25">
      <c r="A27" s="160"/>
      <c r="B27" s="160"/>
      <c r="C27" s="160"/>
      <c r="D27" s="160"/>
      <c r="E27" s="160"/>
      <c r="F27" s="160"/>
      <c r="G27" s="160"/>
      <c r="H27" s="160"/>
      <c r="I27" s="160"/>
      <c r="J27" s="160"/>
      <c r="K27" s="160"/>
      <c r="L27" s="160"/>
      <c r="M27" s="160"/>
      <c r="N27" s="160"/>
      <c r="O27" s="160"/>
      <c r="P27" s="160"/>
    </row>
    <row r="28" spans="1:16" ht="21" customHeight="1" x14ac:dyDescent="0.25">
      <c r="A28" s="1196" t="s">
        <v>22</v>
      </c>
      <c r="B28" s="1197"/>
      <c r="C28" s="1197"/>
      <c r="D28" s="1197"/>
      <c r="E28" s="1197"/>
      <c r="F28" s="1197"/>
      <c r="G28" s="1197"/>
      <c r="H28" s="1197"/>
      <c r="I28" s="1197"/>
      <c r="J28" s="1197"/>
      <c r="K28" s="1197"/>
      <c r="L28" s="1197"/>
      <c r="M28" s="1197"/>
      <c r="N28" s="1197"/>
      <c r="O28" s="1197"/>
      <c r="P28" s="1198"/>
    </row>
    <row r="29" spans="1:16" ht="25.15" customHeight="1" x14ac:dyDescent="0.25">
      <c r="A29" s="1199" t="s">
        <v>7</v>
      </c>
      <c r="B29" s="1199"/>
      <c r="C29" s="1199"/>
      <c r="D29" s="1157" t="s">
        <v>2</v>
      </c>
      <c r="E29" s="1200"/>
      <c r="F29" s="1158"/>
      <c r="G29" s="1157" t="s">
        <v>447</v>
      </c>
      <c r="H29" s="1200"/>
      <c r="I29" s="1200"/>
      <c r="J29" s="1158"/>
      <c r="K29" s="1157" t="s">
        <v>352</v>
      </c>
      <c r="L29" s="1200"/>
      <c r="M29" s="1158"/>
      <c r="N29" s="1157" t="s">
        <v>539</v>
      </c>
      <c r="O29" s="1200"/>
      <c r="P29" s="1158"/>
    </row>
    <row r="30" spans="1:16" ht="64.150000000000006" customHeight="1" x14ac:dyDescent="0.25">
      <c r="A30" s="1199"/>
      <c r="B30" s="1199"/>
      <c r="C30" s="1199"/>
      <c r="D30" s="310" t="s">
        <v>8</v>
      </c>
      <c r="E30" s="1201" t="s">
        <v>23</v>
      </c>
      <c r="F30" s="1202"/>
      <c r="G30" s="1203" t="s">
        <v>24</v>
      </c>
      <c r="H30" s="1204"/>
      <c r="I30" s="18" t="s">
        <v>25</v>
      </c>
      <c r="J30" s="18" t="s">
        <v>26</v>
      </c>
      <c r="K30" s="18" t="s">
        <v>24</v>
      </c>
      <c r="L30" s="18" t="s">
        <v>25</v>
      </c>
      <c r="M30" s="18" t="s">
        <v>26</v>
      </c>
      <c r="N30" s="18" t="s">
        <v>24</v>
      </c>
      <c r="O30" s="18" t="s">
        <v>25</v>
      </c>
      <c r="P30" s="18" t="s">
        <v>26</v>
      </c>
    </row>
    <row r="31" spans="1:16" ht="20.45" customHeight="1" x14ac:dyDescent="0.25">
      <c r="A31" s="1163" t="s">
        <v>27</v>
      </c>
      <c r="B31" s="1164"/>
      <c r="C31" s="1165"/>
      <c r="D31" s="128"/>
      <c r="E31" s="1157"/>
      <c r="F31" s="1158"/>
      <c r="G31" s="1187">
        <v>130732.6</v>
      </c>
      <c r="H31" s="1188"/>
      <c r="I31" s="351"/>
      <c r="J31" s="351"/>
      <c r="K31" s="351">
        <v>145732.6</v>
      </c>
      <c r="L31" s="351"/>
      <c r="M31" s="351"/>
      <c r="N31" s="351">
        <v>129432.6</v>
      </c>
      <c r="O31" s="351"/>
      <c r="P31" s="352"/>
    </row>
    <row r="32" spans="1:16" s="12" customFormat="1" ht="20.45" customHeight="1" x14ac:dyDescent="0.25">
      <c r="A32" s="1189" t="s">
        <v>129</v>
      </c>
      <c r="B32" s="1190"/>
      <c r="C32" s="1191"/>
      <c r="D32" s="314" t="s">
        <v>28</v>
      </c>
      <c r="E32" s="1192"/>
      <c r="F32" s="1193"/>
      <c r="G32" s="1194">
        <v>130732.6</v>
      </c>
      <c r="H32" s="1195"/>
      <c r="I32" s="164"/>
      <c r="J32" s="164"/>
      <c r="K32" s="164">
        <v>145732.6</v>
      </c>
      <c r="L32" s="164"/>
      <c r="M32" s="164"/>
      <c r="N32" s="164">
        <v>129432.6</v>
      </c>
      <c r="O32" s="164"/>
      <c r="P32" s="165"/>
    </row>
    <row r="33" spans="1:16" s="12" customFormat="1" ht="20.45" customHeight="1" x14ac:dyDescent="0.25">
      <c r="A33" s="1189" t="s">
        <v>29</v>
      </c>
      <c r="B33" s="1190"/>
      <c r="C33" s="1191"/>
      <c r="D33" s="314" t="s">
        <v>30</v>
      </c>
      <c r="E33" s="1192"/>
      <c r="F33" s="1193"/>
      <c r="G33" s="1205"/>
      <c r="H33" s="1206"/>
      <c r="I33" s="342"/>
      <c r="J33" s="342"/>
      <c r="K33" s="343"/>
      <c r="L33" s="342"/>
      <c r="M33" s="342"/>
      <c r="N33" s="343"/>
      <c r="O33" s="342"/>
      <c r="P33" s="350"/>
    </row>
    <row r="34" spans="1:16" s="12" customFormat="1" ht="20.45" customHeight="1" x14ac:dyDescent="0.25">
      <c r="A34" s="1192"/>
      <c r="B34" s="1207"/>
      <c r="C34" s="1193"/>
      <c r="D34" s="314"/>
      <c r="E34" s="1192"/>
      <c r="F34" s="1193"/>
      <c r="G34" s="1205"/>
      <c r="H34" s="1206"/>
      <c r="I34" s="342"/>
      <c r="J34" s="342"/>
      <c r="K34" s="343"/>
      <c r="L34" s="342"/>
      <c r="M34" s="342"/>
      <c r="N34" s="343"/>
      <c r="O34" s="342"/>
      <c r="P34" s="350"/>
    </row>
    <row r="35" spans="1:16" s="12" customFormat="1" ht="20.45" customHeight="1" x14ac:dyDescent="0.25">
      <c r="A35" s="1189"/>
      <c r="B35" s="1190"/>
      <c r="C35" s="1191"/>
      <c r="D35" s="314"/>
      <c r="E35" s="1192"/>
      <c r="F35" s="1193"/>
      <c r="G35" s="1205"/>
      <c r="H35" s="1206"/>
      <c r="I35" s="342"/>
      <c r="J35" s="342"/>
      <c r="K35" s="343"/>
      <c r="L35" s="342"/>
      <c r="M35" s="342"/>
      <c r="N35" s="343"/>
      <c r="O35" s="342"/>
      <c r="P35" s="350"/>
    </row>
    <row r="36" spans="1:16" ht="20.45" customHeight="1" x14ac:dyDescent="0.25">
      <c r="A36" s="1163"/>
      <c r="B36" s="1164"/>
      <c r="C36" s="1165"/>
      <c r="D36" s="128"/>
      <c r="E36" s="1157"/>
      <c r="F36" s="1158"/>
      <c r="G36" s="1194"/>
      <c r="H36" s="1195"/>
      <c r="I36" s="164"/>
      <c r="J36" s="164"/>
      <c r="K36" s="344"/>
      <c r="L36" s="164"/>
      <c r="M36" s="164"/>
      <c r="N36" s="344"/>
      <c r="O36" s="164"/>
      <c r="P36" s="165"/>
    </row>
    <row r="37" spans="1:16" ht="20.45" customHeight="1" x14ac:dyDescent="0.25">
      <c r="A37" s="1163" t="s">
        <v>27</v>
      </c>
      <c r="B37" s="1164"/>
      <c r="C37" s="1165"/>
      <c r="D37" s="128"/>
      <c r="E37" s="1157"/>
      <c r="F37" s="1158"/>
      <c r="G37" s="1187">
        <v>130732.6</v>
      </c>
      <c r="H37" s="1188"/>
      <c r="I37" s="351"/>
      <c r="J37" s="351"/>
      <c r="K37" s="351">
        <v>145732.6</v>
      </c>
      <c r="L37" s="351"/>
      <c r="M37" s="351"/>
      <c r="N37" s="351">
        <v>129432.6</v>
      </c>
      <c r="O37" s="351"/>
      <c r="P37" s="352"/>
    </row>
    <row r="38" spans="1:16" s="12" customFormat="1" ht="20.45" customHeight="1" x14ac:dyDescent="0.25">
      <c r="A38" s="1189" t="s">
        <v>31</v>
      </c>
      <c r="B38" s="1190"/>
      <c r="C38" s="1191"/>
      <c r="D38" s="345"/>
      <c r="E38" s="1192"/>
      <c r="F38" s="1193"/>
      <c r="G38" s="1205"/>
      <c r="H38" s="1206"/>
      <c r="I38" s="342"/>
      <c r="J38" s="342"/>
      <c r="K38" s="343"/>
      <c r="L38" s="342"/>
      <c r="M38" s="342"/>
      <c r="N38" s="343"/>
      <c r="O38" s="342"/>
      <c r="P38" s="350"/>
    </row>
    <row r="39" spans="1:16" s="12" customFormat="1" ht="20.45" customHeight="1" x14ac:dyDescent="0.25">
      <c r="A39" s="1189" t="s">
        <v>32</v>
      </c>
      <c r="B39" s="1190"/>
      <c r="C39" s="1191"/>
      <c r="D39" s="345"/>
      <c r="E39" s="1192">
        <v>1</v>
      </c>
      <c r="F39" s="1193"/>
      <c r="G39" s="1194">
        <v>130732.6</v>
      </c>
      <c r="H39" s="1195"/>
      <c r="I39" s="164"/>
      <c r="J39" s="164"/>
      <c r="K39" s="164">
        <v>145732.6</v>
      </c>
      <c r="L39" s="164"/>
      <c r="M39" s="164"/>
      <c r="N39" s="164">
        <v>129432.6</v>
      </c>
      <c r="O39" s="164"/>
      <c r="P39" s="165"/>
    </row>
    <row r="40" spans="1:16" ht="20.45" customHeight="1" x14ac:dyDescent="0.25">
      <c r="A40" s="1163"/>
      <c r="B40" s="1164"/>
      <c r="C40" s="1165"/>
      <c r="D40" s="128"/>
      <c r="E40" s="1157"/>
      <c r="F40" s="1158"/>
      <c r="G40" s="1208"/>
      <c r="H40" s="1209"/>
      <c r="I40" s="346"/>
      <c r="J40" s="346"/>
      <c r="K40" s="347"/>
      <c r="L40" s="346"/>
      <c r="M40" s="346"/>
      <c r="N40" s="347"/>
      <c r="O40" s="346"/>
      <c r="P40" s="346"/>
    </row>
    <row r="41" spans="1:16" ht="19.149999999999999" customHeight="1" x14ac:dyDescent="0.25">
      <c r="A41" s="160"/>
      <c r="B41" s="160"/>
      <c r="C41" s="160"/>
      <c r="D41" s="160"/>
      <c r="E41" s="160"/>
      <c r="F41" s="160"/>
      <c r="G41" s="160"/>
      <c r="H41" s="160"/>
      <c r="I41" s="160"/>
      <c r="J41" s="160"/>
      <c r="K41" s="160"/>
      <c r="L41" s="160"/>
      <c r="M41" s="160"/>
      <c r="N41" s="160"/>
      <c r="O41" s="160"/>
      <c r="P41" s="160"/>
    </row>
    <row r="42" spans="1:16" x14ac:dyDescent="0.25">
      <c r="A42" s="1169" t="s">
        <v>33</v>
      </c>
      <c r="B42" s="1170"/>
      <c r="C42" s="1170"/>
      <c r="D42" s="1170"/>
      <c r="E42" s="1170"/>
      <c r="F42" s="1170"/>
      <c r="G42" s="1170"/>
      <c r="H42" s="1170"/>
      <c r="I42" s="1170"/>
      <c r="J42" s="1170"/>
      <c r="K42" s="1170"/>
      <c r="L42" s="1170"/>
      <c r="M42" s="1170"/>
      <c r="N42" s="1170"/>
      <c r="O42" s="1170"/>
      <c r="P42" s="1171"/>
    </row>
    <row r="43" spans="1:16" x14ac:dyDescent="0.25">
      <c r="A43" s="1199" t="s">
        <v>7</v>
      </c>
      <c r="B43" s="1199"/>
      <c r="C43" s="1157" t="s">
        <v>2</v>
      </c>
      <c r="D43" s="1200"/>
      <c r="E43" s="1200"/>
      <c r="F43" s="1200"/>
      <c r="G43" s="1200"/>
      <c r="H43" s="1158"/>
      <c r="I43" s="1174" t="s">
        <v>34</v>
      </c>
      <c r="J43" s="1176"/>
      <c r="K43" s="310">
        <v>2016</v>
      </c>
      <c r="L43" s="310">
        <v>2017</v>
      </c>
      <c r="M43" s="310">
        <v>2018</v>
      </c>
      <c r="N43" s="310">
        <v>2019</v>
      </c>
      <c r="O43" s="310">
        <v>2020</v>
      </c>
      <c r="P43" s="310">
        <v>2021</v>
      </c>
    </row>
    <row r="44" spans="1:16" ht="51.6" customHeight="1" x14ac:dyDescent="0.25">
      <c r="A44" s="1199"/>
      <c r="B44" s="1199"/>
      <c r="C44" s="309" t="s">
        <v>35</v>
      </c>
      <c r="D44" s="309" t="s">
        <v>36</v>
      </c>
      <c r="E44" s="309" t="s">
        <v>37</v>
      </c>
      <c r="F44" s="309" t="s">
        <v>38</v>
      </c>
      <c r="G44" s="309" t="s">
        <v>39</v>
      </c>
      <c r="H44" s="309" t="s">
        <v>40</v>
      </c>
      <c r="I44" s="1177"/>
      <c r="J44" s="1179"/>
      <c r="K44" s="18" t="s">
        <v>10</v>
      </c>
      <c r="L44" s="18" t="s">
        <v>10</v>
      </c>
      <c r="M44" s="18" t="s">
        <v>11</v>
      </c>
      <c r="N44" s="18" t="s">
        <v>12</v>
      </c>
      <c r="O44" s="18" t="s">
        <v>13</v>
      </c>
      <c r="P44" s="18" t="s">
        <v>13</v>
      </c>
    </row>
    <row r="45" spans="1:16" x14ac:dyDescent="0.25">
      <c r="A45" s="1169" t="s">
        <v>27</v>
      </c>
      <c r="B45" s="1171"/>
      <c r="C45" s="127"/>
      <c r="D45" s="127"/>
      <c r="E45" s="127"/>
      <c r="F45" s="127"/>
      <c r="G45" s="127"/>
      <c r="H45" s="127"/>
      <c r="I45" s="1172"/>
      <c r="J45" s="1173"/>
      <c r="K45" s="313" t="s">
        <v>15</v>
      </c>
      <c r="L45" s="313" t="s">
        <v>15</v>
      </c>
      <c r="M45" s="127"/>
      <c r="N45" s="127"/>
      <c r="O45" s="127"/>
      <c r="P45" s="127"/>
    </row>
    <row r="46" spans="1:16" ht="27.6" customHeight="1" x14ac:dyDescent="0.25">
      <c r="A46" s="1185"/>
      <c r="B46" s="1186"/>
      <c r="C46" s="128"/>
      <c r="D46" s="128"/>
      <c r="E46" s="128"/>
      <c r="F46" s="128"/>
      <c r="G46" s="128"/>
      <c r="H46" s="348"/>
      <c r="I46" s="1180"/>
      <c r="J46" s="1181"/>
      <c r="K46" s="310" t="s">
        <v>15</v>
      </c>
      <c r="L46" s="310" t="s">
        <v>15</v>
      </c>
      <c r="M46" s="159"/>
      <c r="N46" s="129"/>
      <c r="O46" s="129"/>
      <c r="P46" s="128"/>
    </row>
    <row r="47" spans="1:16" ht="23.45" customHeight="1" x14ac:dyDescent="0.25">
      <c r="A47" s="1180"/>
      <c r="B47" s="1181"/>
      <c r="C47" s="128"/>
      <c r="D47" s="128"/>
      <c r="E47" s="128"/>
      <c r="F47" s="128"/>
      <c r="G47" s="128"/>
      <c r="H47" s="128"/>
      <c r="I47" s="1180"/>
      <c r="J47" s="1181"/>
      <c r="K47" s="310" t="s">
        <v>15</v>
      </c>
      <c r="L47" s="310" t="s">
        <v>15</v>
      </c>
      <c r="M47" s="128"/>
      <c r="N47" s="128"/>
      <c r="O47" s="128"/>
      <c r="P47" s="128"/>
    </row>
    <row r="48" spans="1:16" x14ac:dyDescent="0.25">
      <c r="A48" s="1180"/>
      <c r="B48" s="1184"/>
      <c r="C48" s="160"/>
      <c r="D48" s="160"/>
      <c r="E48" s="160"/>
      <c r="F48" s="160"/>
      <c r="G48" s="160"/>
      <c r="H48" s="160"/>
      <c r="I48" s="160"/>
      <c r="J48" s="160"/>
      <c r="K48" s="160"/>
      <c r="L48" s="160"/>
      <c r="M48" s="160"/>
      <c r="N48" s="160"/>
      <c r="O48" s="160"/>
      <c r="P48" s="160"/>
    </row>
    <row r="49" spans="1:16" ht="26.25" customHeight="1" x14ac:dyDescent="0.25">
      <c r="A49" s="1170" t="s">
        <v>41</v>
      </c>
      <c r="B49" s="1170"/>
      <c r="C49" s="1170"/>
      <c r="D49" s="1170"/>
      <c r="E49" s="1170"/>
      <c r="F49" s="1170"/>
      <c r="G49" s="1170"/>
      <c r="H49" s="1170"/>
      <c r="I49" s="1170"/>
      <c r="J49" s="1170"/>
      <c r="K49" s="1170"/>
      <c r="L49" s="1170"/>
      <c r="M49" s="1170"/>
      <c r="N49" s="1170"/>
      <c r="O49" s="1170"/>
      <c r="P49" s="1171"/>
    </row>
    <row r="50" spans="1:16" ht="21.6" customHeight="1" x14ac:dyDescent="0.25">
      <c r="A50" s="1163"/>
      <c r="B50" s="1165"/>
      <c r="C50" s="1163"/>
      <c r="D50" s="1164"/>
      <c r="E50" s="1164"/>
      <c r="F50" s="1164"/>
      <c r="G50" s="1164"/>
      <c r="H50" s="1164"/>
      <c r="I50" s="1164"/>
      <c r="J50" s="1164"/>
      <c r="K50" s="1164"/>
      <c r="L50" s="1164"/>
      <c r="M50" s="1164"/>
      <c r="N50" s="1165"/>
      <c r="O50" s="1180" t="s">
        <v>2</v>
      </c>
      <c r="P50" s="1181"/>
    </row>
    <row r="51" spans="1:16" ht="20.25" customHeight="1" x14ac:dyDescent="0.25">
      <c r="A51" s="1163" t="s">
        <v>42</v>
      </c>
      <c r="B51" s="1165"/>
      <c r="C51" s="1163" t="s">
        <v>285</v>
      </c>
      <c r="D51" s="1164"/>
      <c r="E51" s="1164"/>
      <c r="F51" s="1164"/>
      <c r="G51" s="1164"/>
      <c r="H51" s="1164"/>
      <c r="I51" s="1164"/>
      <c r="J51" s="1164"/>
      <c r="K51" s="1164"/>
      <c r="L51" s="1164"/>
      <c r="M51" s="1164"/>
      <c r="N51" s="1165"/>
      <c r="O51" s="1210" t="s">
        <v>284</v>
      </c>
      <c r="P51" s="1211"/>
    </row>
    <row r="52" spans="1:16" ht="21.6" customHeight="1" x14ac:dyDescent="0.25">
      <c r="A52" s="1163" t="s">
        <v>43</v>
      </c>
      <c r="B52" s="1165"/>
      <c r="C52" s="1163" t="s">
        <v>219</v>
      </c>
      <c r="D52" s="1164"/>
      <c r="E52" s="1164"/>
      <c r="F52" s="1164"/>
      <c r="G52" s="1164"/>
      <c r="H52" s="1164"/>
      <c r="I52" s="1164"/>
      <c r="J52" s="1164"/>
      <c r="K52" s="1164"/>
      <c r="L52" s="1164"/>
      <c r="M52" s="1164"/>
      <c r="N52" s="1165"/>
      <c r="O52" s="1180">
        <v>50</v>
      </c>
      <c r="P52" s="1181"/>
    </row>
    <row r="53" spans="1:16" ht="21.6" customHeight="1" x14ac:dyDescent="0.25">
      <c r="A53" s="1163" t="s">
        <v>45</v>
      </c>
      <c r="B53" s="1165"/>
      <c r="C53" s="1163" t="s">
        <v>242</v>
      </c>
      <c r="D53" s="1164"/>
      <c r="E53" s="1164"/>
      <c r="F53" s="1164"/>
      <c r="G53" s="1164"/>
      <c r="H53" s="1164"/>
      <c r="I53" s="1164"/>
      <c r="J53" s="1164"/>
      <c r="K53" s="1164"/>
      <c r="L53" s="1164"/>
      <c r="M53" s="1164"/>
      <c r="N53" s="1165"/>
      <c r="O53" s="1210" t="s">
        <v>109</v>
      </c>
      <c r="P53" s="1211"/>
    </row>
    <row r="54" spans="1:16" x14ac:dyDescent="0.25">
      <c r="A54" s="160"/>
      <c r="B54" s="160"/>
      <c r="C54" s="160"/>
      <c r="D54" s="160"/>
      <c r="E54" s="160"/>
      <c r="F54" s="160"/>
      <c r="G54" s="160"/>
      <c r="H54" s="160"/>
      <c r="I54" s="160"/>
      <c r="J54" s="160"/>
      <c r="K54" s="160"/>
      <c r="L54" s="160"/>
      <c r="M54" s="160"/>
      <c r="N54" s="160"/>
      <c r="O54" s="160"/>
      <c r="P54" s="160"/>
    </row>
    <row r="55" spans="1:16" ht="37.5" customHeight="1" x14ac:dyDescent="0.25">
      <c r="A55" s="1185" t="s">
        <v>46</v>
      </c>
      <c r="B55" s="1235"/>
      <c r="C55" s="1235"/>
      <c r="D55" s="1235"/>
      <c r="E55" s="1235"/>
      <c r="F55" s="1235"/>
      <c r="G55" s="1235"/>
      <c r="H55" s="1235"/>
      <c r="I55" s="1235"/>
      <c r="J55" s="1235"/>
      <c r="K55" s="1235"/>
      <c r="L55" s="1235"/>
      <c r="M55" s="1235"/>
      <c r="N55" s="1235"/>
      <c r="O55" s="1235"/>
      <c r="P55" s="1186"/>
    </row>
    <row r="56" spans="1:16" ht="19.5" customHeight="1" x14ac:dyDescent="0.25">
      <c r="A56" s="1236" t="s">
        <v>47</v>
      </c>
      <c r="B56" s="1237"/>
      <c r="C56" s="1238"/>
      <c r="D56" s="1239" t="s">
        <v>243</v>
      </c>
      <c r="E56" s="991"/>
      <c r="F56" s="991"/>
      <c r="G56" s="991"/>
      <c r="H56" s="991"/>
      <c r="I56" s="991"/>
      <c r="J56" s="991"/>
      <c r="K56" s="991"/>
      <c r="L56" s="991"/>
      <c r="M56" s="991"/>
      <c r="N56" s="991"/>
      <c r="O56" s="991"/>
      <c r="P56" s="992"/>
    </row>
    <row r="57" spans="1:16" ht="54" customHeight="1" x14ac:dyDescent="0.25">
      <c r="A57" s="1240" t="s">
        <v>891</v>
      </c>
      <c r="B57" s="1241"/>
      <c r="C57" s="1242"/>
      <c r="D57" s="1243" t="s">
        <v>905</v>
      </c>
      <c r="E57" s="1244"/>
      <c r="F57" s="1244"/>
      <c r="G57" s="1244"/>
      <c r="H57" s="1244"/>
      <c r="I57" s="1244"/>
      <c r="J57" s="1244"/>
      <c r="K57" s="1244"/>
      <c r="L57" s="1244"/>
      <c r="M57" s="1244"/>
      <c r="N57" s="1244"/>
      <c r="O57" s="1244"/>
      <c r="P57" s="1245"/>
    </row>
    <row r="58" spans="1:16" ht="84" customHeight="1" x14ac:dyDescent="0.25">
      <c r="A58" s="1246" t="s">
        <v>49</v>
      </c>
      <c r="B58" s="1247"/>
      <c r="C58" s="1248"/>
      <c r="D58" s="1249" t="s">
        <v>475</v>
      </c>
      <c r="E58" s="1250"/>
      <c r="F58" s="1250"/>
      <c r="G58" s="1250"/>
      <c r="H58" s="1250"/>
      <c r="I58" s="1250"/>
      <c r="J58" s="1250"/>
      <c r="K58" s="1250"/>
      <c r="L58" s="1250"/>
      <c r="M58" s="1250"/>
      <c r="N58" s="1250"/>
      <c r="O58" s="1250"/>
      <c r="P58" s="1251"/>
    </row>
    <row r="59" spans="1:16" ht="26.25" customHeight="1" x14ac:dyDescent="0.25">
      <c r="A59" s="1212" t="s">
        <v>50</v>
      </c>
      <c r="B59" s="1213"/>
      <c r="C59" s="1213"/>
      <c r="D59" s="1213"/>
      <c r="E59" s="1213"/>
      <c r="F59" s="1213"/>
      <c r="G59" s="1213"/>
      <c r="H59" s="1213"/>
      <c r="I59" s="1213"/>
      <c r="J59" s="1213"/>
      <c r="K59" s="1213"/>
      <c r="L59" s="1213"/>
      <c r="M59" s="1213"/>
      <c r="N59" s="1213"/>
      <c r="O59" s="1213"/>
      <c r="P59" s="1214"/>
    </row>
    <row r="60" spans="1:16" ht="24" customHeight="1" x14ac:dyDescent="0.25">
      <c r="A60" s="1215" t="s">
        <v>51</v>
      </c>
      <c r="B60" s="1217" t="s">
        <v>2</v>
      </c>
      <c r="C60" s="1219" t="s">
        <v>7</v>
      </c>
      <c r="D60" s="1220"/>
      <c r="E60" s="1220"/>
      <c r="F60" s="1220"/>
      <c r="G60" s="1220"/>
      <c r="H60" s="1220"/>
      <c r="I60" s="1221"/>
      <c r="J60" s="1225" t="s">
        <v>52</v>
      </c>
      <c r="K60" s="738">
        <v>2016</v>
      </c>
      <c r="L60" s="738">
        <v>2017</v>
      </c>
      <c r="M60" s="738">
        <v>2018</v>
      </c>
      <c r="N60" s="738">
        <v>2019</v>
      </c>
      <c r="O60" s="738">
        <v>2020</v>
      </c>
      <c r="P60" s="738">
        <v>2021</v>
      </c>
    </row>
    <row r="61" spans="1:16" ht="45.75" customHeight="1" x14ac:dyDescent="0.25">
      <c r="A61" s="1216"/>
      <c r="B61" s="1218"/>
      <c r="C61" s="1222"/>
      <c r="D61" s="1223"/>
      <c r="E61" s="1223"/>
      <c r="F61" s="1223"/>
      <c r="G61" s="1223"/>
      <c r="H61" s="1223"/>
      <c r="I61" s="1224"/>
      <c r="J61" s="1226"/>
      <c r="K61" s="739" t="s">
        <v>10</v>
      </c>
      <c r="L61" s="739" t="s">
        <v>10</v>
      </c>
      <c r="M61" s="739" t="s">
        <v>11</v>
      </c>
      <c r="N61" s="739" t="s">
        <v>12</v>
      </c>
      <c r="O61" s="739" t="s">
        <v>13</v>
      </c>
      <c r="P61" s="739" t="s">
        <v>13</v>
      </c>
    </row>
    <row r="62" spans="1:16" ht="48.75" customHeight="1" x14ac:dyDescent="0.25">
      <c r="A62" s="1227" t="s">
        <v>53</v>
      </c>
      <c r="B62" s="733" t="s">
        <v>139</v>
      </c>
      <c r="C62" s="1229" t="s">
        <v>720</v>
      </c>
      <c r="D62" s="1230"/>
      <c r="E62" s="1230"/>
      <c r="F62" s="1230"/>
      <c r="G62" s="1230"/>
      <c r="H62" s="1230"/>
      <c r="I62" s="1231"/>
      <c r="J62" s="733" t="s">
        <v>476</v>
      </c>
      <c r="K62" s="733" t="s">
        <v>15</v>
      </c>
      <c r="L62" s="740">
        <v>995</v>
      </c>
      <c r="M62" s="741">
        <v>420</v>
      </c>
      <c r="N62" s="734">
        <v>420</v>
      </c>
      <c r="O62" s="734">
        <v>420</v>
      </c>
      <c r="P62" s="734">
        <v>420</v>
      </c>
    </row>
    <row r="63" spans="1:16" ht="48" customHeight="1" x14ac:dyDescent="0.25">
      <c r="A63" s="1228"/>
      <c r="B63" s="733" t="s">
        <v>172</v>
      </c>
      <c r="C63" s="1232" t="s">
        <v>721</v>
      </c>
      <c r="D63" s="1233"/>
      <c r="E63" s="1233"/>
      <c r="F63" s="1233"/>
      <c r="G63" s="1233"/>
      <c r="H63" s="1233"/>
      <c r="I63" s="1234"/>
      <c r="J63" s="733" t="s">
        <v>476</v>
      </c>
      <c r="K63" s="733" t="s">
        <v>15</v>
      </c>
      <c r="L63" s="740">
        <v>315</v>
      </c>
      <c r="M63" s="741">
        <v>200</v>
      </c>
      <c r="N63" s="734">
        <v>200</v>
      </c>
      <c r="O63" s="734">
        <v>200</v>
      </c>
      <c r="P63" s="734">
        <v>200</v>
      </c>
    </row>
    <row r="64" spans="1:16" ht="21" customHeight="1" x14ac:dyDescent="0.25">
      <c r="A64" s="1227" t="s">
        <v>54</v>
      </c>
      <c r="B64" s="723" t="s">
        <v>141</v>
      </c>
      <c r="C64" s="1261" t="s">
        <v>902</v>
      </c>
      <c r="D64" s="1261"/>
      <c r="E64" s="1261"/>
      <c r="F64" s="1261"/>
      <c r="G64" s="1261"/>
      <c r="H64" s="1261"/>
      <c r="I64" s="1261"/>
      <c r="J64" s="736" t="s">
        <v>114</v>
      </c>
      <c r="K64" s="132" t="s">
        <v>15</v>
      </c>
      <c r="L64" s="132" t="s">
        <v>15</v>
      </c>
      <c r="M64" s="737">
        <v>197</v>
      </c>
      <c r="N64" s="737">
        <v>228</v>
      </c>
      <c r="O64" s="737">
        <v>245</v>
      </c>
      <c r="P64" s="737">
        <v>255</v>
      </c>
    </row>
    <row r="65" spans="1:16" ht="21.75" customHeight="1" x14ac:dyDescent="0.25">
      <c r="A65" s="1262"/>
      <c r="B65" s="723" t="s">
        <v>142</v>
      </c>
      <c r="C65" s="1258" t="s">
        <v>244</v>
      </c>
      <c r="D65" s="1259"/>
      <c r="E65" s="1259"/>
      <c r="F65" s="1259"/>
      <c r="G65" s="1259"/>
      <c r="H65" s="1259"/>
      <c r="I65" s="1260"/>
      <c r="J65" s="736" t="s">
        <v>903</v>
      </c>
      <c r="K65" s="132" t="s">
        <v>15</v>
      </c>
      <c r="L65" s="132" t="s">
        <v>15</v>
      </c>
      <c r="M65" s="737">
        <v>194.8</v>
      </c>
      <c r="N65" s="737">
        <v>275</v>
      </c>
      <c r="O65" s="737">
        <v>335</v>
      </c>
      <c r="P65" s="737">
        <v>348</v>
      </c>
    </row>
    <row r="66" spans="1:16" ht="35.25" customHeight="1" x14ac:dyDescent="0.25">
      <c r="A66" s="1262"/>
      <c r="B66" s="723" t="s">
        <v>143</v>
      </c>
      <c r="C66" s="1258" t="s">
        <v>245</v>
      </c>
      <c r="D66" s="1259"/>
      <c r="E66" s="1259"/>
      <c r="F66" s="1259"/>
      <c r="G66" s="1259"/>
      <c r="H66" s="1259"/>
      <c r="I66" s="1260"/>
      <c r="J66" s="736" t="s">
        <v>114</v>
      </c>
      <c r="K66" s="132" t="s">
        <v>15</v>
      </c>
      <c r="L66" s="132" t="s">
        <v>15</v>
      </c>
      <c r="M66" s="737">
        <v>120</v>
      </c>
      <c r="N66" s="737">
        <v>120</v>
      </c>
      <c r="O66" s="737">
        <v>120</v>
      </c>
      <c r="P66" s="737">
        <v>120</v>
      </c>
    </row>
    <row r="67" spans="1:16" ht="33" customHeight="1" x14ac:dyDescent="0.25">
      <c r="A67" s="1262"/>
      <c r="B67" s="723" t="s">
        <v>165</v>
      </c>
      <c r="C67" s="1258" t="s">
        <v>722</v>
      </c>
      <c r="D67" s="1259"/>
      <c r="E67" s="1259"/>
      <c r="F67" s="1259"/>
      <c r="G67" s="1259"/>
      <c r="H67" s="1259"/>
      <c r="I67" s="1260"/>
      <c r="J67" s="736" t="s">
        <v>114</v>
      </c>
      <c r="K67" s="132" t="s">
        <v>15</v>
      </c>
      <c r="L67" s="132" t="s">
        <v>15</v>
      </c>
      <c r="M67" s="737">
        <v>170</v>
      </c>
      <c r="N67" s="737">
        <v>170</v>
      </c>
      <c r="O67" s="737">
        <v>170</v>
      </c>
      <c r="P67" s="737">
        <v>170</v>
      </c>
    </row>
    <row r="68" spans="1:16" ht="33.75" customHeight="1" x14ac:dyDescent="0.25">
      <c r="A68" s="1262"/>
      <c r="B68" s="723" t="s">
        <v>166</v>
      </c>
      <c r="C68" s="1261" t="s">
        <v>904</v>
      </c>
      <c r="D68" s="1261"/>
      <c r="E68" s="1261"/>
      <c r="F68" s="1261"/>
      <c r="G68" s="1261"/>
      <c r="H68" s="1261"/>
      <c r="I68" s="1261"/>
      <c r="J68" s="736" t="s">
        <v>114</v>
      </c>
      <c r="K68" s="132" t="s">
        <v>15</v>
      </c>
      <c r="L68" s="132" t="s">
        <v>15</v>
      </c>
      <c r="M68" s="737">
        <v>20</v>
      </c>
      <c r="N68" s="737">
        <v>20</v>
      </c>
      <c r="O68" s="737">
        <v>20</v>
      </c>
      <c r="P68" s="737">
        <v>20</v>
      </c>
    </row>
    <row r="69" spans="1:16" s="160" customFormat="1" ht="33.75" customHeight="1" x14ac:dyDescent="0.25">
      <c r="A69" s="1262"/>
      <c r="B69" s="723" t="s">
        <v>192</v>
      </c>
      <c r="C69" s="1258" t="s">
        <v>898</v>
      </c>
      <c r="D69" s="1259"/>
      <c r="E69" s="1259"/>
      <c r="F69" s="1259"/>
      <c r="G69" s="1259"/>
      <c r="H69" s="1259"/>
      <c r="I69" s="1260"/>
      <c r="J69" s="888" t="s">
        <v>114</v>
      </c>
      <c r="K69" s="887" t="s">
        <v>15</v>
      </c>
      <c r="L69" s="887" t="s">
        <v>15</v>
      </c>
      <c r="M69" s="737">
        <v>200</v>
      </c>
      <c r="N69" s="737">
        <v>200</v>
      </c>
      <c r="O69" s="737">
        <v>200</v>
      </c>
      <c r="P69" s="737">
        <v>200</v>
      </c>
    </row>
    <row r="70" spans="1:16" s="160" customFormat="1" ht="33.75" customHeight="1" x14ac:dyDescent="0.25">
      <c r="A70" s="1262"/>
      <c r="B70" s="723" t="s">
        <v>194</v>
      </c>
      <c r="C70" s="1258" t="s">
        <v>723</v>
      </c>
      <c r="D70" s="1259"/>
      <c r="E70" s="1259"/>
      <c r="F70" s="1259"/>
      <c r="G70" s="1259"/>
      <c r="H70" s="1259"/>
      <c r="I70" s="1260"/>
      <c r="J70" s="888" t="s">
        <v>114</v>
      </c>
      <c r="K70" s="887" t="s">
        <v>15</v>
      </c>
      <c r="L70" s="887" t="s">
        <v>15</v>
      </c>
      <c r="M70" s="737">
        <v>160</v>
      </c>
      <c r="N70" s="737">
        <v>160</v>
      </c>
      <c r="O70" s="737">
        <v>160</v>
      </c>
      <c r="P70" s="737">
        <v>160</v>
      </c>
    </row>
    <row r="71" spans="1:16" ht="21" customHeight="1" x14ac:dyDescent="0.25">
      <c r="A71" s="1262"/>
      <c r="B71" s="723" t="s">
        <v>214</v>
      </c>
      <c r="C71" s="1258" t="s">
        <v>899</v>
      </c>
      <c r="D71" s="1259"/>
      <c r="E71" s="1259"/>
      <c r="F71" s="1259"/>
      <c r="G71" s="1259"/>
      <c r="H71" s="1259"/>
      <c r="I71" s="1260"/>
      <c r="J71" s="736" t="s">
        <v>114</v>
      </c>
      <c r="K71" s="132" t="s">
        <v>15</v>
      </c>
      <c r="L71" s="132" t="s">
        <v>15</v>
      </c>
      <c r="M71" s="737">
        <v>160</v>
      </c>
      <c r="N71" s="737">
        <v>160</v>
      </c>
      <c r="O71" s="737">
        <v>160</v>
      </c>
      <c r="P71" s="737">
        <v>160</v>
      </c>
    </row>
    <row r="72" spans="1:16" s="465" customFormat="1" ht="21" customHeight="1" x14ac:dyDescent="0.25">
      <c r="A72" s="1262"/>
      <c r="B72" s="723" t="s">
        <v>215</v>
      </c>
      <c r="C72" s="1258" t="s">
        <v>724</v>
      </c>
      <c r="D72" s="1259"/>
      <c r="E72" s="1259"/>
      <c r="F72" s="1259"/>
      <c r="G72" s="1259"/>
      <c r="H72" s="1259"/>
      <c r="I72" s="1260"/>
      <c r="J72" s="736" t="s">
        <v>145</v>
      </c>
      <c r="K72" s="132" t="s">
        <v>15</v>
      </c>
      <c r="L72" s="132" t="s">
        <v>15</v>
      </c>
      <c r="M72" s="737">
        <v>80000</v>
      </c>
      <c r="N72" s="737">
        <v>80000</v>
      </c>
      <c r="O72" s="737">
        <v>80000</v>
      </c>
      <c r="P72" s="737">
        <v>80000</v>
      </c>
    </row>
    <row r="73" spans="1:16" ht="21.75" customHeight="1" x14ac:dyDescent="0.25">
      <c r="A73" s="1262"/>
      <c r="B73" s="723" t="s">
        <v>115</v>
      </c>
      <c r="C73" s="1258" t="s">
        <v>900</v>
      </c>
      <c r="D73" s="1259"/>
      <c r="E73" s="1259"/>
      <c r="F73" s="1259"/>
      <c r="G73" s="1259"/>
      <c r="H73" s="1259"/>
      <c r="I73" s="1260"/>
      <c r="J73" s="736" t="s">
        <v>145</v>
      </c>
      <c r="K73" s="132" t="s">
        <v>15</v>
      </c>
      <c r="L73" s="132" t="s">
        <v>15</v>
      </c>
      <c r="M73" s="737">
        <v>37000</v>
      </c>
      <c r="N73" s="737">
        <v>38000</v>
      </c>
      <c r="O73" s="737">
        <v>38000</v>
      </c>
      <c r="P73" s="737">
        <v>38000</v>
      </c>
    </row>
    <row r="74" spans="1:16" s="465" customFormat="1" ht="36.75" customHeight="1" x14ac:dyDescent="0.25">
      <c r="A74" s="1262"/>
      <c r="B74" s="723" t="s">
        <v>116</v>
      </c>
      <c r="C74" s="1258" t="s">
        <v>901</v>
      </c>
      <c r="D74" s="1259"/>
      <c r="E74" s="1259"/>
      <c r="F74" s="1259"/>
      <c r="G74" s="1259"/>
      <c r="H74" s="1259"/>
      <c r="I74" s="1260"/>
      <c r="J74" s="736" t="s">
        <v>114</v>
      </c>
      <c r="K74" s="132" t="s">
        <v>15</v>
      </c>
      <c r="L74" s="132" t="s">
        <v>15</v>
      </c>
      <c r="M74" s="737">
        <v>2500</v>
      </c>
      <c r="N74" s="737">
        <v>2500</v>
      </c>
      <c r="O74" s="737">
        <v>2500</v>
      </c>
      <c r="P74" s="737">
        <v>2700</v>
      </c>
    </row>
    <row r="75" spans="1:16" s="465" customFormat="1" ht="21.75" customHeight="1" x14ac:dyDescent="0.25">
      <c r="A75" s="1262"/>
      <c r="B75" s="723" t="s">
        <v>246</v>
      </c>
      <c r="C75" s="1261" t="s">
        <v>725</v>
      </c>
      <c r="D75" s="1261"/>
      <c r="E75" s="1261"/>
      <c r="F75" s="1261"/>
      <c r="G75" s="1261"/>
      <c r="H75" s="1261"/>
      <c r="I75" s="1261"/>
      <c r="J75" s="736" t="s">
        <v>114</v>
      </c>
      <c r="K75" s="132" t="s">
        <v>15</v>
      </c>
      <c r="L75" s="132" t="s">
        <v>15</v>
      </c>
      <c r="M75" s="737">
        <v>4700</v>
      </c>
      <c r="N75" s="737">
        <v>4700</v>
      </c>
      <c r="O75" s="737">
        <v>5000</v>
      </c>
      <c r="P75" s="737">
        <v>5200</v>
      </c>
    </row>
    <row r="76" spans="1:16" s="465" customFormat="1" ht="36" customHeight="1" x14ac:dyDescent="0.25">
      <c r="A76" s="1262"/>
      <c r="B76" s="723" t="s">
        <v>117</v>
      </c>
      <c r="C76" s="1258" t="s">
        <v>726</v>
      </c>
      <c r="D76" s="1259"/>
      <c r="E76" s="1259"/>
      <c r="F76" s="1259"/>
      <c r="G76" s="1259"/>
      <c r="H76" s="1259"/>
      <c r="I76" s="1260"/>
      <c r="J76" s="736" t="s">
        <v>114</v>
      </c>
      <c r="K76" s="132" t="s">
        <v>15</v>
      </c>
      <c r="L76" s="132" t="s">
        <v>15</v>
      </c>
      <c r="M76" s="737"/>
      <c r="N76" s="737">
        <v>180</v>
      </c>
      <c r="O76" s="737">
        <v>180</v>
      </c>
      <c r="P76" s="737"/>
    </row>
    <row r="77" spans="1:16" ht="34.5" customHeight="1" x14ac:dyDescent="0.25">
      <c r="A77" s="1262"/>
      <c r="B77" s="723" t="s">
        <v>118</v>
      </c>
      <c r="C77" s="1258" t="s">
        <v>727</v>
      </c>
      <c r="D77" s="1259"/>
      <c r="E77" s="1259"/>
      <c r="F77" s="1259"/>
      <c r="G77" s="1259"/>
      <c r="H77" s="1259"/>
      <c r="I77" s="1260"/>
      <c r="J77" s="736" t="s">
        <v>114</v>
      </c>
      <c r="K77" s="132" t="s">
        <v>15</v>
      </c>
      <c r="L77" s="132" t="s">
        <v>15</v>
      </c>
      <c r="M77" s="737"/>
      <c r="N77" s="737">
        <v>100</v>
      </c>
      <c r="O77" s="737">
        <v>150</v>
      </c>
      <c r="P77" s="737"/>
    </row>
    <row r="78" spans="1:16" ht="29.25" customHeight="1" x14ac:dyDescent="0.25">
      <c r="A78" s="1262"/>
      <c r="B78" s="723" t="s">
        <v>728</v>
      </c>
      <c r="C78" s="1261" t="s">
        <v>247</v>
      </c>
      <c r="D78" s="1261"/>
      <c r="E78" s="1261"/>
      <c r="F78" s="1261"/>
      <c r="G78" s="1261"/>
      <c r="H78" s="1261"/>
      <c r="I78" s="1261"/>
      <c r="J78" s="736" t="s">
        <v>114</v>
      </c>
      <c r="K78" s="132" t="s">
        <v>15</v>
      </c>
      <c r="L78" s="132" t="s">
        <v>15</v>
      </c>
      <c r="M78" s="132">
        <v>300</v>
      </c>
      <c r="N78" s="737">
        <v>60</v>
      </c>
      <c r="O78" s="737">
        <v>10</v>
      </c>
      <c r="P78" s="737">
        <v>10</v>
      </c>
    </row>
    <row r="79" spans="1:16" ht="28.5" customHeight="1" x14ac:dyDescent="0.25">
      <c r="A79" s="1262"/>
      <c r="B79" s="723" t="s">
        <v>729</v>
      </c>
      <c r="C79" s="1258" t="s">
        <v>347</v>
      </c>
      <c r="D79" s="1259"/>
      <c r="E79" s="1259"/>
      <c r="F79" s="1259"/>
      <c r="G79" s="1259"/>
      <c r="H79" s="1259"/>
      <c r="I79" s="1260"/>
      <c r="J79" s="736" t="s">
        <v>114</v>
      </c>
      <c r="K79" s="132" t="s">
        <v>15</v>
      </c>
      <c r="L79" s="132" t="s">
        <v>15</v>
      </c>
      <c r="M79" s="132">
        <v>40</v>
      </c>
      <c r="N79" s="737">
        <v>60</v>
      </c>
      <c r="O79" s="737">
        <v>10</v>
      </c>
      <c r="P79" s="737">
        <v>10</v>
      </c>
    </row>
    <row r="80" spans="1:16" ht="20.25" customHeight="1" x14ac:dyDescent="0.25">
      <c r="A80" s="1227" t="s">
        <v>59</v>
      </c>
      <c r="B80" s="721" t="s">
        <v>144</v>
      </c>
      <c r="C80" s="1252" t="s">
        <v>477</v>
      </c>
      <c r="D80" s="1253"/>
      <c r="E80" s="1253"/>
      <c r="F80" s="1253"/>
      <c r="G80" s="1253"/>
      <c r="H80" s="1253"/>
      <c r="I80" s="1254"/>
      <c r="J80" s="721" t="s">
        <v>478</v>
      </c>
      <c r="K80" s="721" t="s">
        <v>15</v>
      </c>
      <c r="L80" s="742">
        <v>3</v>
      </c>
      <c r="M80" s="744">
        <v>2.6</v>
      </c>
      <c r="N80" s="744">
        <v>2.6</v>
      </c>
      <c r="O80" s="744">
        <v>2.6</v>
      </c>
      <c r="P80" s="743">
        <v>2.6</v>
      </c>
    </row>
    <row r="81" spans="1:16" ht="33.75" customHeight="1" x14ac:dyDescent="0.25">
      <c r="A81" s="1228"/>
      <c r="B81" s="721" t="s">
        <v>175</v>
      </c>
      <c r="C81" s="1255" t="s">
        <v>248</v>
      </c>
      <c r="D81" s="1256"/>
      <c r="E81" s="1256"/>
      <c r="F81" s="1256"/>
      <c r="G81" s="1256"/>
      <c r="H81" s="1256"/>
      <c r="I81" s="1257"/>
      <c r="J81" s="721" t="s">
        <v>478</v>
      </c>
      <c r="K81" s="721" t="s">
        <v>15</v>
      </c>
      <c r="L81" s="721">
        <v>2.9</v>
      </c>
      <c r="M81" s="744">
        <v>2</v>
      </c>
      <c r="N81" s="744">
        <v>2</v>
      </c>
      <c r="O81" s="744">
        <v>2</v>
      </c>
      <c r="P81" s="743">
        <v>2</v>
      </c>
    </row>
    <row r="82" spans="1:16" ht="19.899999999999999" customHeight="1" x14ac:dyDescent="0.25">
      <c r="A82" s="160"/>
      <c r="B82" s="160"/>
      <c r="C82" s="160"/>
      <c r="D82" s="160"/>
      <c r="E82" s="160"/>
      <c r="F82" s="160"/>
      <c r="G82" s="160"/>
      <c r="H82" s="160"/>
      <c r="I82" s="160"/>
      <c r="J82" s="160"/>
      <c r="K82" s="160"/>
      <c r="L82" s="160"/>
      <c r="M82" s="160"/>
      <c r="N82" s="160"/>
      <c r="O82" s="160"/>
      <c r="P82" s="160"/>
    </row>
    <row r="83" spans="1:16" ht="15.75" customHeight="1" x14ac:dyDescent="0.25">
      <c r="A83" s="1169" t="s">
        <v>60</v>
      </c>
      <c r="B83" s="1170"/>
      <c r="C83" s="1170"/>
      <c r="D83" s="1170"/>
      <c r="E83" s="1170"/>
      <c r="F83" s="1170"/>
      <c r="G83" s="1170"/>
      <c r="H83" s="1170"/>
      <c r="I83" s="1170"/>
      <c r="J83" s="1170"/>
      <c r="K83" s="1170"/>
      <c r="L83" s="1170"/>
      <c r="M83" s="1170"/>
      <c r="N83" s="1170"/>
      <c r="O83" s="1170"/>
      <c r="P83" s="1171"/>
    </row>
    <row r="84" spans="1:16" ht="15.75" customHeight="1" x14ac:dyDescent="0.25">
      <c r="A84" s="1174" t="s">
        <v>7</v>
      </c>
      <c r="B84" s="1175"/>
      <c r="C84" s="1175"/>
      <c r="D84" s="1176"/>
      <c r="E84" s="1157" t="s">
        <v>2</v>
      </c>
      <c r="F84" s="1158"/>
      <c r="G84" s="1157">
        <v>2016</v>
      </c>
      <c r="H84" s="1158"/>
      <c r="I84" s="310">
        <v>2017</v>
      </c>
      <c r="J84" s="310">
        <v>2018</v>
      </c>
      <c r="K84" s="1180">
        <v>2019</v>
      </c>
      <c r="L84" s="1181"/>
      <c r="M84" s="1180">
        <v>2020</v>
      </c>
      <c r="N84" s="1181"/>
      <c r="O84" s="1180">
        <v>2021</v>
      </c>
      <c r="P84" s="1181"/>
    </row>
    <row r="85" spans="1:16" ht="15.75" customHeight="1" x14ac:dyDescent="0.25">
      <c r="A85" s="1177"/>
      <c r="B85" s="1178"/>
      <c r="C85" s="1178"/>
      <c r="D85" s="1179"/>
      <c r="E85" s="310" t="s">
        <v>61</v>
      </c>
      <c r="F85" s="309" t="s">
        <v>62</v>
      </c>
      <c r="G85" s="1157" t="s">
        <v>10</v>
      </c>
      <c r="H85" s="1158"/>
      <c r="I85" s="310" t="s">
        <v>10</v>
      </c>
      <c r="J85" s="310" t="s">
        <v>11</v>
      </c>
      <c r="K85" s="1157" t="s">
        <v>12</v>
      </c>
      <c r="L85" s="1158"/>
      <c r="M85" s="1157" t="s">
        <v>13</v>
      </c>
      <c r="N85" s="1158"/>
      <c r="O85" s="1157" t="s">
        <v>13</v>
      </c>
      <c r="P85" s="1158"/>
    </row>
    <row r="86" spans="1:16" s="465" customFormat="1" ht="15.75" customHeight="1" x14ac:dyDescent="0.25">
      <c r="A86" s="961" t="s">
        <v>14</v>
      </c>
      <c r="B86" s="962"/>
      <c r="C86" s="962"/>
      <c r="D86" s="963"/>
      <c r="E86" s="573"/>
      <c r="F86" s="575"/>
      <c r="G86" s="1157" t="s">
        <v>15</v>
      </c>
      <c r="H86" s="1158"/>
      <c r="I86" s="574">
        <f>I87+I90+I92</f>
        <v>84223.5</v>
      </c>
      <c r="J86" s="574">
        <f>J87+J90+J92</f>
        <v>104432.6</v>
      </c>
      <c r="K86" s="1159">
        <f t="shared" ref="K86" si="0">K87+K90+K92</f>
        <v>130732.59999999999</v>
      </c>
      <c r="L86" s="1160"/>
      <c r="M86" s="1159">
        <f t="shared" ref="M86" si="1">M87+M90+M92</f>
        <v>145732.59999999998</v>
      </c>
      <c r="N86" s="1160"/>
      <c r="O86" s="1159">
        <f t="shared" ref="O86" si="2">O87+O90+O92</f>
        <v>129432.6</v>
      </c>
      <c r="P86" s="1160"/>
    </row>
    <row r="87" spans="1:16" ht="30.6" customHeight="1" x14ac:dyDescent="0.25">
      <c r="A87" s="1263" t="s">
        <v>249</v>
      </c>
      <c r="B87" s="1264"/>
      <c r="C87" s="1264"/>
      <c r="D87" s="1265"/>
      <c r="E87" s="349" t="s">
        <v>250</v>
      </c>
      <c r="F87" s="310"/>
      <c r="G87" s="1157" t="s">
        <v>15</v>
      </c>
      <c r="H87" s="1158"/>
      <c r="I87" s="313">
        <v>19223.5</v>
      </c>
      <c r="J87" s="313">
        <f>J88+J89</f>
        <v>39432.6</v>
      </c>
      <c r="K87" s="1266">
        <f t="shared" ref="K87:O87" si="3">K88+K89</f>
        <v>85732.599999999991</v>
      </c>
      <c r="L87" s="1267"/>
      <c r="M87" s="1159">
        <f t="shared" si="3"/>
        <v>80732.599999999991</v>
      </c>
      <c r="N87" s="1160"/>
      <c r="O87" s="1159">
        <f t="shared" si="3"/>
        <v>64432.6</v>
      </c>
      <c r="P87" s="1160"/>
    </row>
    <row r="88" spans="1:16" ht="34.5" customHeight="1" x14ac:dyDescent="0.25">
      <c r="A88" s="941" t="s">
        <v>282</v>
      </c>
      <c r="B88" s="942"/>
      <c r="C88" s="942"/>
      <c r="D88" s="943"/>
      <c r="E88" s="313"/>
      <c r="F88" s="309">
        <v>254000</v>
      </c>
      <c r="G88" s="1157" t="s">
        <v>15</v>
      </c>
      <c r="H88" s="1158"/>
      <c r="I88" s="310">
        <v>18159.2</v>
      </c>
      <c r="J88" s="314">
        <v>38159.199999999997</v>
      </c>
      <c r="K88" s="1268">
        <v>84459.199999999997</v>
      </c>
      <c r="L88" s="1269"/>
      <c r="M88" s="1268">
        <v>79459.199999999997</v>
      </c>
      <c r="N88" s="1269"/>
      <c r="O88" s="1192">
        <v>63159.199999999997</v>
      </c>
      <c r="P88" s="1193"/>
    </row>
    <row r="89" spans="1:16" ht="24.6" customHeight="1" x14ac:dyDescent="0.25">
      <c r="A89" s="970" t="s">
        <v>283</v>
      </c>
      <c r="B89" s="971"/>
      <c r="C89" s="971"/>
      <c r="D89" s="972"/>
      <c r="E89" s="313"/>
      <c r="F89" s="309">
        <v>281110</v>
      </c>
      <c r="G89" s="1157" t="s">
        <v>15</v>
      </c>
      <c r="H89" s="1158"/>
      <c r="I89" s="310">
        <v>1064.2</v>
      </c>
      <c r="J89" s="314">
        <v>1273.4000000000001</v>
      </c>
      <c r="K89" s="1268">
        <v>1273.4000000000001</v>
      </c>
      <c r="L89" s="1269"/>
      <c r="M89" s="1268">
        <v>1273.4000000000001</v>
      </c>
      <c r="N89" s="1269"/>
      <c r="O89" s="1192">
        <v>1273.4000000000001</v>
      </c>
      <c r="P89" s="1193"/>
    </row>
    <row r="90" spans="1:16" ht="30" customHeight="1" x14ac:dyDescent="0.25">
      <c r="A90" s="1270" t="s">
        <v>251</v>
      </c>
      <c r="B90" s="1271"/>
      <c r="C90" s="1271"/>
      <c r="D90" s="1272"/>
      <c r="E90" s="349" t="s">
        <v>252</v>
      </c>
      <c r="F90" s="309"/>
      <c r="G90" s="1157" t="s">
        <v>15</v>
      </c>
      <c r="H90" s="1158"/>
      <c r="I90" s="313">
        <v>40000</v>
      </c>
      <c r="J90" s="313">
        <v>40000</v>
      </c>
      <c r="K90" s="1266">
        <v>40000</v>
      </c>
      <c r="L90" s="1267"/>
      <c r="M90" s="1266">
        <v>40000</v>
      </c>
      <c r="N90" s="1267"/>
      <c r="O90" s="1159">
        <v>40000</v>
      </c>
      <c r="P90" s="1160"/>
    </row>
    <row r="91" spans="1:16" ht="37.5" customHeight="1" x14ac:dyDescent="0.25">
      <c r="A91" s="941" t="s">
        <v>282</v>
      </c>
      <c r="B91" s="942"/>
      <c r="C91" s="942"/>
      <c r="D91" s="943"/>
      <c r="E91" s="349"/>
      <c r="F91" s="309">
        <v>254000</v>
      </c>
      <c r="G91" s="1157" t="s">
        <v>15</v>
      </c>
      <c r="H91" s="1158"/>
      <c r="I91" s="310">
        <v>40000</v>
      </c>
      <c r="J91" s="314">
        <v>40000</v>
      </c>
      <c r="K91" s="1268">
        <v>40000</v>
      </c>
      <c r="L91" s="1269"/>
      <c r="M91" s="1268">
        <v>40000</v>
      </c>
      <c r="N91" s="1269"/>
      <c r="O91" s="1192">
        <v>40000</v>
      </c>
      <c r="P91" s="1193"/>
    </row>
    <row r="92" spans="1:16" ht="19.5" customHeight="1" x14ac:dyDescent="0.25">
      <c r="A92" s="1270" t="s">
        <v>253</v>
      </c>
      <c r="B92" s="1271"/>
      <c r="C92" s="1271"/>
      <c r="D92" s="1272"/>
      <c r="E92" s="349" t="s">
        <v>254</v>
      </c>
      <c r="F92" s="309"/>
      <c r="G92" s="1157" t="s">
        <v>15</v>
      </c>
      <c r="H92" s="1158"/>
      <c r="I92" s="313">
        <v>25000</v>
      </c>
      <c r="J92" s="313">
        <v>25000</v>
      </c>
      <c r="K92" s="1266">
        <v>5000</v>
      </c>
      <c r="L92" s="1267"/>
      <c r="M92" s="1266">
        <v>25000</v>
      </c>
      <c r="N92" s="1267"/>
      <c r="O92" s="1159">
        <v>25000</v>
      </c>
      <c r="P92" s="1160"/>
    </row>
    <row r="93" spans="1:16" ht="36.75" customHeight="1" x14ac:dyDescent="0.25">
      <c r="A93" s="941" t="s">
        <v>282</v>
      </c>
      <c r="B93" s="942"/>
      <c r="C93" s="942"/>
      <c r="D93" s="943"/>
      <c r="E93" s="349"/>
      <c r="F93" s="309">
        <v>254000</v>
      </c>
      <c r="G93" s="1157" t="s">
        <v>15</v>
      </c>
      <c r="H93" s="1158"/>
      <c r="I93" s="310">
        <v>25000</v>
      </c>
      <c r="J93" s="314">
        <v>25000</v>
      </c>
      <c r="K93" s="1268">
        <v>5000</v>
      </c>
      <c r="L93" s="1269"/>
      <c r="M93" s="1268">
        <v>25000</v>
      </c>
      <c r="N93" s="1269"/>
      <c r="O93" s="1192">
        <v>25000</v>
      </c>
      <c r="P93" s="1193"/>
    </row>
    <row r="94" spans="1:16" ht="20.45" customHeight="1" x14ac:dyDescent="0.25">
      <c r="A94" s="160"/>
      <c r="B94" s="160"/>
      <c r="C94" s="160"/>
      <c r="D94" s="160"/>
      <c r="E94" s="160"/>
      <c r="F94" s="160"/>
      <c r="G94" s="160"/>
      <c r="H94" s="160"/>
      <c r="I94" s="160"/>
      <c r="J94" s="160"/>
      <c r="K94" s="160"/>
      <c r="L94" s="160"/>
      <c r="M94" s="160"/>
      <c r="N94" s="160"/>
      <c r="O94" s="160"/>
      <c r="P94" s="160"/>
    </row>
    <row r="95" spans="1:16" ht="22.15" customHeight="1" x14ac:dyDescent="0.25">
      <c r="A95" s="1075" t="s">
        <v>63</v>
      </c>
      <c r="B95" s="1076"/>
      <c r="C95" s="1076"/>
      <c r="D95" s="1076"/>
      <c r="E95" s="1076"/>
      <c r="F95" s="1076"/>
      <c r="G95" s="1076"/>
      <c r="H95" s="1076"/>
      <c r="I95" s="1076"/>
      <c r="J95" s="1076"/>
      <c r="K95" s="1076"/>
      <c r="L95" s="1076"/>
      <c r="M95" s="1076"/>
      <c r="N95" s="1076"/>
      <c r="O95" s="1076"/>
      <c r="P95" s="1077"/>
    </row>
    <row r="96" spans="1:16" ht="19.899999999999999" customHeight="1" x14ac:dyDescent="0.25">
      <c r="A96" s="1057" t="s">
        <v>7</v>
      </c>
      <c r="B96" s="1057"/>
      <c r="C96" s="1057"/>
      <c r="D96" s="1057"/>
      <c r="E96" s="1026" t="s">
        <v>2</v>
      </c>
      <c r="F96" s="1038"/>
      <c r="G96" s="1038"/>
      <c r="H96" s="1027"/>
      <c r="I96" s="1273" t="s">
        <v>64</v>
      </c>
      <c r="J96" s="1273" t="s">
        <v>65</v>
      </c>
      <c r="K96" s="1273" t="s">
        <v>555</v>
      </c>
      <c r="L96" s="305">
        <v>2018</v>
      </c>
      <c r="M96" s="1273" t="s">
        <v>361</v>
      </c>
      <c r="N96" s="304">
        <v>2019</v>
      </c>
      <c r="O96" s="304">
        <v>2020</v>
      </c>
      <c r="P96" s="304">
        <v>2021</v>
      </c>
    </row>
    <row r="97" spans="1:16" ht="63" customHeight="1" x14ac:dyDescent="0.25">
      <c r="A97" s="1057"/>
      <c r="B97" s="1057"/>
      <c r="C97" s="1057"/>
      <c r="D97" s="1057"/>
      <c r="E97" s="304" t="s">
        <v>66</v>
      </c>
      <c r="F97" s="304" t="s">
        <v>61</v>
      </c>
      <c r="G97" s="307" t="s">
        <v>12</v>
      </c>
      <c r="H97" s="306" t="s">
        <v>62</v>
      </c>
      <c r="I97" s="1274"/>
      <c r="J97" s="1274"/>
      <c r="K97" s="1274"/>
      <c r="L97" s="17" t="s">
        <v>67</v>
      </c>
      <c r="M97" s="1274"/>
      <c r="N97" s="18" t="s">
        <v>12</v>
      </c>
      <c r="O97" s="307" t="s">
        <v>13</v>
      </c>
      <c r="P97" s="307" t="s">
        <v>13</v>
      </c>
    </row>
    <row r="98" spans="1:16" x14ac:dyDescent="0.25">
      <c r="A98" s="1026">
        <v>1</v>
      </c>
      <c r="B98" s="1038"/>
      <c r="C98" s="1038"/>
      <c r="D98" s="1027"/>
      <c r="E98" s="304">
        <v>2</v>
      </c>
      <c r="F98" s="304">
        <v>3</v>
      </c>
      <c r="G98" s="304">
        <v>4</v>
      </c>
      <c r="H98" s="304">
        <v>5</v>
      </c>
      <c r="I98" s="304">
        <v>6</v>
      </c>
      <c r="J98" s="304">
        <v>7</v>
      </c>
      <c r="K98" s="304">
        <v>8</v>
      </c>
      <c r="L98" s="304">
        <v>9</v>
      </c>
      <c r="M98" s="304" t="s">
        <v>68</v>
      </c>
      <c r="N98" s="304">
        <v>11</v>
      </c>
      <c r="O98" s="304">
        <v>12</v>
      </c>
      <c r="P98" s="304">
        <v>13</v>
      </c>
    </row>
    <row r="99" spans="1:16" ht="30.6" customHeight="1" x14ac:dyDescent="0.25">
      <c r="A99" s="1039"/>
      <c r="B99" s="1040"/>
      <c r="C99" s="1040"/>
      <c r="D99" s="1041"/>
      <c r="E99" s="13"/>
      <c r="F99" s="13"/>
      <c r="G99" s="13"/>
      <c r="H99" s="13"/>
      <c r="I99" s="23"/>
      <c r="J99" s="13"/>
      <c r="K99" s="23"/>
      <c r="L99" s="13"/>
      <c r="M99" s="23"/>
      <c r="N99" s="316"/>
      <c r="O99" s="316"/>
      <c r="P99" s="8"/>
    </row>
    <row r="100" spans="1:16" ht="22.9" customHeight="1" x14ac:dyDescent="0.25">
      <c r="A100" s="1042"/>
      <c r="B100" s="1043"/>
      <c r="C100" s="1043"/>
      <c r="D100" s="1044"/>
      <c r="E100" s="8"/>
      <c r="F100" s="8"/>
      <c r="G100" s="8"/>
      <c r="H100" s="8"/>
      <c r="I100" s="8"/>
      <c r="J100" s="8"/>
      <c r="K100" s="8"/>
      <c r="L100" s="8"/>
      <c r="M100" s="8"/>
      <c r="N100" s="8"/>
      <c r="O100" s="8"/>
      <c r="P100" s="8"/>
    </row>
    <row r="101" spans="1:16" ht="22.9" customHeight="1" x14ac:dyDescent="0.25">
      <c r="A101" s="1042"/>
      <c r="B101" s="1043"/>
      <c r="C101" s="1043"/>
      <c r="D101" s="1044"/>
      <c r="E101" s="8"/>
      <c r="F101" s="8"/>
      <c r="G101" s="8"/>
      <c r="H101" s="8"/>
      <c r="I101" s="8"/>
      <c r="J101" s="8"/>
      <c r="K101" s="8"/>
      <c r="L101" s="8"/>
      <c r="M101" s="8"/>
      <c r="N101" s="8"/>
      <c r="O101" s="8"/>
      <c r="P101" s="8"/>
    </row>
    <row r="102" spans="1:16" ht="23.45" customHeight="1" x14ac:dyDescent="0.25"/>
    <row r="103" spans="1:16" s="19" customFormat="1" ht="24.6" customHeight="1" x14ac:dyDescent="0.25">
      <c r="A103" s="1045" t="s">
        <v>69</v>
      </c>
      <c r="B103" s="1046"/>
      <c r="C103" s="1046"/>
      <c r="D103" s="1046"/>
      <c r="E103" s="1046"/>
      <c r="F103" s="1046"/>
      <c r="G103" s="1046"/>
      <c r="H103" s="1046"/>
      <c r="I103" s="1046"/>
      <c r="J103" s="1046"/>
      <c r="K103" s="1046"/>
      <c r="L103" s="1046"/>
      <c r="M103" s="1046"/>
      <c r="N103" s="1046"/>
      <c r="O103" s="1046"/>
      <c r="P103" s="1047"/>
    </row>
    <row r="104" spans="1:16" s="19" customFormat="1" ht="24.6" customHeight="1" x14ac:dyDescent="0.25">
      <c r="A104" s="1031" t="s">
        <v>70</v>
      </c>
      <c r="B104" s="1032"/>
      <c r="C104" s="1032"/>
      <c r="D104" s="1032"/>
      <c r="E104" s="1032"/>
      <c r="F104" s="1032"/>
      <c r="G104" s="1032"/>
      <c r="H104" s="1032"/>
      <c r="I104" s="1032"/>
      <c r="J104" s="1032"/>
      <c r="K104" s="1032"/>
      <c r="L104" s="1032"/>
      <c r="M104" s="1032"/>
      <c r="N104" s="1032"/>
      <c r="O104" s="1032"/>
      <c r="P104" s="1033"/>
    </row>
    <row r="105" spans="1:16" s="19" customFormat="1" ht="24.6" customHeight="1" x14ac:dyDescent="0.25">
      <c r="A105" s="1031" t="s">
        <v>71</v>
      </c>
      <c r="B105" s="1032"/>
      <c r="C105" s="1032"/>
      <c r="D105" s="1032"/>
      <c r="E105" s="1032"/>
      <c r="F105" s="1032"/>
      <c r="G105" s="1032"/>
      <c r="H105" s="1032"/>
      <c r="I105" s="1032"/>
      <c r="J105" s="1032"/>
      <c r="K105" s="1032"/>
      <c r="L105" s="1032"/>
      <c r="M105" s="1032"/>
      <c r="N105" s="1032"/>
      <c r="O105" s="1032"/>
      <c r="P105" s="1033"/>
    </row>
    <row r="106" spans="1:16" s="19" customFormat="1" ht="24.6" customHeight="1" x14ac:dyDescent="0.25">
      <c r="A106" s="1034" t="s">
        <v>72</v>
      </c>
      <c r="B106" s="1035"/>
      <c r="C106" s="1035"/>
      <c r="D106" s="1035"/>
      <c r="E106" s="1035"/>
      <c r="F106" s="1035"/>
      <c r="G106" s="1035"/>
      <c r="H106" s="1035"/>
      <c r="I106" s="1035"/>
      <c r="J106" s="1035"/>
      <c r="K106" s="1035"/>
      <c r="L106" s="1035"/>
      <c r="M106" s="1035"/>
      <c r="N106" s="1035"/>
      <c r="O106" s="1035"/>
      <c r="P106" s="1036"/>
    </row>
    <row r="108" spans="1:16" ht="37.5" customHeight="1" x14ac:dyDescent="0.25">
      <c r="A108" s="1037" t="s">
        <v>73</v>
      </c>
      <c r="B108" s="1037"/>
      <c r="C108" s="1037"/>
      <c r="D108" s="1037"/>
      <c r="E108" s="1037"/>
      <c r="F108" s="1037"/>
      <c r="G108" s="1037"/>
      <c r="H108" s="1037"/>
      <c r="I108" s="1037"/>
      <c r="J108" s="1037"/>
      <c r="K108" s="1037"/>
      <c r="L108" s="1037"/>
      <c r="M108" s="1037"/>
      <c r="N108" s="1037"/>
      <c r="O108" s="1037"/>
      <c r="P108" s="1037"/>
    </row>
    <row r="109" spans="1:16" ht="38.25" hidden="1" customHeight="1" x14ac:dyDescent="0.25">
      <c r="A109" s="308"/>
      <c r="C109" s="308"/>
      <c r="D109" s="308"/>
      <c r="E109" s="308"/>
      <c r="F109" s="308"/>
      <c r="G109" s="308"/>
      <c r="H109" s="308"/>
      <c r="I109" s="308"/>
      <c r="J109" s="308"/>
      <c r="K109" s="308"/>
      <c r="L109" s="308"/>
      <c r="M109" s="308"/>
      <c r="N109" s="308"/>
      <c r="O109" s="308"/>
      <c r="P109" s="308"/>
    </row>
    <row r="110" spans="1:16" ht="48.75" hidden="1" customHeight="1" x14ac:dyDescent="0.25"/>
  </sheetData>
  <mergeCells count="244">
    <mergeCell ref="K84:L84"/>
    <mergeCell ref="G84:H84"/>
    <mergeCell ref="E84:F84"/>
    <mergeCell ref="M96:M97"/>
    <mergeCell ref="K96:K97"/>
    <mergeCell ref="J96:J97"/>
    <mergeCell ref="I96:I97"/>
    <mergeCell ref="E96:H96"/>
    <mergeCell ref="O85:P85"/>
    <mergeCell ref="M85:N85"/>
    <mergeCell ref="K85:L85"/>
    <mergeCell ref="G85:H85"/>
    <mergeCell ref="A108:P108"/>
    <mergeCell ref="A106:P106"/>
    <mergeCell ref="A105:P105"/>
    <mergeCell ref="A104:P104"/>
    <mergeCell ref="A103:P103"/>
    <mergeCell ref="A101:D101"/>
    <mergeCell ref="A100:D100"/>
    <mergeCell ref="A99:D99"/>
    <mergeCell ref="A98:D98"/>
    <mergeCell ref="A96:D97"/>
    <mergeCell ref="A93:D93"/>
    <mergeCell ref="G93:H93"/>
    <mergeCell ref="K93:L93"/>
    <mergeCell ref="M93:N93"/>
    <mergeCell ref="O93:P93"/>
    <mergeCell ref="A95:P95"/>
    <mergeCell ref="A91:D91"/>
    <mergeCell ref="G91:H91"/>
    <mergeCell ref="K91:L91"/>
    <mergeCell ref="M91:N91"/>
    <mergeCell ref="O91:P91"/>
    <mergeCell ref="A92:D92"/>
    <mergeCell ref="G92:H92"/>
    <mergeCell ref="K92:L92"/>
    <mergeCell ref="M92:N92"/>
    <mergeCell ref="O92:P92"/>
    <mergeCell ref="A89:D89"/>
    <mergeCell ref="G89:H89"/>
    <mergeCell ref="K89:L89"/>
    <mergeCell ref="M89:N89"/>
    <mergeCell ref="O89:P89"/>
    <mergeCell ref="A90:D90"/>
    <mergeCell ref="G90:H90"/>
    <mergeCell ref="K90:L90"/>
    <mergeCell ref="M90:N90"/>
    <mergeCell ref="O90:P90"/>
    <mergeCell ref="A87:D87"/>
    <mergeCell ref="G87:H87"/>
    <mergeCell ref="K87:L87"/>
    <mergeCell ref="M87:N87"/>
    <mergeCell ref="O87:P87"/>
    <mergeCell ref="A88:D88"/>
    <mergeCell ref="G88:H88"/>
    <mergeCell ref="K88:L88"/>
    <mergeCell ref="M88:N88"/>
    <mergeCell ref="O88:P88"/>
    <mergeCell ref="A80:A81"/>
    <mergeCell ref="C80:I80"/>
    <mergeCell ref="C81:I81"/>
    <mergeCell ref="A83:P83"/>
    <mergeCell ref="A84:D85"/>
    <mergeCell ref="C77:I77"/>
    <mergeCell ref="C78:I78"/>
    <mergeCell ref="C79:I79"/>
    <mergeCell ref="A64:A79"/>
    <mergeCell ref="C64:I64"/>
    <mergeCell ref="C65:I65"/>
    <mergeCell ref="C66:I66"/>
    <mergeCell ref="C67:I67"/>
    <mergeCell ref="C68:I68"/>
    <mergeCell ref="C70:I70"/>
    <mergeCell ref="C71:I71"/>
    <mergeCell ref="C73:I73"/>
    <mergeCell ref="C69:I69"/>
    <mergeCell ref="C72:I72"/>
    <mergeCell ref="C76:I76"/>
    <mergeCell ref="C74:I74"/>
    <mergeCell ref="C75:I75"/>
    <mergeCell ref="O84:P84"/>
    <mergeCell ref="M84:N84"/>
    <mergeCell ref="A59:P59"/>
    <mergeCell ref="A60:A61"/>
    <mergeCell ref="B60:B61"/>
    <mergeCell ref="C60:I61"/>
    <mergeCell ref="J60:J61"/>
    <mergeCell ref="A62:A63"/>
    <mergeCell ref="C62:I62"/>
    <mergeCell ref="C63:I63"/>
    <mergeCell ref="A55:P55"/>
    <mergeCell ref="A56:C56"/>
    <mergeCell ref="D56:P56"/>
    <mergeCell ref="A57:C57"/>
    <mergeCell ref="D57:P57"/>
    <mergeCell ref="A58:C58"/>
    <mergeCell ref="D58:P58"/>
    <mergeCell ref="A52:B52"/>
    <mergeCell ref="C52:N52"/>
    <mergeCell ref="O52:P52"/>
    <mergeCell ref="A53:B53"/>
    <mergeCell ref="C53:N53"/>
    <mergeCell ref="O53:P53"/>
    <mergeCell ref="A50:B50"/>
    <mergeCell ref="C50:N50"/>
    <mergeCell ref="O50:P50"/>
    <mergeCell ref="A51:B51"/>
    <mergeCell ref="C51:N51"/>
    <mergeCell ref="O51:P51"/>
    <mergeCell ref="A46:B46"/>
    <mergeCell ref="I46:J46"/>
    <mergeCell ref="A47:B47"/>
    <mergeCell ref="I47:J47"/>
    <mergeCell ref="A48:B48"/>
    <mergeCell ref="A49:P49"/>
    <mergeCell ref="A42:P42"/>
    <mergeCell ref="A43:B44"/>
    <mergeCell ref="C43:H43"/>
    <mergeCell ref="I43:J44"/>
    <mergeCell ref="A45:B45"/>
    <mergeCell ref="I45:J45"/>
    <mergeCell ref="A39:C39"/>
    <mergeCell ref="E39:F39"/>
    <mergeCell ref="G39:H39"/>
    <mergeCell ref="A40:C40"/>
    <mergeCell ref="E40:F40"/>
    <mergeCell ref="G40:H40"/>
    <mergeCell ref="A37:C37"/>
    <mergeCell ref="E37:F37"/>
    <mergeCell ref="G37:H37"/>
    <mergeCell ref="A38:C38"/>
    <mergeCell ref="E38:F38"/>
    <mergeCell ref="G38:H38"/>
    <mergeCell ref="A35:C35"/>
    <mergeCell ref="E35:F35"/>
    <mergeCell ref="G35:H35"/>
    <mergeCell ref="A36:C36"/>
    <mergeCell ref="E36:F36"/>
    <mergeCell ref="G36:H36"/>
    <mergeCell ref="A33:C33"/>
    <mergeCell ref="E33:F33"/>
    <mergeCell ref="G33:H33"/>
    <mergeCell ref="A34:C34"/>
    <mergeCell ref="E34:F34"/>
    <mergeCell ref="G34:H34"/>
    <mergeCell ref="A31:C31"/>
    <mergeCell ref="E31:F31"/>
    <mergeCell ref="G31:H31"/>
    <mergeCell ref="A32:C32"/>
    <mergeCell ref="E32:F32"/>
    <mergeCell ref="G32:H32"/>
    <mergeCell ref="A28:P28"/>
    <mergeCell ref="A29:C30"/>
    <mergeCell ref="D29:F29"/>
    <mergeCell ref="G29:J29"/>
    <mergeCell ref="K29:M29"/>
    <mergeCell ref="N29:P29"/>
    <mergeCell ref="E30:F30"/>
    <mergeCell ref="G30:H30"/>
    <mergeCell ref="A25:B25"/>
    <mergeCell ref="G25:H25"/>
    <mergeCell ref="K25:L25"/>
    <mergeCell ref="M25:N25"/>
    <mergeCell ref="O25:P25"/>
    <mergeCell ref="A26:B26"/>
    <mergeCell ref="G26:H26"/>
    <mergeCell ref="K26:L26"/>
    <mergeCell ref="M26:N26"/>
    <mergeCell ref="O26:P26"/>
    <mergeCell ref="A23:B23"/>
    <mergeCell ref="G23:H23"/>
    <mergeCell ref="K23:L23"/>
    <mergeCell ref="M23:N23"/>
    <mergeCell ref="O23:P23"/>
    <mergeCell ref="A24:B24"/>
    <mergeCell ref="G24:H24"/>
    <mergeCell ref="K24:L24"/>
    <mergeCell ref="M24:N24"/>
    <mergeCell ref="O24:P24"/>
    <mergeCell ref="A21:B21"/>
    <mergeCell ref="G21:H21"/>
    <mergeCell ref="K21:L21"/>
    <mergeCell ref="M21:N21"/>
    <mergeCell ref="O21:P21"/>
    <mergeCell ref="A22:B22"/>
    <mergeCell ref="G22:H22"/>
    <mergeCell ref="K22:L22"/>
    <mergeCell ref="M22:N22"/>
    <mergeCell ref="O22:P22"/>
    <mergeCell ref="A20:B20"/>
    <mergeCell ref="G20:H20"/>
    <mergeCell ref="K20:L20"/>
    <mergeCell ref="M20:N20"/>
    <mergeCell ref="O20:P20"/>
    <mergeCell ref="A18:B19"/>
    <mergeCell ref="C18:F18"/>
    <mergeCell ref="G18:H18"/>
    <mergeCell ref="K18:L18"/>
    <mergeCell ref="M18:N18"/>
    <mergeCell ref="A16:D16"/>
    <mergeCell ref="G16:H16"/>
    <mergeCell ref="K16:L16"/>
    <mergeCell ref="M16:N16"/>
    <mergeCell ref="O16:P16"/>
    <mergeCell ref="O18:P18"/>
    <mergeCell ref="G19:H19"/>
    <mergeCell ref="K19:L19"/>
    <mergeCell ref="M19:N19"/>
    <mergeCell ref="O19:P19"/>
    <mergeCell ref="E12:F12"/>
    <mergeCell ref="G12:H12"/>
    <mergeCell ref="K12:L12"/>
    <mergeCell ref="M12:N12"/>
    <mergeCell ref="O12:P12"/>
    <mergeCell ref="G13:H13"/>
    <mergeCell ref="A15:D15"/>
    <mergeCell ref="G15:H15"/>
    <mergeCell ref="K15:L15"/>
    <mergeCell ref="M15:N15"/>
    <mergeCell ref="O15:P15"/>
    <mergeCell ref="A86:D86"/>
    <mergeCell ref="G86:H86"/>
    <mergeCell ref="K86:L86"/>
    <mergeCell ref="M86:N86"/>
    <mergeCell ref="O86:P86"/>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s>
  <pageMargins left="0.25" right="0.25" top="0.75" bottom="0.75" header="0.3" footer="0.3"/>
  <pageSetup paperSize="9" scale="92" fitToHeight="0" orientation="landscape" horizontalDpi="1200" verticalDpi="1200" r:id="rId1"/>
  <rowBreaks count="5" manualBreakCount="5">
    <brk id="21" max="15" man="1"/>
    <brk id="41" max="15" man="1"/>
    <brk id="58" max="15" man="1"/>
    <brk id="74" max="15" man="1"/>
    <brk id="94"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123"/>
  <sheetViews>
    <sheetView showZeros="0" view="pageBreakPreview" topLeftCell="A13" zoomScale="90" zoomScaleNormal="90" zoomScaleSheetLayoutView="90" workbookViewId="0">
      <selection activeCell="J66" sqref="J66"/>
    </sheetView>
  </sheetViews>
  <sheetFormatPr defaultColWidth="8.85546875" defaultRowHeight="15.75" x14ac:dyDescent="0.25"/>
  <cols>
    <col min="1" max="1" width="10.140625" style="145" customWidth="1"/>
    <col min="2" max="2" width="12.28515625" style="145" customWidth="1"/>
    <col min="3" max="3" width="8.28515625" style="145" customWidth="1"/>
    <col min="4" max="4" width="8.7109375" style="145" customWidth="1"/>
    <col min="5" max="5" width="8.28515625" style="145" customWidth="1"/>
    <col min="6" max="6" width="8" style="145" customWidth="1"/>
    <col min="7" max="7" width="6.42578125" style="145" customWidth="1"/>
    <col min="8" max="8" width="5.28515625" style="145" customWidth="1"/>
    <col min="9" max="9" width="10" style="145" customWidth="1"/>
    <col min="10" max="10" width="9.7109375" style="145" customWidth="1"/>
    <col min="11" max="11" width="8.28515625" style="145" customWidth="1"/>
    <col min="12" max="12" width="7" style="145" customWidth="1"/>
    <col min="13" max="13" width="9.7109375" style="145" customWidth="1"/>
    <col min="14" max="14" width="8.140625" style="145" customWidth="1"/>
    <col min="15" max="15" width="7.28515625" style="145" customWidth="1"/>
    <col min="16" max="17" width="9.42578125" style="145" customWidth="1"/>
    <col min="18" max="16384" width="8.85546875" style="145"/>
  </cols>
  <sheetData>
    <row r="1" spans="1:17" x14ac:dyDescent="0.25">
      <c r="N1" s="1322" t="s">
        <v>0</v>
      </c>
      <c r="O1" s="1322"/>
      <c r="P1" s="1322"/>
      <c r="Q1" s="399"/>
    </row>
    <row r="2" spans="1:17" ht="18.75" x14ac:dyDescent="0.25">
      <c r="E2" s="1323" t="s">
        <v>1</v>
      </c>
      <c r="F2" s="1323"/>
      <c r="G2" s="1323"/>
      <c r="H2" s="1323"/>
      <c r="I2" s="1323"/>
      <c r="J2" s="1323"/>
    </row>
    <row r="3" spans="1:17" ht="18.75" x14ac:dyDescent="0.25">
      <c r="D3" s="1323" t="s">
        <v>538</v>
      </c>
      <c r="E3" s="1323"/>
      <c r="F3" s="1323"/>
      <c r="G3" s="1323"/>
      <c r="H3" s="1323"/>
      <c r="I3" s="1323"/>
      <c r="J3" s="1323"/>
      <c r="K3" s="1323"/>
      <c r="L3" s="1323"/>
    </row>
    <row r="4" spans="1:17" ht="10.5" customHeight="1" x14ac:dyDescent="0.25">
      <c r="D4" s="400"/>
      <c r="E4" s="400"/>
      <c r="F4" s="400"/>
      <c r="G4" s="400"/>
      <c r="H4" s="400"/>
      <c r="I4" s="400"/>
      <c r="J4" s="400"/>
      <c r="K4" s="400"/>
      <c r="L4" s="400"/>
    </row>
    <row r="5" spans="1:17" x14ac:dyDescent="0.25">
      <c r="P5" s="399" t="s">
        <v>2</v>
      </c>
      <c r="Q5" s="399"/>
    </row>
    <row r="6" spans="1:17" ht="23.45" customHeight="1" x14ac:dyDescent="0.25">
      <c r="A6" s="1327" t="s">
        <v>3</v>
      </c>
      <c r="B6" s="1327"/>
      <c r="C6" s="1327"/>
      <c r="D6" s="1327" t="s">
        <v>182</v>
      </c>
      <c r="E6" s="1327"/>
      <c r="F6" s="1327"/>
      <c r="G6" s="1327"/>
      <c r="H6" s="1327"/>
      <c r="I6" s="1327"/>
      <c r="J6" s="1327"/>
      <c r="K6" s="1327"/>
      <c r="L6" s="1327"/>
      <c r="M6" s="1327"/>
      <c r="N6" s="1327"/>
      <c r="O6" s="1327"/>
      <c r="P6" s="393">
        <v>1</v>
      </c>
      <c r="Q6" s="394"/>
    </row>
    <row r="7" spans="1:17" ht="23.45" customHeight="1" x14ac:dyDescent="0.25">
      <c r="A7" s="1327" t="s">
        <v>4</v>
      </c>
      <c r="B7" s="1327"/>
      <c r="C7" s="1327"/>
      <c r="D7" s="1293" t="s">
        <v>446</v>
      </c>
      <c r="E7" s="1294"/>
      <c r="F7" s="1294"/>
      <c r="G7" s="1294"/>
      <c r="H7" s="1294"/>
      <c r="I7" s="1294"/>
      <c r="J7" s="1294"/>
      <c r="K7" s="1294"/>
      <c r="L7" s="1294"/>
      <c r="M7" s="1294"/>
      <c r="N7" s="1294"/>
      <c r="O7" s="1295"/>
      <c r="P7" s="146" t="s">
        <v>350</v>
      </c>
      <c r="Q7" s="457"/>
    </row>
    <row r="8" spans="1:17" ht="23.45" customHeight="1" x14ac:dyDescent="0.25">
      <c r="A8" s="1327" t="s">
        <v>5</v>
      </c>
      <c r="B8" s="1327"/>
      <c r="C8" s="1327"/>
      <c r="D8" s="1314"/>
      <c r="E8" s="1314"/>
      <c r="F8" s="1314"/>
      <c r="G8" s="1314"/>
      <c r="H8" s="1314"/>
      <c r="I8" s="1314"/>
      <c r="J8" s="1314"/>
      <c r="K8" s="1314"/>
      <c r="L8" s="1314"/>
      <c r="M8" s="1314"/>
      <c r="N8" s="1314"/>
      <c r="O8" s="1314"/>
      <c r="P8" s="146"/>
      <c r="Q8" s="457"/>
    </row>
    <row r="9" spans="1:17" x14ac:dyDescent="0.25">
      <c r="A9" s="1310"/>
      <c r="B9" s="1310"/>
      <c r="C9" s="1310"/>
      <c r="D9" s="1310"/>
      <c r="E9" s="1310"/>
      <c r="F9" s="1310"/>
      <c r="G9" s="1310"/>
      <c r="H9" s="1310"/>
      <c r="I9" s="1310"/>
      <c r="J9" s="1310"/>
      <c r="K9" s="1310"/>
      <c r="L9" s="1310"/>
      <c r="M9" s="1310"/>
      <c r="N9" s="1310"/>
      <c r="O9" s="1310"/>
      <c r="P9" s="1310"/>
      <c r="Q9" s="436"/>
    </row>
    <row r="10" spans="1:17" x14ac:dyDescent="0.25">
      <c r="A10" s="1293" t="s">
        <v>183</v>
      </c>
      <c r="B10" s="1294"/>
      <c r="C10" s="1294"/>
      <c r="D10" s="1294"/>
      <c r="E10" s="1294"/>
      <c r="F10" s="1294"/>
      <c r="G10" s="1294"/>
      <c r="H10" s="1294"/>
      <c r="I10" s="1294"/>
      <c r="J10" s="1294"/>
      <c r="K10" s="1294"/>
      <c r="L10" s="1294"/>
      <c r="M10" s="1294"/>
      <c r="N10" s="1294"/>
      <c r="O10" s="1294"/>
      <c r="P10" s="1295"/>
      <c r="Q10" s="390"/>
    </row>
    <row r="11" spans="1:17" x14ac:dyDescent="0.25">
      <c r="A11" s="390"/>
      <c r="B11" s="390"/>
      <c r="C11" s="390"/>
      <c r="D11" s="390"/>
      <c r="E11" s="390"/>
      <c r="F11" s="390"/>
      <c r="G11" s="390"/>
      <c r="H11" s="390"/>
      <c r="I11" s="390"/>
      <c r="J11" s="390"/>
      <c r="K11" s="390"/>
      <c r="L11" s="390"/>
      <c r="M11" s="390"/>
      <c r="N11" s="390"/>
      <c r="O11" s="390"/>
      <c r="P11" s="390"/>
      <c r="Q11" s="390"/>
    </row>
    <row r="12" spans="1:17" ht="21.75" customHeight="1" x14ac:dyDescent="0.25">
      <c r="A12" s="1304" t="s">
        <v>7</v>
      </c>
      <c r="B12" s="1328"/>
      <c r="C12" s="1328"/>
      <c r="D12" s="1305"/>
      <c r="E12" s="1289" t="s">
        <v>2</v>
      </c>
      <c r="F12" s="1290"/>
      <c r="G12" s="1288">
        <v>2016</v>
      </c>
      <c r="H12" s="1288"/>
      <c r="I12" s="393">
        <v>2017</v>
      </c>
      <c r="J12" s="393">
        <v>2018</v>
      </c>
      <c r="K12" s="1298">
        <v>2019</v>
      </c>
      <c r="L12" s="1298"/>
      <c r="M12" s="1298">
        <v>2020</v>
      </c>
      <c r="N12" s="1298"/>
      <c r="O12" s="1298">
        <v>2021</v>
      </c>
      <c r="P12" s="1298"/>
      <c r="Q12" s="436"/>
    </row>
    <row r="13" spans="1:17" ht="31.5" x14ac:dyDescent="0.25">
      <c r="A13" s="1306"/>
      <c r="B13" s="1329"/>
      <c r="C13" s="1329"/>
      <c r="D13" s="1307"/>
      <c r="E13" s="393" t="s">
        <v>8</v>
      </c>
      <c r="F13" s="395" t="s">
        <v>9</v>
      </c>
      <c r="G13" s="1289" t="s">
        <v>10</v>
      </c>
      <c r="H13" s="1290"/>
      <c r="I13" s="392" t="s">
        <v>10</v>
      </c>
      <c r="J13" s="392" t="s">
        <v>11</v>
      </c>
      <c r="K13" s="1289" t="s">
        <v>12</v>
      </c>
      <c r="L13" s="1290"/>
      <c r="M13" s="1289" t="s">
        <v>13</v>
      </c>
      <c r="N13" s="1290"/>
      <c r="O13" s="1289" t="s">
        <v>13</v>
      </c>
      <c r="P13" s="1290"/>
      <c r="Q13" s="394"/>
    </row>
    <row r="14" spans="1:17" ht="23.45" customHeight="1" x14ac:dyDescent="0.25">
      <c r="A14" s="1315" t="s">
        <v>14</v>
      </c>
      <c r="B14" s="1315"/>
      <c r="C14" s="1315"/>
      <c r="D14" s="1315"/>
      <c r="E14" s="147" t="s">
        <v>109</v>
      </c>
      <c r="F14" s="147"/>
      <c r="G14" s="1300" t="s">
        <v>15</v>
      </c>
      <c r="H14" s="1301"/>
      <c r="I14" s="431">
        <f>I15+I16+I17+I18+I19+I20</f>
        <v>8904.7000000000007</v>
      </c>
      <c r="J14" s="431">
        <f>J15+J16+J17+J19+J20</f>
        <v>9662.5</v>
      </c>
      <c r="K14" s="1291">
        <f>K15+K16+K17+K19+K20</f>
        <v>16929.400000000001</v>
      </c>
      <c r="L14" s="1292"/>
      <c r="M14" s="1291">
        <f>M15+M16+M17+M19+M20</f>
        <v>15730.5</v>
      </c>
      <c r="N14" s="1292"/>
      <c r="O14" s="1291">
        <f>O15+O16+O17+O19+O20</f>
        <v>15402.6</v>
      </c>
      <c r="P14" s="1292"/>
      <c r="Q14" s="456"/>
    </row>
    <row r="15" spans="1:17" ht="23.45" customHeight="1" x14ac:dyDescent="0.25">
      <c r="A15" s="1316" t="s">
        <v>79</v>
      </c>
      <c r="B15" s="1317"/>
      <c r="C15" s="1317"/>
      <c r="D15" s="1318"/>
      <c r="E15" s="147"/>
      <c r="F15" s="823">
        <v>21</v>
      </c>
      <c r="G15" s="1289" t="s">
        <v>15</v>
      </c>
      <c r="H15" s="1290"/>
      <c r="I15" s="821">
        <v>6662.1</v>
      </c>
      <c r="J15" s="821">
        <v>7096.5</v>
      </c>
      <c r="K15" s="1296">
        <v>7099.1</v>
      </c>
      <c r="L15" s="1297"/>
      <c r="M15" s="1296">
        <v>7321.3</v>
      </c>
      <c r="N15" s="1297"/>
      <c r="O15" s="1296">
        <v>7558.6</v>
      </c>
      <c r="P15" s="1297"/>
      <c r="Q15" s="433"/>
    </row>
    <row r="16" spans="1:17" ht="23.45" customHeight="1" x14ac:dyDescent="0.25">
      <c r="A16" s="1324" t="s">
        <v>83</v>
      </c>
      <c r="B16" s="1325"/>
      <c r="C16" s="1325"/>
      <c r="D16" s="1326"/>
      <c r="E16" s="147"/>
      <c r="F16" s="823">
        <v>22</v>
      </c>
      <c r="G16" s="1289" t="s">
        <v>15</v>
      </c>
      <c r="H16" s="1290"/>
      <c r="I16" s="821">
        <v>1739.7</v>
      </c>
      <c r="J16" s="821">
        <v>1836.7</v>
      </c>
      <c r="K16" s="1296">
        <v>7405.3</v>
      </c>
      <c r="L16" s="1297"/>
      <c r="M16" s="1296">
        <v>6964.7</v>
      </c>
      <c r="N16" s="1297"/>
      <c r="O16" s="1296">
        <v>6394</v>
      </c>
      <c r="P16" s="1297"/>
      <c r="Q16" s="433"/>
    </row>
    <row r="17" spans="1:17" ht="23.45" customHeight="1" x14ac:dyDescent="0.25">
      <c r="A17" s="1316" t="s">
        <v>184</v>
      </c>
      <c r="B17" s="1317"/>
      <c r="C17" s="1317"/>
      <c r="D17" s="1318"/>
      <c r="E17" s="147"/>
      <c r="F17" s="823">
        <v>27</v>
      </c>
      <c r="G17" s="1289" t="s">
        <v>15</v>
      </c>
      <c r="H17" s="1290"/>
      <c r="I17" s="821">
        <v>78.8</v>
      </c>
      <c r="J17" s="821">
        <v>95</v>
      </c>
      <c r="K17" s="1296">
        <v>115</v>
      </c>
      <c r="L17" s="1297"/>
      <c r="M17" s="1296">
        <v>110</v>
      </c>
      <c r="N17" s="1297"/>
      <c r="O17" s="1296">
        <v>110</v>
      </c>
      <c r="P17" s="1297"/>
      <c r="Q17" s="433"/>
    </row>
    <row r="18" spans="1:17" ht="23.45" customHeight="1" x14ac:dyDescent="0.25">
      <c r="A18" s="1316" t="s">
        <v>167</v>
      </c>
      <c r="B18" s="1317"/>
      <c r="C18" s="1317"/>
      <c r="D18" s="1318"/>
      <c r="E18" s="147"/>
      <c r="F18" s="823">
        <v>28</v>
      </c>
      <c r="G18" s="1289" t="s">
        <v>15</v>
      </c>
      <c r="H18" s="1290"/>
      <c r="I18" s="821">
        <v>1</v>
      </c>
      <c r="J18" s="821"/>
      <c r="K18" s="1296"/>
      <c r="L18" s="1297"/>
      <c r="M18" s="1296"/>
      <c r="N18" s="1297"/>
      <c r="O18" s="1296"/>
      <c r="P18" s="1297"/>
      <c r="Q18" s="433"/>
    </row>
    <row r="19" spans="1:17" ht="19.5" customHeight="1" x14ac:dyDescent="0.25">
      <c r="A19" s="1313" t="s">
        <v>98</v>
      </c>
      <c r="B19" s="1313"/>
      <c r="C19" s="1313"/>
      <c r="D19" s="1313"/>
      <c r="E19" s="147"/>
      <c r="F19" s="820">
        <v>31</v>
      </c>
      <c r="G19" s="1288" t="s">
        <v>15</v>
      </c>
      <c r="H19" s="1288"/>
      <c r="I19" s="821">
        <v>165.9</v>
      </c>
      <c r="J19" s="821">
        <v>355</v>
      </c>
      <c r="K19" s="1299">
        <v>1840</v>
      </c>
      <c r="L19" s="1299"/>
      <c r="M19" s="1299">
        <v>490</v>
      </c>
      <c r="N19" s="1299"/>
      <c r="O19" s="1299">
        <v>690</v>
      </c>
      <c r="P19" s="1299"/>
      <c r="Q19" s="430"/>
    </row>
    <row r="20" spans="1:17" ht="22.5" customHeight="1" x14ac:dyDescent="0.25">
      <c r="A20" s="1313" t="s">
        <v>101</v>
      </c>
      <c r="B20" s="1313"/>
      <c r="C20" s="1313"/>
      <c r="D20" s="1313"/>
      <c r="E20" s="147"/>
      <c r="F20" s="820">
        <v>33</v>
      </c>
      <c r="G20" s="1288" t="s">
        <v>15</v>
      </c>
      <c r="H20" s="1288"/>
      <c r="I20" s="821">
        <v>257.2</v>
      </c>
      <c r="J20" s="821">
        <v>279.3</v>
      </c>
      <c r="K20" s="1299">
        <v>470</v>
      </c>
      <c r="L20" s="1299"/>
      <c r="M20" s="1299">
        <v>844.5</v>
      </c>
      <c r="N20" s="1299"/>
      <c r="O20" s="1299">
        <v>650</v>
      </c>
      <c r="P20" s="1299"/>
      <c r="Q20" s="430"/>
    </row>
    <row r="21" spans="1:17" ht="14.45" customHeight="1" x14ac:dyDescent="0.25"/>
    <row r="22" spans="1:17" ht="18.75" customHeight="1" x14ac:dyDescent="0.25">
      <c r="A22" s="1304" t="s">
        <v>7</v>
      </c>
      <c r="B22" s="1305"/>
      <c r="C22" s="1298" t="s">
        <v>2</v>
      </c>
      <c r="D22" s="1298"/>
      <c r="E22" s="1298"/>
      <c r="F22" s="1298"/>
      <c r="G22" s="1288">
        <v>2016</v>
      </c>
      <c r="H22" s="1288"/>
      <c r="I22" s="393">
        <v>2017</v>
      </c>
      <c r="J22" s="393">
        <v>2018</v>
      </c>
      <c r="K22" s="1298">
        <v>2019</v>
      </c>
      <c r="L22" s="1298"/>
      <c r="M22" s="1298">
        <v>2020</v>
      </c>
      <c r="N22" s="1298"/>
      <c r="O22" s="1298">
        <v>2021</v>
      </c>
      <c r="P22" s="1298"/>
      <c r="Q22" s="436"/>
    </row>
    <row r="23" spans="1:17" ht="35.450000000000003" customHeight="1" x14ac:dyDescent="0.25">
      <c r="A23" s="1306"/>
      <c r="B23" s="1307"/>
      <c r="C23" s="393" t="s">
        <v>16</v>
      </c>
      <c r="D23" s="393" t="s">
        <v>17</v>
      </c>
      <c r="E23" s="393" t="s">
        <v>8</v>
      </c>
      <c r="F23" s="395" t="s">
        <v>9</v>
      </c>
      <c r="G23" s="1289" t="s">
        <v>10</v>
      </c>
      <c r="H23" s="1290"/>
      <c r="I23" s="393" t="s">
        <v>10</v>
      </c>
      <c r="J23" s="393" t="s">
        <v>11</v>
      </c>
      <c r="K23" s="1289" t="s">
        <v>12</v>
      </c>
      <c r="L23" s="1290"/>
      <c r="M23" s="1289" t="s">
        <v>13</v>
      </c>
      <c r="N23" s="1290"/>
      <c r="O23" s="1289" t="s">
        <v>13</v>
      </c>
      <c r="P23" s="1290"/>
      <c r="Q23" s="394"/>
    </row>
    <row r="24" spans="1:17" s="148" customFormat="1" ht="43.5" customHeight="1" x14ac:dyDescent="0.25">
      <c r="A24" s="1320" t="s">
        <v>18</v>
      </c>
      <c r="B24" s="1321"/>
      <c r="C24" s="147"/>
      <c r="D24" s="147"/>
      <c r="E24" s="147"/>
      <c r="F24" s="147"/>
      <c r="G24" s="1314" t="s">
        <v>15</v>
      </c>
      <c r="H24" s="1314"/>
      <c r="I24" s="455">
        <v>8903.7000000000007</v>
      </c>
      <c r="J24" s="431">
        <v>9662.5</v>
      </c>
      <c r="K24" s="1291">
        <v>16929.400000000001</v>
      </c>
      <c r="L24" s="1292"/>
      <c r="M24" s="1291">
        <v>15730.5</v>
      </c>
      <c r="N24" s="1292"/>
      <c r="O24" s="1291">
        <v>15402.6</v>
      </c>
      <c r="P24" s="1292"/>
      <c r="Q24" s="454"/>
    </row>
    <row r="25" spans="1:17" s="148" customFormat="1" ht="32.450000000000003" customHeight="1" x14ac:dyDescent="0.25">
      <c r="A25" s="1311" t="s">
        <v>19</v>
      </c>
      <c r="B25" s="1312"/>
      <c r="C25" s="393">
        <v>112</v>
      </c>
      <c r="D25" s="149"/>
      <c r="E25" s="149"/>
      <c r="F25" s="149"/>
      <c r="G25" s="1288" t="s">
        <v>15</v>
      </c>
      <c r="H25" s="1288"/>
      <c r="I25" s="132"/>
      <c r="J25" s="133"/>
      <c r="K25" s="1299"/>
      <c r="L25" s="1299"/>
      <c r="M25" s="1299"/>
      <c r="N25" s="1299"/>
      <c r="O25" s="1299"/>
      <c r="P25" s="1299"/>
      <c r="Q25" s="453"/>
    </row>
    <row r="26" spans="1:17" s="148" customFormat="1" ht="18.75" customHeight="1" x14ac:dyDescent="0.25">
      <c r="A26" s="1288"/>
      <c r="B26" s="1288"/>
      <c r="C26" s="149"/>
      <c r="D26" s="149"/>
      <c r="E26" s="149"/>
      <c r="F26" s="149"/>
      <c r="G26" s="1288" t="s">
        <v>15</v>
      </c>
      <c r="H26" s="1288"/>
      <c r="I26" s="132"/>
      <c r="J26" s="133"/>
      <c r="K26" s="1299"/>
      <c r="L26" s="1299"/>
      <c r="M26" s="1299"/>
      <c r="N26" s="1299"/>
      <c r="O26" s="1299"/>
      <c r="P26" s="1299"/>
      <c r="Q26" s="453"/>
    </row>
    <row r="27" spans="1:17" s="148" customFormat="1" ht="18.75" customHeight="1" x14ac:dyDescent="0.25">
      <c r="A27" s="1288"/>
      <c r="B27" s="1288"/>
      <c r="C27" s="149"/>
      <c r="D27" s="149"/>
      <c r="E27" s="149"/>
      <c r="F27" s="149"/>
      <c r="G27" s="1288" t="s">
        <v>15</v>
      </c>
      <c r="H27" s="1288"/>
      <c r="I27" s="132"/>
      <c r="J27" s="133"/>
      <c r="K27" s="1299"/>
      <c r="L27" s="1299"/>
      <c r="M27" s="1299"/>
      <c r="N27" s="1299"/>
      <c r="O27" s="1299"/>
      <c r="P27" s="1299"/>
      <c r="Q27" s="453"/>
    </row>
    <row r="28" spans="1:17" s="148" customFormat="1" ht="32.450000000000003" customHeight="1" x14ac:dyDescent="0.25">
      <c r="A28" s="1311" t="s">
        <v>20</v>
      </c>
      <c r="B28" s="1312"/>
      <c r="C28" s="393">
        <v>112</v>
      </c>
      <c r="D28" s="149"/>
      <c r="E28" s="149"/>
      <c r="F28" s="149"/>
      <c r="G28" s="1288" t="s">
        <v>15</v>
      </c>
      <c r="H28" s="1288"/>
      <c r="I28" s="132"/>
      <c r="J28" s="133"/>
      <c r="K28" s="1299"/>
      <c r="L28" s="1299"/>
      <c r="M28" s="1299"/>
      <c r="N28" s="1299"/>
      <c r="O28" s="1299"/>
      <c r="P28" s="1299"/>
      <c r="Q28" s="453"/>
    </row>
    <row r="29" spans="1:17" s="148" customFormat="1" ht="19.149999999999999" customHeight="1" x14ac:dyDescent="0.25">
      <c r="A29" s="1289"/>
      <c r="B29" s="1290"/>
      <c r="C29" s="149"/>
      <c r="D29" s="149"/>
      <c r="E29" s="149"/>
      <c r="F29" s="149"/>
      <c r="G29" s="1289" t="s">
        <v>15</v>
      </c>
      <c r="H29" s="1290"/>
      <c r="I29" s="132"/>
      <c r="J29" s="133"/>
      <c r="K29" s="1296"/>
      <c r="L29" s="1297"/>
      <c r="M29" s="1296"/>
      <c r="N29" s="1297"/>
      <c r="O29" s="1296"/>
      <c r="P29" s="1297"/>
      <c r="Q29" s="453"/>
    </row>
    <row r="30" spans="1:17" s="148" customFormat="1" ht="19.149999999999999" customHeight="1" x14ac:dyDescent="0.25">
      <c r="A30" s="1289"/>
      <c r="B30" s="1290"/>
      <c r="C30" s="149"/>
      <c r="D30" s="149"/>
      <c r="E30" s="149"/>
      <c r="F30" s="149"/>
      <c r="G30" s="1289" t="s">
        <v>15</v>
      </c>
      <c r="H30" s="1290"/>
      <c r="I30" s="132"/>
      <c r="J30" s="133"/>
      <c r="K30" s="1296"/>
      <c r="L30" s="1297"/>
      <c r="M30" s="1296"/>
      <c r="N30" s="1297"/>
      <c r="O30" s="1296"/>
      <c r="P30" s="1297"/>
      <c r="Q30" s="453"/>
    </row>
    <row r="31" spans="1:17" s="148" customFormat="1" ht="63" customHeight="1" x14ac:dyDescent="0.25">
      <c r="A31" s="1311" t="s">
        <v>21</v>
      </c>
      <c r="B31" s="1312"/>
      <c r="C31" s="398">
        <v>111</v>
      </c>
      <c r="D31" s="147">
        <v>1</v>
      </c>
      <c r="E31" s="147" t="s">
        <v>109</v>
      </c>
      <c r="F31" s="147" t="s">
        <v>314</v>
      </c>
      <c r="G31" s="1300" t="s">
        <v>15</v>
      </c>
      <c r="H31" s="1301"/>
      <c r="I31" s="133">
        <v>8903.7000000000007</v>
      </c>
      <c r="J31" s="133">
        <v>9662.5</v>
      </c>
      <c r="K31" s="1296">
        <v>16929.400000000001</v>
      </c>
      <c r="L31" s="1297"/>
      <c r="M31" s="1296">
        <v>15730.5</v>
      </c>
      <c r="N31" s="1297"/>
      <c r="O31" s="1296">
        <v>15402.6</v>
      </c>
      <c r="P31" s="1297"/>
      <c r="Q31" s="452"/>
    </row>
    <row r="32" spans="1:17" ht="14.45" customHeight="1" x14ac:dyDescent="0.25"/>
    <row r="33" spans="1:17" ht="14.45" customHeight="1" x14ac:dyDescent="0.25">
      <c r="A33" s="1370" t="s">
        <v>185</v>
      </c>
      <c r="B33" s="1371"/>
      <c r="C33" s="1371"/>
      <c r="D33" s="1371"/>
      <c r="E33" s="1371"/>
      <c r="F33" s="1371"/>
      <c r="G33" s="1371"/>
      <c r="H33" s="1371"/>
      <c r="I33" s="1371"/>
      <c r="J33" s="1371"/>
      <c r="K33" s="1371"/>
      <c r="L33" s="1371"/>
      <c r="M33" s="1371"/>
      <c r="N33" s="1371"/>
      <c r="O33" s="1371"/>
      <c r="P33" s="1372"/>
      <c r="Q33" s="451"/>
    </row>
    <row r="34" spans="1:17" ht="25.15" customHeight="1" x14ac:dyDescent="0.25">
      <c r="A34" s="1288" t="s">
        <v>7</v>
      </c>
      <c r="B34" s="1288"/>
      <c r="C34" s="1288"/>
      <c r="D34" s="1288" t="s">
        <v>2</v>
      </c>
      <c r="E34" s="1288"/>
      <c r="F34" s="1288"/>
      <c r="G34" s="1288" t="s">
        <v>660</v>
      </c>
      <c r="H34" s="1288"/>
      <c r="I34" s="1288"/>
      <c r="J34" s="1288"/>
      <c r="K34" s="1288" t="s">
        <v>661</v>
      </c>
      <c r="L34" s="1288"/>
      <c r="M34" s="1288"/>
      <c r="N34" s="1288" t="s">
        <v>539</v>
      </c>
      <c r="O34" s="1288"/>
      <c r="P34" s="1288"/>
      <c r="Q34" s="394"/>
    </row>
    <row r="35" spans="1:17" ht="64.150000000000006" customHeight="1" x14ac:dyDescent="0.25">
      <c r="A35" s="1288"/>
      <c r="B35" s="1288"/>
      <c r="C35" s="1288"/>
      <c r="D35" s="393" t="s">
        <v>8</v>
      </c>
      <c r="E35" s="1336" t="s">
        <v>23</v>
      </c>
      <c r="F35" s="1336"/>
      <c r="G35" s="1331" t="s">
        <v>24</v>
      </c>
      <c r="H35" s="1331"/>
      <c r="I35" s="397" t="s">
        <v>25</v>
      </c>
      <c r="J35" s="397" t="s">
        <v>26</v>
      </c>
      <c r="K35" s="397" t="s">
        <v>24</v>
      </c>
      <c r="L35" s="397" t="s">
        <v>25</v>
      </c>
      <c r="M35" s="397" t="s">
        <v>26</v>
      </c>
      <c r="N35" s="397" t="s">
        <v>24</v>
      </c>
      <c r="O35" s="397" t="s">
        <v>25</v>
      </c>
      <c r="P35" s="397" t="s">
        <v>26</v>
      </c>
      <c r="Q35" s="426"/>
    </row>
    <row r="36" spans="1:17" ht="20.45" customHeight="1" x14ac:dyDescent="0.25">
      <c r="A36" s="1327" t="s">
        <v>27</v>
      </c>
      <c r="B36" s="1327"/>
      <c r="C36" s="1327"/>
      <c r="D36" s="150"/>
      <c r="E36" s="1288"/>
      <c r="F36" s="1288"/>
      <c r="G36" s="1291">
        <v>16929.400000000001</v>
      </c>
      <c r="H36" s="1292"/>
      <c r="I36" s="132"/>
      <c r="J36" s="431"/>
      <c r="K36" s="431">
        <v>15730.5</v>
      </c>
      <c r="L36" s="431"/>
      <c r="M36" s="431"/>
      <c r="N36" s="431">
        <v>15402.6</v>
      </c>
      <c r="O36" s="431"/>
      <c r="P36" s="431"/>
      <c r="Q36" s="450"/>
    </row>
    <row r="37" spans="1:17" s="151" customFormat="1" ht="20.45" customHeight="1" x14ac:dyDescent="0.25">
      <c r="A37" s="1319" t="s">
        <v>124</v>
      </c>
      <c r="B37" s="1319"/>
      <c r="C37" s="1319"/>
      <c r="D37" s="396" t="s">
        <v>28</v>
      </c>
      <c r="E37" s="1330">
        <v>3</v>
      </c>
      <c r="F37" s="1330"/>
      <c r="G37" s="1296">
        <v>16929.400000000001</v>
      </c>
      <c r="H37" s="1297"/>
      <c r="I37" s="448"/>
      <c r="J37" s="133"/>
      <c r="K37" s="133">
        <v>15730.5</v>
      </c>
      <c r="L37" s="133"/>
      <c r="M37" s="133"/>
      <c r="N37" s="133">
        <v>15402.6</v>
      </c>
      <c r="O37" s="133"/>
      <c r="P37" s="133"/>
      <c r="Q37" s="447"/>
    </row>
    <row r="38" spans="1:17" s="151" customFormat="1" ht="20.45" customHeight="1" x14ac:dyDescent="0.25">
      <c r="A38" s="1319" t="s">
        <v>29</v>
      </c>
      <c r="B38" s="1319"/>
      <c r="C38" s="1319"/>
      <c r="D38" s="396" t="s">
        <v>30</v>
      </c>
      <c r="E38" s="1330"/>
      <c r="F38" s="1330"/>
      <c r="G38" s="1296"/>
      <c r="H38" s="1297"/>
      <c r="I38" s="448"/>
      <c r="J38" s="133"/>
      <c r="K38" s="133"/>
      <c r="L38" s="133"/>
      <c r="M38" s="133"/>
      <c r="N38" s="133"/>
      <c r="O38" s="133"/>
      <c r="P38" s="133"/>
      <c r="Q38" s="449"/>
    </row>
    <row r="39" spans="1:17" ht="20.45" customHeight="1" x14ac:dyDescent="0.25">
      <c r="A39" s="1327"/>
      <c r="B39" s="1327"/>
      <c r="C39" s="1327"/>
      <c r="D39" s="150"/>
      <c r="E39" s="1288"/>
      <c r="F39" s="1288"/>
      <c r="G39" s="1296"/>
      <c r="H39" s="1297"/>
      <c r="I39" s="132"/>
      <c r="J39" s="133"/>
      <c r="K39" s="133"/>
      <c r="L39" s="133"/>
      <c r="M39" s="133"/>
      <c r="N39" s="133"/>
      <c r="O39" s="133"/>
      <c r="P39" s="133"/>
      <c r="Q39" s="449"/>
    </row>
    <row r="40" spans="1:17" ht="20.45" customHeight="1" x14ac:dyDescent="0.25">
      <c r="A40" s="1327" t="s">
        <v>27</v>
      </c>
      <c r="B40" s="1327"/>
      <c r="C40" s="1327"/>
      <c r="D40" s="150"/>
      <c r="E40" s="1288"/>
      <c r="F40" s="1288"/>
      <c r="G40" s="1291">
        <v>16929.400000000001</v>
      </c>
      <c r="H40" s="1292"/>
      <c r="I40" s="132"/>
      <c r="J40" s="431"/>
      <c r="K40" s="431">
        <v>15730.5</v>
      </c>
      <c r="L40" s="431"/>
      <c r="M40" s="431"/>
      <c r="N40" s="431">
        <v>15402.6</v>
      </c>
      <c r="O40" s="431"/>
      <c r="P40" s="431"/>
      <c r="Q40" s="450"/>
    </row>
    <row r="41" spans="1:17" s="151" customFormat="1" ht="20.45" customHeight="1" x14ac:dyDescent="0.25">
      <c r="A41" s="1319" t="s">
        <v>31</v>
      </c>
      <c r="B41" s="1319"/>
      <c r="C41" s="1319"/>
      <c r="D41" s="152"/>
      <c r="E41" s="1330"/>
      <c r="F41" s="1330"/>
      <c r="G41" s="1296"/>
      <c r="H41" s="1297"/>
      <c r="I41" s="448"/>
      <c r="J41" s="133"/>
      <c r="K41" s="133"/>
      <c r="L41" s="133"/>
      <c r="M41" s="133"/>
      <c r="N41" s="133"/>
      <c r="O41" s="133"/>
      <c r="P41" s="133"/>
      <c r="Q41" s="449"/>
    </row>
    <row r="42" spans="1:17" s="151" customFormat="1" ht="20.45" customHeight="1" x14ac:dyDescent="0.25">
      <c r="A42" s="1319" t="s">
        <v>32</v>
      </c>
      <c r="B42" s="1319"/>
      <c r="C42" s="1319"/>
      <c r="D42" s="153" t="s">
        <v>109</v>
      </c>
      <c r="E42" s="1330">
        <v>1</v>
      </c>
      <c r="F42" s="1330"/>
      <c r="G42" s="1296">
        <v>16929.400000000001</v>
      </c>
      <c r="H42" s="1297"/>
      <c r="I42" s="448"/>
      <c r="J42" s="133"/>
      <c r="K42" s="133">
        <v>15730.5</v>
      </c>
      <c r="L42" s="133"/>
      <c r="M42" s="133"/>
      <c r="N42" s="133">
        <v>15402.6</v>
      </c>
      <c r="O42" s="133"/>
      <c r="P42" s="133"/>
      <c r="Q42" s="447"/>
    </row>
    <row r="43" spans="1:17" ht="19.149999999999999" customHeight="1" x14ac:dyDescent="0.25"/>
    <row r="44" spans="1:17" x14ac:dyDescent="0.25">
      <c r="A44" s="1315" t="s">
        <v>186</v>
      </c>
      <c r="B44" s="1315"/>
      <c r="C44" s="1315"/>
      <c r="D44" s="1315"/>
      <c r="E44" s="1315"/>
      <c r="F44" s="1315"/>
      <c r="G44" s="1315"/>
      <c r="H44" s="1315"/>
      <c r="I44" s="1315"/>
      <c r="J44" s="1315"/>
      <c r="K44" s="1315"/>
      <c r="L44" s="1315"/>
      <c r="M44" s="1315"/>
      <c r="N44" s="1315"/>
      <c r="O44" s="1315"/>
      <c r="P44" s="1315"/>
      <c r="Q44" s="427"/>
    </row>
    <row r="45" spans="1:17" x14ac:dyDescent="0.25">
      <c r="A45" s="1288" t="s">
        <v>7</v>
      </c>
      <c r="B45" s="1288"/>
      <c r="C45" s="1288" t="s">
        <v>2</v>
      </c>
      <c r="D45" s="1288"/>
      <c r="E45" s="1288"/>
      <c r="F45" s="1288"/>
      <c r="G45" s="1288"/>
      <c r="H45" s="1288"/>
      <c r="I45" s="1304" t="s">
        <v>34</v>
      </c>
      <c r="J45" s="1305"/>
      <c r="K45" s="393">
        <v>2016</v>
      </c>
      <c r="L45" s="393">
        <v>2017</v>
      </c>
      <c r="M45" s="393">
        <v>2018</v>
      </c>
      <c r="N45" s="393">
        <v>2019</v>
      </c>
      <c r="O45" s="393">
        <v>2020</v>
      </c>
      <c r="P45" s="393">
        <v>2021</v>
      </c>
      <c r="Q45" s="394"/>
    </row>
    <row r="46" spans="1:17" ht="51.75" customHeight="1" x14ac:dyDescent="0.25">
      <c r="A46" s="1288"/>
      <c r="B46" s="1288"/>
      <c r="C46" s="395" t="s">
        <v>35</v>
      </c>
      <c r="D46" s="395" t="s">
        <v>36</v>
      </c>
      <c r="E46" s="395" t="s">
        <v>37</v>
      </c>
      <c r="F46" s="395" t="s">
        <v>38</v>
      </c>
      <c r="G46" s="395" t="s">
        <v>39</v>
      </c>
      <c r="H46" s="395" t="s">
        <v>40</v>
      </c>
      <c r="I46" s="1306"/>
      <c r="J46" s="1307"/>
      <c r="K46" s="397" t="s">
        <v>10</v>
      </c>
      <c r="L46" s="397" t="s">
        <v>10</v>
      </c>
      <c r="M46" s="397" t="s">
        <v>11</v>
      </c>
      <c r="N46" s="397" t="s">
        <v>12</v>
      </c>
      <c r="O46" s="397" t="s">
        <v>13</v>
      </c>
      <c r="P46" s="397" t="s">
        <v>13</v>
      </c>
      <c r="Q46" s="426"/>
    </row>
    <row r="47" spans="1:17" x14ac:dyDescent="0.25">
      <c r="A47" s="1334" t="s">
        <v>27</v>
      </c>
      <c r="B47" s="1335"/>
      <c r="C47" s="154"/>
      <c r="D47" s="154"/>
      <c r="E47" s="154"/>
      <c r="F47" s="154"/>
      <c r="G47" s="154"/>
      <c r="H47" s="154"/>
      <c r="I47" s="1308"/>
      <c r="J47" s="1309"/>
      <c r="K47" s="398" t="s">
        <v>15</v>
      </c>
      <c r="L47" s="398" t="s">
        <v>15</v>
      </c>
      <c r="M47" s="154"/>
      <c r="N47" s="154"/>
      <c r="O47" s="154"/>
      <c r="P47" s="154"/>
      <c r="Q47" s="446"/>
    </row>
    <row r="48" spans="1:17" ht="16.5" customHeight="1" x14ac:dyDescent="0.25">
      <c r="A48" s="1327"/>
      <c r="B48" s="1327"/>
      <c r="C48" s="150"/>
      <c r="D48" s="150"/>
      <c r="E48" s="150"/>
      <c r="F48" s="150"/>
      <c r="G48" s="150"/>
      <c r="H48" s="150"/>
      <c r="I48" s="1332"/>
      <c r="J48" s="1333"/>
      <c r="K48" s="393" t="s">
        <v>15</v>
      </c>
      <c r="L48" s="393" t="s">
        <v>15</v>
      </c>
      <c r="M48" s="150"/>
      <c r="N48" s="150"/>
      <c r="O48" s="150"/>
      <c r="P48" s="150"/>
      <c r="Q48" s="425"/>
    </row>
    <row r="49" spans="1:17" ht="16.5" customHeight="1" x14ac:dyDescent="0.25">
      <c r="A49" s="1298"/>
      <c r="B49" s="1298"/>
      <c r="C49" s="150"/>
      <c r="D49" s="150"/>
      <c r="E49" s="150"/>
      <c r="F49" s="150"/>
      <c r="G49" s="150"/>
      <c r="H49" s="150"/>
      <c r="I49" s="1332"/>
      <c r="J49" s="1333"/>
      <c r="K49" s="393" t="s">
        <v>15</v>
      </c>
      <c r="L49" s="393" t="s">
        <v>15</v>
      </c>
      <c r="M49" s="150"/>
      <c r="N49" s="150"/>
      <c r="O49" s="150"/>
      <c r="P49" s="150"/>
      <c r="Q49" s="425"/>
    </row>
    <row r="50" spans="1:17" x14ac:dyDescent="0.25">
      <c r="A50" s="1332"/>
      <c r="B50" s="1310"/>
    </row>
    <row r="51" spans="1:17" x14ac:dyDescent="0.25">
      <c r="A51" s="1302" t="s">
        <v>41</v>
      </c>
      <c r="B51" s="1302"/>
      <c r="C51" s="1302"/>
      <c r="D51" s="1302"/>
      <c r="E51" s="1302"/>
      <c r="F51" s="1302"/>
      <c r="G51" s="1302"/>
      <c r="H51" s="1302"/>
      <c r="I51" s="1302"/>
      <c r="J51" s="1302"/>
      <c r="K51" s="1302"/>
      <c r="L51" s="1302"/>
      <c r="M51" s="1302"/>
      <c r="N51" s="1302"/>
      <c r="O51" s="1302"/>
      <c r="P51" s="1303"/>
      <c r="Q51" s="427"/>
    </row>
    <row r="52" spans="1:17" ht="15.95" customHeight="1" x14ac:dyDescent="0.25">
      <c r="A52" s="1293"/>
      <c r="B52" s="1295"/>
      <c r="C52" s="1293"/>
      <c r="D52" s="1294"/>
      <c r="E52" s="1294"/>
      <c r="F52" s="1294"/>
      <c r="G52" s="1294"/>
      <c r="H52" s="1294"/>
      <c r="I52" s="1294"/>
      <c r="J52" s="1294"/>
      <c r="K52" s="1294"/>
      <c r="L52" s="1294"/>
      <c r="M52" s="1294"/>
      <c r="N52" s="1295"/>
      <c r="O52" s="1298" t="s">
        <v>2</v>
      </c>
      <c r="P52" s="1298"/>
      <c r="Q52" s="436"/>
    </row>
    <row r="53" spans="1:17" ht="18" customHeight="1" x14ac:dyDescent="0.25">
      <c r="A53" s="1327" t="s">
        <v>42</v>
      </c>
      <c r="B53" s="1327"/>
      <c r="C53" s="1293" t="s">
        <v>188</v>
      </c>
      <c r="D53" s="1294"/>
      <c r="E53" s="1294"/>
      <c r="F53" s="1294"/>
      <c r="G53" s="1294"/>
      <c r="H53" s="1294"/>
      <c r="I53" s="1294"/>
      <c r="J53" s="1294"/>
      <c r="K53" s="1294"/>
      <c r="L53" s="1294"/>
      <c r="M53" s="1294"/>
      <c r="N53" s="1295"/>
      <c r="O53" s="1298">
        <v>411</v>
      </c>
      <c r="P53" s="1298"/>
      <c r="Q53" s="436"/>
    </row>
    <row r="54" spans="1:17" ht="16.5" customHeight="1" x14ac:dyDescent="0.25">
      <c r="A54" s="1327" t="s">
        <v>43</v>
      </c>
      <c r="B54" s="1327"/>
      <c r="C54" s="1293" t="s">
        <v>188</v>
      </c>
      <c r="D54" s="1294"/>
      <c r="E54" s="1294"/>
      <c r="F54" s="1294"/>
      <c r="G54" s="1294"/>
      <c r="H54" s="1294"/>
      <c r="I54" s="1294"/>
      <c r="J54" s="1294"/>
      <c r="K54" s="1294"/>
      <c r="L54" s="1294"/>
      <c r="M54" s="1294"/>
      <c r="N54" s="1295"/>
      <c r="O54" s="1298">
        <v>50</v>
      </c>
      <c r="P54" s="1298"/>
      <c r="Q54" s="436"/>
    </row>
    <row r="55" spans="1:17" ht="18.95" customHeight="1" x14ac:dyDescent="0.25">
      <c r="A55" s="1327" t="s">
        <v>45</v>
      </c>
      <c r="B55" s="1327"/>
      <c r="C55" s="1293" t="s">
        <v>315</v>
      </c>
      <c r="D55" s="1294"/>
      <c r="E55" s="1294"/>
      <c r="F55" s="1294"/>
      <c r="G55" s="1294"/>
      <c r="H55" s="1294"/>
      <c r="I55" s="1294"/>
      <c r="J55" s="1294"/>
      <c r="K55" s="1294"/>
      <c r="L55" s="1294"/>
      <c r="M55" s="1294"/>
      <c r="N55" s="1295"/>
      <c r="O55" s="1351" t="s">
        <v>316</v>
      </c>
      <c r="P55" s="1351"/>
      <c r="Q55" s="445"/>
    </row>
    <row r="57" spans="1:17" ht="32.450000000000003" customHeight="1" x14ac:dyDescent="0.25">
      <c r="A57" s="1350" t="s">
        <v>190</v>
      </c>
      <c r="B57" s="1350"/>
      <c r="C57" s="1350"/>
      <c r="D57" s="1350"/>
      <c r="E57" s="1350"/>
      <c r="F57" s="1350"/>
      <c r="G57" s="1350"/>
      <c r="H57" s="1350"/>
      <c r="I57" s="1350"/>
      <c r="J57" s="1350"/>
      <c r="K57" s="1350"/>
      <c r="L57" s="1350"/>
      <c r="M57" s="1350"/>
      <c r="N57" s="1350"/>
      <c r="O57" s="1350"/>
      <c r="P57" s="1350"/>
      <c r="Q57" s="444"/>
    </row>
    <row r="58" spans="1:17" ht="18" customHeight="1" x14ac:dyDescent="0.25">
      <c r="A58" s="1346" t="s">
        <v>47</v>
      </c>
      <c r="B58" s="1338"/>
      <c r="C58" s="1339"/>
      <c r="D58" s="1338" t="s">
        <v>479</v>
      </c>
      <c r="E58" s="1338"/>
      <c r="F58" s="1338"/>
      <c r="G58" s="1338"/>
      <c r="H58" s="1338"/>
      <c r="I58" s="1338"/>
      <c r="J58" s="1338"/>
      <c r="K58" s="1338"/>
      <c r="L58" s="1338"/>
      <c r="M58" s="1338"/>
      <c r="N58" s="1338"/>
      <c r="O58" s="1338"/>
      <c r="P58" s="1339"/>
      <c r="Q58" s="443"/>
    </row>
    <row r="59" spans="1:17" ht="81" customHeight="1" x14ac:dyDescent="0.25">
      <c r="A59" s="1373" t="s">
        <v>892</v>
      </c>
      <c r="B59" s="1374"/>
      <c r="C59" s="1375"/>
      <c r="D59" s="1250" t="s">
        <v>893</v>
      </c>
      <c r="E59" s="1338"/>
      <c r="F59" s="1338"/>
      <c r="G59" s="1338"/>
      <c r="H59" s="1338"/>
      <c r="I59" s="1338"/>
      <c r="J59" s="1338"/>
      <c r="K59" s="1338"/>
      <c r="L59" s="1338"/>
      <c r="M59" s="1338"/>
      <c r="N59" s="1338"/>
      <c r="O59" s="1338"/>
      <c r="P59" s="1339"/>
      <c r="Q59" s="443"/>
    </row>
    <row r="60" spans="1:17" ht="95.25" customHeight="1" x14ac:dyDescent="0.25">
      <c r="A60" s="1392" t="s">
        <v>49</v>
      </c>
      <c r="B60" s="1393"/>
      <c r="C60" s="1394"/>
      <c r="D60" s="1395" t="s">
        <v>685</v>
      </c>
      <c r="E60" s="1396"/>
      <c r="F60" s="1396"/>
      <c r="G60" s="1396"/>
      <c r="H60" s="1396"/>
      <c r="I60" s="1396"/>
      <c r="J60" s="1396"/>
      <c r="K60" s="1396"/>
      <c r="L60" s="1396"/>
      <c r="M60" s="1396"/>
      <c r="N60" s="1396"/>
      <c r="O60" s="1396"/>
      <c r="P60" s="1397"/>
      <c r="Q60" s="442"/>
    </row>
    <row r="61" spans="1:17" ht="9.9499999999999993" customHeight="1" x14ac:dyDescent="0.25">
      <c r="A61" s="751"/>
      <c r="B61" s="751"/>
      <c r="C61" s="751"/>
      <c r="D61" s="751"/>
      <c r="E61" s="751"/>
      <c r="F61" s="751"/>
      <c r="G61" s="751"/>
      <c r="H61" s="751"/>
      <c r="I61" s="751"/>
      <c r="J61" s="751"/>
      <c r="K61" s="751"/>
      <c r="L61" s="751"/>
      <c r="M61" s="751"/>
      <c r="N61" s="751"/>
      <c r="O61" s="751"/>
      <c r="P61" s="751"/>
    </row>
    <row r="62" spans="1:17" x14ac:dyDescent="0.25">
      <c r="A62" s="1337" t="s">
        <v>50</v>
      </c>
      <c r="B62" s="1337"/>
      <c r="C62" s="1337"/>
      <c r="D62" s="1337"/>
      <c r="E62" s="1337"/>
      <c r="F62" s="1337"/>
      <c r="G62" s="1337"/>
      <c r="H62" s="1337"/>
      <c r="I62" s="1337"/>
      <c r="J62" s="1337"/>
      <c r="K62" s="1337"/>
      <c r="L62" s="1337"/>
      <c r="M62" s="1337"/>
      <c r="N62" s="1337"/>
      <c r="O62" s="1337"/>
      <c r="P62" s="1337"/>
      <c r="Q62" s="427"/>
    </row>
    <row r="63" spans="1:17" ht="24" customHeight="1" x14ac:dyDescent="0.25">
      <c r="A63" s="1387" t="s">
        <v>51</v>
      </c>
      <c r="B63" s="1387" t="s">
        <v>2</v>
      </c>
      <c r="C63" s="1388" t="s">
        <v>7</v>
      </c>
      <c r="D63" s="1389"/>
      <c r="E63" s="1389"/>
      <c r="F63" s="1389"/>
      <c r="G63" s="1389"/>
      <c r="H63" s="1389"/>
      <c r="I63" s="1389"/>
      <c r="J63" s="1386" t="s">
        <v>52</v>
      </c>
      <c r="K63" s="752">
        <v>2016</v>
      </c>
      <c r="L63" s="752">
        <v>2017</v>
      </c>
      <c r="M63" s="752">
        <v>2018</v>
      </c>
      <c r="N63" s="752">
        <v>2019</v>
      </c>
      <c r="O63" s="752">
        <v>2020</v>
      </c>
      <c r="P63" s="752">
        <v>2021</v>
      </c>
      <c r="Q63" s="441"/>
    </row>
    <row r="64" spans="1:17" ht="48" customHeight="1" x14ac:dyDescent="0.25">
      <c r="A64" s="1387"/>
      <c r="B64" s="1387"/>
      <c r="C64" s="1390"/>
      <c r="D64" s="1391"/>
      <c r="E64" s="1391"/>
      <c r="F64" s="1391"/>
      <c r="G64" s="1391"/>
      <c r="H64" s="1391"/>
      <c r="I64" s="1391"/>
      <c r="J64" s="1386"/>
      <c r="K64" s="753" t="s">
        <v>10</v>
      </c>
      <c r="L64" s="753" t="s">
        <v>10</v>
      </c>
      <c r="M64" s="753" t="s">
        <v>11</v>
      </c>
      <c r="N64" s="753" t="s">
        <v>12</v>
      </c>
      <c r="O64" s="753" t="s">
        <v>13</v>
      </c>
      <c r="P64" s="753" t="s">
        <v>13</v>
      </c>
      <c r="Q64" s="440"/>
    </row>
    <row r="65" spans="1:20" ht="25.5" customHeight="1" x14ac:dyDescent="0.25">
      <c r="A65" s="1341" t="s">
        <v>53</v>
      </c>
      <c r="B65" s="754" t="s">
        <v>926</v>
      </c>
      <c r="C65" s="1347" t="s">
        <v>686</v>
      </c>
      <c r="D65" s="1348"/>
      <c r="E65" s="1348"/>
      <c r="F65" s="1348"/>
      <c r="G65" s="1348"/>
      <c r="H65" s="1348"/>
      <c r="I65" s="1349"/>
      <c r="J65" s="755" t="s">
        <v>927</v>
      </c>
      <c r="K65" s="745" t="s">
        <v>15</v>
      </c>
      <c r="L65" s="746">
        <v>1020</v>
      </c>
      <c r="M65" s="746">
        <v>1000</v>
      </c>
      <c r="N65" s="746">
        <v>850</v>
      </c>
      <c r="O65" s="746">
        <v>850</v>
      </c>
      <c r="P65" s="746">
        <v>850</v>
      </c>
      <c r="Q65" s="440"/>
    </row>
    <row r="66" spans="1:20" ht="41.25" customHeight="1" x14ac:dyDescent="0.25">
      <c r="A66" s="1342"/>
      <c r="B66" s="754" t="s">
        <v>876</v>
      </c>
      <c r="C66" s="1398" t="s">
        <v>480</v>
      </c>
      <c r="D66" s="1398"/>
      <c r="E66" s="1398"/>
      <c r="F66" s="1398"/>
      <c r="G66" s="1398"/>
      <c r="H66" s="1398"/>
      <c r="I66" s="1398"/>
      <c r="J66" s="756" t="s">
        <v>111</v>
      </c>
      <c r="K66" s="757" t="s">
        <v>15</v>
      </c>
      <c r="L66" s="747">
        <v>80</v>
      </c>
      <c r="M66" s="748">
        <v>80</v>
      </c>
      <c r="N66" s="748">
        <v>75</v>
      </c>
      <c r="O66" s="748">
        <v>70</v>
      </c>
      <c r="P66" s="748">
        <v>65</v>
      </c>
      <c r="Q66" s="440"/>
    </row>
    <row r="67" spans="1:20" ht="45.75" customHeight="1" x14ac:dyDescent="0.25">
      <c r="A67" s="1342"/>
      <c r="B67" s="758" t="s">
        <v>174</v>
      </c>
      <c r="C67" s="1249" t="s">
        <v>687</v>
      </c>
      <c r="D67" s="1250"/>
      <c r="E67" s="1250"/>
      <c r="F67" s="1250"/>
      <c r="G67" s="1250"/>
      <c r="H67" s="1250"/>
      <c r="I67" s="1251"/>
      <c r="J67" s="735" t="s">
        <v>119</v>
      </c>
      <c r="K67" s="749">
        <v>255</v>
      </c>
      <c r="L67" s="749">
        <v>364</v>
      </c>
      <c r="M67" s="750">
        <v>364</v>
      </c>
      <c r="N67" s="750">
        <v>445</v>
      </c>
      <c r="O67" s="750">
        <v>450</v>
      </c>
      <c r="P67" s="750">
        <v>500</v>
      </c>
      <c r="Q67" s="440"/>
    </row>
    <row r="68" spans="1:20" ht="27" customHeight="1" x14ac:dyDescent="0.25">
      <c r="A68" s="1342"/>
      <c r="B68" s="758" t="s">
        <v>342</v>
      </c>
      <c r="C68" s="1398" t="s">
        <v>688</v>
      </c>
      <c r="D68" s="1398"/>
      <c r="E68" s="1398"/>
      <c r="F68" s="1398"/>
      <c r="G68" s="1398"/>
      <c r="H68" s="1398"/>
      <c r="I68" s="1398"/>
      <c r="J68" s="759" t="s">
        <v>111</v>
      </c>
      <c r="K68" s="721" t="s">
        <v>15</v>
      </c>
      <c r="L68" s="748">
        <v>76</v>
      </c>
      <c r="M68" s="748">
        <v>70</v>
      </c>
      <c r="N68" s="748">
        <v>90</v>
      </c>
      <c r="O68" s="748">
        <v>90</v>
      </c>
      <c r="P68" s="748">
        <v>90</v>
      </c>
      <c r="Q68" s="440"/>
    </row>
    <row r="69" spans="1:20" ht="24" customHeight="1" x14ac:dyDescent="0.25">
      <c r="A69" s="1342"/>
      <c r="B69" s="758" t="s">
        <v>339</v>
      </c>
      <c r="C69" s="1343" t="s">
        <v>689</v>
      </c>
      <c r="D69" s="1344"/>
      <c r="E69" s="1344"/>
      <c r="F69" s="1344"/>
      <c r="G69" s="1344"/>
      <c r="H69" s="1344"/>
      <c r="I69" s="1345"/>
      <c r="J69" s="759" t="s">
        <v>114</v>
      </c>
      <c r="K69" s="721" t="s">
        <v>15</v>
      </c>
      <c r="L69" s="748">
        <v>72</v>
      </c>
      <c r="M69" s="748">
        <v>50</v>
      </c>
      <c r="N69" s="748">
        <v>60</v>
      </c>
      <c r="O69" s="748">
        <v>60</v>
      </c>
      <c r="P69" s="748">
        <v>60</v>
      </c>
      <c r="Q69" s="440"/>
    </row>
    <row r="70" spans="1:20" ht="29.25" customHeight="1" x14ac:dyDescent="0.25">
      <c r="A70" s="1342" t="s">
        <v>53</v>
      </c>
      <c r="B70" s="758" t="s">
        <v>690</v>
      </c>
      <c r="C70" s="1343" t="s">
        <v>691</v>
      </c>
      <c r="D70" s="1344"/>
      <c r="E70" s="1344"/>
      <c r="F70" s="1344"/>
      <c r="G70" s="1344"/>
      <c r="H70" s="1344"/>
      <c r="I70" s="1345"/>
      <c r="J70" s="759" t="s">
        <v>114</v>
      </c>
      <c r="K70" s="721" t="s">
        <v>15</v>
      </c>
      <c r="L70" s="721" t="s">
        <v>15</v>
      </c>
      <c r="M70" s="748">
        <v>80</v>
      </c>
      <c r="N70" s="748">
        <v>80</v>
      </c>
      <c r="O70" s="748">
        <v>80</v>
      </c>
      <c r="P70" s="748">
        <v>80</v>
      </c>
      <c r="Q70" s="437"/>
    </row>
    <row r="71" spans="1:20" ht="20.45" customHeight="1" x14ac:dyDescent="0.25">
      <c r="A71" s="1341" t="s">
        <v>54</v>
      </c>
      <c r="B71" s="754" t="s">
        <v>141</v>
      </c>
      <c r="C71" s="1249" t="s">
        <v>692</v>
      </c>
      <c r="D71" s="1250"/>
      <c r="E71" s="1250"/>
      <c r="F71" s="1250"/>
      <c r="G71" s="1250"/>
      <c r="H71" s="1250"/>
      <c r="I71" s="1251"/>
      <c r="J71" s="735" t="s">
        <v>119</v>
      </c>
      <c r="K71" s="735">
        <v>25000</v>
      </c>
      <c r="L71" s="747">
        <v>26600</v>
      </c>
      <c r="M71" s="747">
        <v>30603</v>
      </c>
      <c r="N71" s="748">
        <v>30603</v>
      </c>
      <c r="O71" s="748">
        <v>30603</v>
      </c>
      <c r="P71" s="748">
        <v>30603</v>
      </c>
      <c r="Q71" s="437"/>
    </row>
    <row r="72" spans="1:20" ht="45" customHeight="1" x14ac:dyDescent="0.25">
      <c r="A72" s="1342"/>
      <c r="B72" s="754" t="s">
        <v>142</v>
      </c>
      <c r="C72" s="1343" t="s">
        <v>693</v>
      </c>
      <c r="D72" s="1344"/>
      <c r="E72" s="1344"/>
      <c r="F72" s="1344"/>
      <c r="G72" s="1344"/>
      <c r="H72" s="1344"/>
      <c r="I72" s="1345"/>
      <c r="J72" s="735" t="s">
        <v>114</v>
      </c>
      <c r="K72" s="735" t="s">
        <v>15</v>
      </c>
      <c r="L72" s="735" t="s">
        <v>15</v>
      </c>
      <c r="M72" s="735">
        <v>8</v>
      </c>
      <c r="N72" s="748">
        <v>10</v>
      </c>
      <c r="O72" s="748">
        <v>10</v>
      </c>
      <c r="P72" s="748">
        <v>10</v>
      </c>
      <c r="Q72" s="437"/>
    </row>
    <row r="73" spans="1:20" ht="31.5" customHeight="1" x14ac:dyDescent="0.25">
      <c r="A73" s="1342"/>
      <c r="B73" s="754" t="s">
        <v>194</v>
      </c>
      <c r="C73" s="1343" t="s">
        <v>694</v>
      </c>
      <c r="D73" s="1344"/>
      <c r="E73" s="1344"/>
      <c r="F73" s="1344"/>
      <c r="G73" s="1344"/>
      <c r="H73" s="1344"/>
      <c r="I73" s="1345"/>
      <c r="J73" s="735" t="s">
        <v>119</v>
      </c>
      <c r="K73" s="735" t="s">
        <v>15</v>
      </c>
      <c r="L73" s="735" t="s">
        <v>15</v>
      </c>
      <c r="M73" s="747">
        <v>4</v>
      </c>
      <c r="N73" s="747">
        <v>4</v>
      </c>
      <c r="O73" s="747">
        <v>4</v>
      </c>
      <c r="P73" s="747">
        <v>4</v>
      </c>
      <c r="Q73" s="438"/>
    </row>
    <row r="74" spans="1:20" ht="48" customHeight="1" x14ac:dyDescent="0.25">
      <c r="A74" s="1342"/>
      <c r="B74" s="754" t="s">
        <v>214</v>
      </c>
      <c r="C74" s="1249" t="s">
        <v>695</v>
      </c>
      <c r="D74" s="1250"/>
      <c r="E74" s="1250"/>
      <c r="F74" s="1250"/>
      <c r="G74" s="1250"/>
      <c r="H74" s="1250"/>
      <c r="I74" s="1251"/>
      <c r="J74" s="735" t="s">
        <v>114</v>
      </c>
      <c r="K74" s="735" t="s">
        <v>15</v>
      </c>
      <c r="L74" s="747" t="s">
        <v>15</v>
      </c>
      <c r="M74" s="747" t="s">
        <v>15</v>
      </c>
      <c r="N74" s="748">
        <v>255</v>
      </c>
      <c r="O74" s="748">
        <v>255</v>
      </c>
      <c r="P74" s="748">
        <v>255</v>
      </c>
      <c r="Q74" s="437"/>
    </row>
    <row r="75" spans="1:20" ht="21.95" customHeight="1" x14ac:dyDescent="0.25">
      <c r="A75" s="1342"/>
      <c r="B75" s="754" t="s">
        <v>215</v>
      </c>
      <c r="C75" s="1343" t="s">
        <v>696</v>
      </c>
      <c r="D75" s="1344"/>
      <c r="E75" s="1344"/>
      <c r="F75" s="1344"/>
      <c r="G75" s="1344"/>
      <c r="H75" s="1344"/>
      <c r="I75" s="1345"/>
      <c r="J75" s="735" t="s">
        <v>114</v>
      </c>
      <c r="K75" s="721" t="s">
        <v>15</v>
      </c>
      <c r="L75" s="748">
        <v>45</v>
      </c>
      <c r="M75" s="748">
        <v>50</v>
      </c>
      <c r="N75" s="748">
        <v>67</v>
      </c>
      <c r="O75" s="748">
        <v>67</v>
      </c>
      <c r="P75" s="748">
        <v>67</v>
      </c>
      <c r="Q75" s="439"/>
    </row>
    <row r="76" spans="1:20" ht="21" customHeight="1" x14ac:dyDescent="0.25">
      <c r="A76" s="1342"/>
      <c r="B76" s="754" t="s">
        <v>192</v>
      </c>
      <c r="C76" s="1343" t="s">
        <v>697</v>
      </c>
      <c r="D76" s="1344"/>
      <c r="E76" s="1344"/>
      <c r="F76" s="1344"/>
      <c r="G76" s="1344"/>
      <c r="H76" s="1344"/>
      <c r="I76" s="1345"/>
      <c r="J76" s="735" t="s">
        <v>114</v>
      </c>
      <c r="K76" s="721" t="s">
        <v>15</v>
      </c>
      <c r="L76" s="721" t="s">
        <v>15</v>
      </c>
      <c r="M76" s="748">
        <v>15000</v>
      </c>
      <c r="N76" s="748">
        <v>15000</v>
      </c>
      <c r="O76" s="748">
        <v>15000</v>
      </c>
      <c r="P76" s="748">
        <v>15000</v>
      </c>
      <c r="Q76" s="437"/>
      <c r="T76" s="155"/>
    </row>
    <row r="77" spans="1:20" ht="30" customHeight="1" x14ac:dyDescent="0.25">
      <c r="A77" s="1342"/>
      <c r="B77" s="754" t="s">
        <v>194</v>
      </c>
      <c r="C77" s="1343" t="s">
        <v>698</v>
      </c>
      <c r="D77" s="1344"/>
      <c r="E77" s="1344"/>
      <c r="F77" s="1344"/>
      <c r="G77" s="1344"/>
      <c r="H77" s="1344"/>
      <c r="I77" s="1345"/>
      <c r="J77" s="735" t="s">
        <v>114</v>
      </c>
      <c r="K77" s="721" t="s">
        <v>15</v>
      </c>
      <c r="L77" s="721" t="s">
        <v>15</v>
      </c>
      <c r="M77" s="721" t="s">
        <v>15</v>
      </c>
      <c r="N77" s="748">
        <v>14</v>
      </c>
      <c r="O77" s="748">
        <v>14</v>
      </c>
      <c r="P77" s="748">
        <v>15</v>
      </c>
      <c r="Q77" s="438"/>
    </row>
    <row r="78" spans="1:20" ht="24" customHeight="1" x14ac:dyDescent="0.25">
      <c r="A78" s="1342" t="s">
        <v>59</v>
      </c>
      <c r="B78" s="758" t="s">
        <v>144</v>
      </c>
      <c r="C78" s="1343" t="s">
        <v>317</v>
      </c>
      <c r="D78" s="1344"/>
      <c r="E78" s="1344"/>
      <c r="F78" s="1344"/>
      <c r="G78" s="1344"/>
      <c r="H78" s="1344"/>
      <c r="I78" s="1345"/>
      <c r="J78" s="735" t="s">
        <v>119</v>
      </c>
      <c r="K78" s="721" t="s">
        <v>15</v>
      </c>
      <c r="L78" s="748">
        <v>36</v>
      </c>
      <c r="M78" s="748">
        <v>20</v>
      </c>
      <c r="N78" s="748">
        <v>20</v>
      </c>
      <c r="O78" s="748">
        <v>20</v>
      </c>
      <c r="P78" s="748">
        <v>20</v>
      </c>
      <c r="Q78" s="437"/>
    </row>
    <row r="79" spans="1:20" ht="23.25" customHeight="1" x14ac:dyDescent="0.25">
      <c r="A79" s="1342"/>
      <c r="B79" s="758" t="s">
        <v>175</v>
      </c>
      <c r="C79" s="1347" t="s">
        <v>699</v>
      </c>
      <c r="D79" s="1348"/>
      <c r="E79" s="1348"/>
      <c r="F79" s="1348"/>
      <c r="G79" s="1348"/>
      <c r="H79" s="1348"/>
      <c r="I79" s="1349"/>
      <c r="J79" s="735" t="s">
        <v>114</v>
      </c>
      <c r="K79" s="749" t="s">
        <v>15</v>
      </c>
      <c r="L79" s="750">
        <v>1</v>
      </c>
      <c r="M79" s="748">
        <v>1</v>
      </c>
      <c r="N79" s="748">
        <v>1</v>
      </c>
      <c r="O79" s="748">
        <v>1</v>
      </c>
      <c r="P79" s="748">
        <v>1</v>
      </c>
      <c r="Q79" s="437"/>
    </row>
    <row r="80" spans="1:20" ht="19.899999999999999" customHeight="1" x14ac:dyDescent="0.25">
      <c r="A80" s="1376"/>
      <c r="B80" s="758" t="s">
        <v>338</v>
      </c>
      <c r="C80" s="1377" t="s">
        <v>700</v>
      </c>
      <c r="D80" s="1378"/>
      <c r="E80" s="1378"/>
      <c r="F80" s="1378"/>
      <c r="G80" s="1378"/>
      <c r="H80" s="1378"/>
      <c r="I80" s="1379"/>
      <c r="J80" s="735" t="s">
        <v>114</v>
      </c>
      <c r="K80" s="735" t="s">
        <v>15</v>
      </c>
      <c r="L80" s="750">
        <v>150</v>
      </c>
      <c r="M80" s="748">
        <v>200</v>
      </c>
      <c r="N80" s="748">
        <v>200</v>
      </c>
      <c r="O80" s="748">
        <v>200</v>
      </c>
      <c r="P80" s="748">
        <v>200</v>
      </c>
    </row>
    <row r="81" spans="1:17" ht="19.899999999999999" customHeight="1" x14ac:dyDescent="0.25"/>
    <row r="82" spans="1:17" ht="23.45" customHeight="1" x14ac:dyDescent="0.25">
      <c r="A82" s="1334" t="s">
        <v>195</v>
      </c>
      <c r="B82" s="1340"/>
      <c r="C82" s="1340"/>
      <c r="D82" s="1340"/>
      <c r="E82" s="1340"/>
      <c r="F82" s="1340"/>
      <c r="G82" s="1340"/>
      <c r="H82" s="1340"/>
      <c r="I82" s="1340"/>
      <c r="J82" s="1340"/>
      <c r="K82" s="1340"/>
      <c r="L82" s="1340"/>
      <c r="M82" s="1340"/>
      <c r="N82" s="1340"/>
      <c r="O82" s="1340"/>
      <c r="P82" s="1335"/>
      <c r="Q82" s="427"/>
    </row>
    <row r="83" spans="1:17" x14ac:dyDescent="0.25">
      <c r="A83" s="1304" t="s">
        <v>7</v>
      </c>
      <c r="B83" s="1328"/>
      <c r="C83" s="1328"/>
      <c r="D83" s="1305"/>
      <c r="E83" s="1289" t="s">
        <v>2</v>
      </c>
      <c r="F83" s="1290"/>
      <c r="G83" s="1289">
        <v>2016</v>
      </c>
      <c r="H83" s="1290"/>
      <c r="I83" s="393">
        <v>2017</v>
      </c>
      <c r="J83" s="393">
        <v>2018</v>
      </c>
      <c r="K83" s="1298">
        <v>2019</v>
      </c>
      <c r="L83" s="1298"/>
      <c r="M83" s="1298">
        <v>2020</v>
      </c>
      <c r="N83" s="1298"/>
      <c r="O83" s="1298">
        <v>2021</v>
      </c>
      <c r="P83" s="1298"/>
      <c r="Q83" s="436"/>
    </row>
    <row r="84" spans="1:17" ht="31.5" x14ac:dyDescent="0.25">
      <c r="A84" s="1306"/>
      <c r="B84" s="1329"/>
      <c r="C84" s="1329"/>
      <c r="D84" s="1307"/>
      <c r="E84" s="393" t="s">
        <v>61</v>
      </c>
      <c r="F84" s="395" t="s">
        <v>62</v>
      </c>
      <c r="G84" s="1289" t="s">
        <v>10</v>
      </c>
      <c r="H84" s="1290"/>
      <c r="I84" s="393" t="s">
        <v>10</v>
      </c>
      <c r="J84" s="393" t="s">
        <v>11</v>
      </c>
      <c r="K84" s="1289" t="s">
        <v>12</v>
      </c>
      <c r="L84" s="1290"/>
      <c r="M84" s="1289" t="s">
        <v>13</v>
      </c>
      <c r="N84" s="1290"/>
      <c r="O84" s="1289" t="s">
        <v>13</v>
      </c>
      <c r="P84" s="1290"/>
      <c r="Q84" s="394"/>
    </row>
    <row r="85" spans="1:17" ht="33" customHeight="1" x14ac:dyDescent="0.25">
      <c r="A85" s="1383" t="s">
        <v>318</v>
      </c>
      <c r="B85" s="1384"/>
      <c r="C85" s="1384"/>
      <c r="D85" s="1385"/>
      <c r="E85" s="682" t="s">
        <v>319</v>
      </c>
      <c r="F85" s="683"/>
      <c r="G85" s="1361" t="s">
        <v>15</v>
      </c>
      <c r="H85" s="1362"/>
      <c r="I85" s="684">
        <f>I86+I88+I91+I104+I107+I108+I112</f>
        <v>8904.6999999999989</v>
      </c>
      <c r="J85" s="684">
        <f>J86+J88+J91+J104+J107+J108+J112</f>
        <v>9662.5</v>
      </c>
      <c r="K85" s="1277">
        <f>K86+K88+K91+K104+K108+K112</f>
        <v>16929.400000000001</v>
      </c>
      <c r="L85" s="1355"/>
      <c r="M85" s="1277">
        <f>M86+M88+M91+M104+M108+M112</f>
        <v>15730.51</v>
      </c>
      <c r="N85" s="1355"/>
      <c r="O85" s="1277">
        <f>O86+O88+O91+O104+O108+O112</f>
        <v>15402.619999999999</v>
      </c>
      <c r="P85" s="1355"/>
      <c r="Q85" s="430"/>
    </row>
    <row r="86" spans="1:17" ht="23.25" customHeight="1" x14ac:dyDescent="0.25">
      <c r="A86" s="1356" t="s">
        <v>376</v>
      </c>
      <c r="B86" s="1357"/>
      <c r="C86" s="1357"/>
      <c r="D86" s="1358"/>
      <c r="E86" s="685"/>
      <c r="F86" s="686">
        <v>211000</v>
      </c>
      <c r="G86" s="1352" t="s">
        <v>15</v>
      </c>
      <c r="H86" s="1353"/>
      <c r="I86" s="687">
        <f>I87</f>
        <v>5287.5</v>
      </c>
      <c r="J86" s="684">
        <f>J87</f>
        <v>5671.4</v>
      </c>
      <c r="K86" s="1277">
        <f>K87</f>
        <v>5868.29</v>
      </c>
      <c r="L86" s="1278"/>
      <c r="M86" s="1277">
        <f>M87</f>
        <v>6042.6</v>
      </c>
      <c r="N86" s="1278"/>
      <c r="O86" s="1354">
        <f>O87</f>
        <v>6228.71</v>
      </c>
      <c r="P86" s="1354"/>
      <c r="Q86" s="430"/>
    </row>
    <row r="87" spans="1:17" ht="29.25" customHeight="1" x14ac:dyDescent="0.25">
      <c r="A87" s="1285" t="s">
        <v>445</v>
      </c>
      <c r="B87" s="1286"/>
      <c r="C87" s="1286"/>
      <c r="D87" s="1287"/>
      <c r="E87" s="685"/>
      <c r="F87" s="688">
        <v>211180</v>
      </c>
      <c r="G87" s="1352" t="s">
        <v>15</v>
      </c>
      <c r="H87" s="1353"/>
      <c r="I87" s="689">
        <v>5287.5</v>
      </c>
      <c r="J87" s="690">
        <v>5671.4</v>
      </c>
      <c r="K87" s="1279">
        <v>5868.29</v>
      </c>
      <c r="L87" s="1280"/>
      <c r="M87" s="1279">
        <v>6042.6</v>
      </c>
      <c r="N87" s="1280"/>
      <c r="O87" s="1279">
        <v>6228.71</v>
      </c>
      <c r="P87" s="1280"/>
      <c r="Q87" s="435"/>
    </row>
    <row r="88" spans="1:17" ht="15.75" customHeight="1" x14ac:dyDescent="0.25">
      <c r="A88" s="1283" t="s">
        <v>80</v>
      </c>
      <c r="B88" s="1283"/>
      <c r="C88" s="1283"/>
      <c r="D88" s="1283"/>
      <c r="E88" s="685"/>
      <c r="F88" s="686">
        <v>212000</v>
      </c>
      <c r="G88" s="1352" t="s">
        <v>15</v>
      </c>
      <c r="H88" s="1353"/>
      <c r="I88" s="687">
        <f>I89+I90</f>
        <v>1374.6000000000001</v>
      </c>
      <c r="J88" s="684">
        <f>J89+J90</f>
        <v>1425.1</v>
      </c>
      <c r="K88" s="1277">
        <f>K89+K90</f>
        <v>1230.81</v>
      </c>
      <c r="L88" s="1278"/>
      <c r="M88" s="1277">
        <f>M89+M90</f>
        <v>1278.71</v>
      </c>
      <c r="N88" s="1278"/>
      <c r="O88" s="1277">
        <f>O90+O89</f>
        <v>1329.91</v>
      </c>
      <c r="P88" s="1278"/>
      <c r="Q88" s="434"/>
    </row>
    <row r="89" spans="1:17" ht="15.75" customHeight="1" x14ac:dyDescent="0.25">
      <c r="A89" s="1285" t="s">
        <v>198</v>
      </c>
      <c r="B89" s="1286"/>
      <c r="C89" s="1286"/>
      <c r="D89" s="1287"/>
      <c r="E89" s="691"/>
      <c r="F89" s="688">
        <v>212100</v>
      </c>
      <c r="G89" s="1359" t="s">
        <v>15</v>
      </c>
      <c r="H89" s="1360"/>
      <c r="I89" s="689">
        <v>1151.4000000000001</v>
      </c>
      <c r="J89" s="690">
        <v>1192.8</v>
      </c>
      <c r="K89" s="1279">
        <v>1016.34</v>
      </c>
      <c r="L89" s="1280"/>
      <c r="M89" s="1279">
        <v>1056.4100000000001</v>
      </c>
      <c r="N89" s="1280"/>
      <c r="O89" s="1279">
        <v>1099.21</v>
      </c>
      <c r="P89" s="1280"/>
      <c r="Q89" s="434"/>
    </row>
    <row r="90" spans="1:17" ht="15.75" customHeight="1" x14ac:dyDescent="0.25">
      <c r="A90" s="1285" t="s">
        <v>320</v>
      </c>
      <c r="B90" s="1286"/>
      <c r="C90" s="1286"/>
      <c r="D90" s="1287"/>
      <c r="E90" s="691"/>
      <c r="F90" s="688">
        <v>212210</v>
      </c>
      <c r="G90" s="1194" t="s">
        <v>15</v>
      </c>
      <c r="H90" s="1195"/>
      <c r="I90" s="689">
        <v>223.2</v>
      </c>
      <c r="J90" s="690">
        <v>232.3</v>
      </c>
      <c r="K90" s="1279">
        <v>214.47</v>
      </c>
      <c r="L90" s="1280"/>
      <c r="M90" s="1279">
        <v>222.3</v>
      </c>
      <c r="N90" s="1280"/>
      <c r="O90" s="1279">
        <v>230.7</v>
      </c>
      <c r="P90" s="1280"/>
      <c r="Q90" s="434"/>
    </row>
    <row r="91" spans="1:17" ht="15.75" customHeight="1" x14ac:dyDescent="0.25">
      <c r="A91" s="1356" t="s">
        <v>83</v>
      </c>
      <c r="B91" s="1357"/>
      <c r="C91" s="1357"/>
      <c r="D91" s="1358"/>
      <c r="E91" s="685"/>
      <c r="F91" s="686">
        <v>220000</v>
      </c>
      <c r="G91" s="1352" t="s">
        <v>15</v>
      </c>
      <c r="H91" s="1353"/>
      <c r="I91" s="687">
        <f>I92+I93+I94+I95+I96+I97+I98+I99+I100+I101+I102+I103</f>
        <v>1739.6999999999996</v>
      </c>
      <c r="J91" s="687">
        <f>J92+J93+J94+J95+J96+J97+J98+J99+J100+J101+J102+J103</f>
        <v>1836.6999999999998</v>
      </c>
      <c r="K91" s="1277">
        <f t="shared" ref="K91" si="0">K92+K93+K94+K95+K96+K97+K98+K99+K100+K101+K102+K103</f>
        <v>7405.3</v>
      </c>
      <c r="L91" s="1278"/>
      <c r="M91" s="1277">
        <f>M92+M93+M94+M95+M96+M97+M98+M99+M100+M101+M102+M103</f>
        <v>6964.7</v>
      </c>
      <c r="N91" s="1278"/>
      <c r="O91" s="1277">
        <f>O92+O93+O94+O95+O96+O97+O98+O99+O100+O101+O102+O103</f>
        <v>6394</v>
      </c>
      <c r="P91" s="1278"/>
      <c r="Q91" s="434"/>
    </row>
    <row r="92" spans="1:17" ht="15.75" customHeight="1" x14ac:dyDescent="0.25">
      <c r="A92" s="1285" t="s">
        <v>200</v>
      </c>
      <c r="B92" s="1286"/>
      <c r="C92" s="1286"/>
      <c r="D92" s="1287"/>
      <c r="E92" s="691"/>
      <c r="F92" s="688">
        <v>222210</v>
      </c>
      <c r="G92" s="1359" t="s">
        <v>15</v>
      </c>
      <c r="H92" s="1360"/>
      <c r="I92" s="689">
        <v>128.5</v>
      </c>
      <c r="J92" s="690">
        <v>114.1</v>
      </c>
      <c r="K92" s="1279">
        <v>1010</v>
      </c>
      <c r="L92" s="1280"/>
      <c r="M92" s="1279">
        <v>354.7</v>
      </c>
      <c r="N92" s="1280"/>
      <c r="O92" s="1279">
        <v>354.7</v>
      </c>
      <c r="P92" s="1280"/>
      <c r="Q92" s="434"/>
    </row>
    <row r="93" spans="1:17" ht="15.75" customHeight="1" x14ac:dyDescent="0.25">
      <c r="A93" s="1285" t="s">
        <v>85</v>
      </c>
      <c r="B93" s="1286"/>
      <c r="C93" s="1286"/>
      <c r="D93" s="1287"/>
      <c r="E93" s="691"/>
      <c r="F93" s="688">
        <v>222220</v>
      </c>
      <c r="G93" s="1359" t="s">
        <v>15</v>
      </c>
      <c r="H93" s="1360"/>
      <c r="I93" s="689">
        <v>69.099999999999994</v>
      </c>
      <c r="J93" s="690">
        <v>50</v>
      </c>
      <c r="K93" s="1279">
        <v>50</v>
      </c>
      <c r="L93" s="1280"/>
      <c r="M93" s="1279">
        <v>50</v>
      </c>
      <c r="N93" s="1280"/>
      <c r="O93" s="1279">
        <v>50</v>
      </c>
      <c r="P93" s="1280"/>
      <c r="Q93" s="434"/>
    </row>
    <row r="94" spans="1:17" ht="15.75" customHeight="1" x14ac:dyDescent="0.25">
      <c r="A94" s="1285" t="s">
        <v>86</v>
      </c>
      <c r="B94" s="1286"/>
      <c r="C94" s="1286"/>
      <c r="D94" s="1287"/>
      <c r="E94" s="691"/>
      <c r="F94" s="688">
        <v>222300</v>
      </c>
      <c r="G94" s="1359" t="s">
        <v>15</v>
      </c>
      <c r="H94" s="1360"/>
      <c r="I94" s="689">
        <v>1115</v>
      </c>
      <c r="J94" s="690">
        <v>1000</v>
      </c>
      <c r="K94" s="1279">
        <v>4450</v>
      </c>
      <c r="L94" s="1280"/>
      <c r="M94" s="1279">
        <v>4450</v>
      </c>
      <c r="N94" s="1280"/>
      <c r="O94" s="1279">
        <v>4450</v>
      </c>
      <c r="P94" s="1280"/>
      <c r="Q94" s="434"/>
    </row>
    <row r="95" spans="1:17" ht="18.95" customHeight="1" x14ac:dyDescent="0.25">
      <c r="A95" s="1285" t="s">
        <v>87</v>
      </c>
      <c r="B95" s="1286"/>
      <c r="C95" s="1286"/>
      <c r="D95" s="1287"/>
      <c r="E95" s="691"/>
      <c r="F95" s="688">
        <v>222400</v>
      </c>
      <c r="G95" s="1359" t="s">
        <v>15</v>
      </c>
      <c r="H95" s="1360"/>
      <c r="I95" s="689">
        <v>83.6</v>
      </c>
      <c r="J95" s="690">
        <v>149</v>
      </c>
      <c r="K95" s="1279">
        <v>150</v>
      </c>
      <c r="L95" s="1280"/>
      <c r="M95" s="1279">
        <v>150</v>
      </c>
      <c r="N95" s="1280"/>
      <c r="O95" s="1279">
        <v>150</v>
      </c>
      <c r="P95" s="1280"/>
      <c r="Q95" s="433"/>
    </row>
    <row r="96" spans="1:17" ht="21" customHeight="1" x14ac:dyDescent="0.25">
      <c r="A96" s="1285" t="s">
        <v>88</v>
      </c>
      <c r="B96" s="1286"/>
      <c r="C96" s="1286"/>
      <c r="D96" s="1287"/>
      <c r="E96" s="691"/>
      <c r="F96" s="688">
        <v>222500</v>
      </c>
      <c r="G96" s="1359" t="s">
        <v>15</v>
      </c>
      <c r="H96" s="1360"/>
      <c r="I96" s="689">
        <v>29.3</v>
      </c>
      <c r="J96" s="690">
        <v>45</v>
      </c>
      <c r="K96" s="1279">
        <v>130</v>
      </c>
      <c r="L96" s="1280"/>
      <c r="M96" s="1279">
        <v>110</v>
      </c>
      <c r="N96" s="1280"/>
      <c r="O96" s="1279">
        <v>110</v>
      </c>
      <c r="P96" s="1280"/>
      <c r="Q96" s="432"/>
    </row>
    <row r="97" spans="1:17" ht="21.75" customHeight="1" x14ac:dyDescent="0.25">
      <c r="A97" s="1285" t="s">
        <v>89</v>
      </c>
      <c r="B97" s="1286"/>
      <c r="C97" s="1286"/>
      <c r="D97" s="1287"/>
      <c r="E97" s="691"/>
      <c r="F97" s="688">
        <v>222600</v>
      </c>
      <c r="G97" s="1359" t="s">
        <v>15</v>
      </c>
      <c r="H97" s="1360"/>
      <c r="I97" s="689">
        <v>11.5</v>
      </c>
      <c r="J97" s="690">
        <v>50</v>
      </c>
      <c r="K97" s="1279">
        <v>100</v>
      </c>
      <c r="L97" s="1280"/>
      <c r="M97" s="1279">
        <v>200</v>
      </c>
      <c r="N97" s="1280"/>
      <c r="O97" s="1279">
        <v>150</v>
      </c>
      <c r="P97" s="1280"/>
      <c r="Q97" s="432"/>
    </row>
    <row r="98" spans="1:17" ht="17.25" customHeight="1" x14ac:dyDescent="0.25">
      <c r="A98" s="1285" t="s">
        <v>216</v>
      </c>
      <c r="B98" s="1286"/>
      <c r="C98" s="1286"/>
      <c r="D98" s="1287"/>
      <c r="E98" s="691"/>
      <c r="F98" s="688">
        <v>222710</v>
      </c>
      <c r="G98" s="1359" t="s">
        <v>15</v>
      </c>
      <c r="H98" s="1360"/>
      <c r="I98" s="689">
        <v>39.6</v>
      </c>
      <c r="J98" s="690">
        <v>69.3</v>
      </c>
      <c r="K98" s="1279">
        <v>70</v>
      </c>
      <c r="L98" s="1280"/>
      <c r="M98" s="1279">
        <v>65</v>
      </c>
      <c r="N98" s="1280"/>
      <c r="O98" s="1279">
        <v>65</v>
      </c>
      <c r="P98" s="1280"/>
      <c r="Q98" s="432"/>
    </row>
    <row r="99" spans="1:17" ht="18.95" customHeight="1" x14ac:dyDescent="0.25">
      <c r="A99" s="1285" t="s">
        <v>217</v>
      </c>
      <c r="B99" s="1286"/>
      <c r="C99" s="1286"/>
      <c r="D99" s="1287"/>
      <c r="E99" s="691"/>
      <c r="F99" s="688">
        <v>222720</v>
      </c>
      <c r="G99" s="1359" t="s">
        <v>15</v>
      </c>
      <c r="H99" s="1360"/>
      <c r="I99" s="689">
        <v>112.6</v>
      </c>
      <c r="J99" s="690">
        <v>155</v>
      </c>
      <c r="K99" s="1279">
        <v>200</v>
      </c>
      <c r="L99" s="1280"/>
      <c r="M99" s="1279">
        <v>200</v>
      </c>
      <c r="N99" s="1280"/>
      <c r="O99" s="1279">
        <v>185</v>
      </c>
      <c r="P99" s="1280"/>
      <c r="Q99" s="430"/>
    </row>
    <row r="100" spans="1:17" ht="18" customHeight="1" x14ac:dyDescent="0.25">
      <c r="A100" s="1285" t="s">
        <v>177</v>
      </c>
      <c r="B100" s="1286"/>
      <c r="C100" s="1286"/>
      <c r="D100" s="1287"/>
      <c r="E100" s="691"/>
      <c r="F100" s="688">
        <v>222910</v>
      </c>
      <c r="G100" s="1359" t="s">
        <v>15</v>
      </c>
      <c r="H100" s="1360"/>
      <c r="I100" s="692">
        <v>0</v>
      </c>
      <c r="J100" s="690">
        <v>15</v>
      </c>
      <c r="K100" s="1279">
        <v>100</v>
      </c>
      <c r="L100" s="1280"/>
      <c r="M100" s="1279">
        <v>120</v>
      </c>
      <c r="N100" s="1280"/>
      <c r="O100" s="1279">
        <v>85</v>
      </c>
      <c r="P100" s="1280"/>
      <c r="Q100" s="428"/>
    </row>
    <row r="101" spans="1:17" ht="18.75" customHeight="1" x14ac:dyDescent="0.25">
      <c r="A101" s="1285" t="s">
        <v>203</v>
      </c>
      <c r="B101" s="1286"/>
      <c r="C101" s="1286"/>
      <c r="D101" s="1287"/>
      <c r="E101" s="691"/>
      <c r="F101" s="688">
        <v>222920</v>
      </c>
      <c r="G101" s="1359" t="s">
        <v>15</v>
      </c>
      <c r="H101" s="1360"/>
      <c r="I101" s="689">
        <v>21.4</v>
      </c>
      <c r="J101" s="690">
        <v>27.8</v>
      </c>
      <c r="K101" s="1279">
        <v>70</v>
      </c>
      <c r="L101" s="1280"/>
      <c r="M101" s="1279">
        <v>70</v>
      </c>
      <c r="N101" s="1280"/>
      <c r="O101" s="1279">
        <v>70</v>
      </c>
      <c r="P101" s="1280"/>
      <c r="Q101" s="428"/>
    </row>
    <row r="102" spans="1:17" ht="23.25" customHeight="1" x14ac:dyDescent="0.25">
      <c r="A102" s="1285" t="s">
        <v>93</v>
      </c>
      <c r="B102" s="1286"/>
      <c r="C102" s="1286"/>
      <c r="D102" s="1287"/>
      <c r="E102" s="691"/>
      <c r="F102" s="688">
        <v>222980</v>
      </c>
      <c r="G102" s="1359" t="s">
        <v>15</v>
      </c>
      <c r="H102" s="1360"/>
      <c r="I102" s="689">
        <v>33.5</v>
      </c>
      <c r="J102" s="690">
        <v>43.5</v>
      </c>
      <c r="K102" s="1279">
        <v>45</v>
      </c>
      <c r="L102" s="1280"/>
      <c r="M102" s="1279">
        <v>45</v>
      </c>
      <c r="N102" s="1280"/>
      <c r="O102" s="1279">
        <v>45</v>
      </c>
      <c r="P102" s="1280"/>
      <c r="Q102" s="428"/>
    </row>
    <row r="103" spans="1:17" s="429" customFormat="1" ht="24" customHeight="1" x14ac:dyDescent="0.25">
      <c r="A103" s="1285" t="s">
        <v>94</v>
      </c>
      <c r="B103" s="1286"/>
      <c r="C103" s="1286"/>
      <c r="D103" s="1287"/>
      <c r="E103" s="691"/>
      <c r="F103" s="688">
        <v>222990</v>
      </c>
      <c r="G103" s="1359" t="s">
        <v>15</v>
      </c>
      <c r="H103" s="1360"/>
      <c r="I103" s="689">
        <v>95.6</v>
      </c>
      <c r="J103" s="690">
        <v>118</v>
      </c>
      <c r="K103" s="1279">
        <v>1030.3</v>
      </c>
      <c r="L103" s="1280"/>
      <c r="M103" s="1279">
        <v>1150</v>
      </c>
      <c r="N103" s="1280"/>
      <c r="O103" s="1279">
        <v>679.3</v>
      </c>
      <c r="P103" s="1280"/>
      <c r="Q103" s="430"/>
    </row>
    <row r="104" spans="1:17" ht="23.25" customHeight="1" x14ac:dyDescent="0.25">
      <c r="A104" s="1283" t="s">
        <v>204</v>
      </c>
      <c r="B104" s="1283"/>
      <c r="C104" s="1283"/>
      <c r="D104" s="1283"/>
      <c r="E104" s="685"/>
      <c r="F104" s="686">
        <v>273000</v>
      </c>
      <c r="G104" s="1352" t="s">
        <v>15</v>
      </c>
      <c r="H104" s="1353"/>
      <c r="I104" s="687">
        <f>I105+I106</f>
        <v>78.8</v>
      </c>
      <c r="J104" s="687">
        <f>J105+J106</f>
        <v>95</v>
      </c>
      <c r="K104" s="1277">
        <f t="shared" ref="K104:M104" si="1">K105+K106</f>
        <v>115</v>
      </c>
      <c r="L104" s="1278"/>
      <c r="M104" s="1277">
        <f t="shared" si="1"/>
        <v>110</v>
      </c>
      <c r="N104" s="1278"/>
      <c r="O104" s="1277">
        <f>O106+O105</f>
        <v>110</v>
      </c>
      <c r="P104" s="1278"/>
      <c r="Q104" s="428"/>
    </row>
    <row r="105" spans="1:17" ht="30" customHeight="1" x14ac:dyDescent="0.25">
      <c r="A105" s="1285" t="s">
        <v>205</v>
      </c>
      <c r="B105" s="1286"/>
      <c r="C105" s="1286"/>
      <c r="D105" s="1287"/>
      <c r="E105" s="691"/>
      <c r="F105" s="164">
        <v>273200</v>
      </c>
      <c r="G105" s="1359" t="s">
        <v>15</v>
      </c>
      <c r="H105" s="1360"/>
      <c r="I105" s="689">
        <v>30.3</v>
      </c>
      <c r="J105" s="689">
        <v>35</v>
      </c>
      <c r="K105" s="1276">
        <v>50</v>
      </c>
      <c r="L105" s="1276"/>
      <c r="M105" s="1276">
        <v>50</v>
      </c>
      <c r="N105" s="1276"/>
      <c r="O105" s="1276">
        <v>50</v>
      </c>
      <c r="P105" s="1276"/>
      <c r="Q105" s="428"/>
    </row>
    <row r="106" spans="1:17" ht="45.75" customHeight="1" x14ac:dyDescent="0.25">
      <c r="A106" s="1285" t="s">
        <v>321</v>
      </c>
      <c r="B106" s="1286"/>
      <c r="C106" s="1286"/>
      <c r="D106" s="1287"/>
      <c r="E106" s="691"/>
      <c r="F106" s="164">
        <v>273500</v>
      </c>
      <c r="G106" s="1281" t="s">
        <v>15</v>
      </c>
      <c r="H106" s="1281"/>
      <c r="I106" s="689">
        <v>48.5</v>
      </c>
      <c r="J106" s="689">
        <v>60</v>
      </c>
      <c r="K106" s="1276">
        <v>65</v>
      </c>
      <c r="L106" s="1276"/>
      <c r="M106" s="1276">
        <v>60</v>
      </c>
      <c r="N106" s="1276"/>
      <c r="O106" s="1276">
        <v>60</v>
      </c>
      <c r="P106" s="1276"/>
      <c r="Q106" s="428"/>
    </row>
    <row r="107" spans="1:17" ht="32.450000000000003" customHeight="1" x14ac:dyDescent="0.25">
      <c r="A107" s="1285" t="s">
        <v>337</v>
      </c>
      <c r="B107" s="1286"/>
      <c r="C107" s="1286"/>
      <c r="D107" s="1287"/>
      <c r="E107" s="691"/>
      <c r="F107" s="164">
        <v>281361</v>
      </c>
      <c r="G107" s="1359"/>
      <c r="H107" s="1360"/>
      <c r="I107" s="689">
        <v>1</v>
      </c>
      <c r="J107" s="689"/>
      <c r="K107" s="1276"/>
      <c r="L107" s="1276"/>
      <c r="M107" s="1279"/>
      <c r="N107" s="1280"/>
      <c r="O107" s="1279"/>
      <c r="P107" s="1280"/>
      <c r="Q107" s="428"/>
    </row>
    <row r="108" spans="1:17" ht="21.95" customHeight="1" x14ac:dyDescent="0.25">
      <c r="A108" s="1356" t="s">
        <v>98</v>
      </c>
      <c r="B108" s="1357"/>
      <c r="C108" s="1357"/>
      <c r="D108" s="1358"/>
      <c r="E108" s="685"/>
      <c r="F108" s="351">
        <v>310000</v>
      </c>
      <c r="G108" s="1284" t="s">
        <v>15</v>
      </c>
      <c r="H108" s="1284"/>
      <c r="I108" s="687">
        <f>I109+I111+I110</f>
        <v>165.9</v>
      </c>
      <c r="J108" s="687">
        <f>J109+J111+J110</f>
        <v>355</v>
      </c>
      <c r="K108" s="1277">
        <f>K109+K111+K110</f>
        <v>1840</v>
      </c>
      <c r="L108" s="1278"/>
      <c r="M108" s="1277">
        <f t="shared" ref="M108" si="2">M109+M111+M110</f>
        <v>490</v>
      </c>
      <c r="N108" s="1278"/>
      <c r="O108" s="1277">
        <f t="shared" ref="O108" si="3">O109+O111+O110</f>
        <v>690</v>
      </c>
      <c r="P108" s="1278"/>
      <c r="Q108" s="428"/>
    </row>
    <row r="109" spans="1:17" ht="21.95" customHeight="1" x14ac:dyDescent="0.25">
      <c r="A109" s="1282" t="s">
        <v>207</v>
      </c>
      <c r="B109" s="1282"/>
      <c r="C109" s="1282"/>
      <c r="D109" s="1282"/>
      <c r="E109" s="691"/>
      <c r="F109" s="164">
        <v>314110</v>
      </c>
      <c r="G109" s="1281" t="s">
        <v>15</v>
      </c>
      <c r="H109" s="1281"/>
      <c r="I109" s="689">
        <v>86.5</v>
      </c>
      <c r="J109" s="689">
        <v>320</v>
      </c>
      <c r="K109" s="1276">
        <v>670</v>
      </c>
      <c r="L109" s="1276"/>
      <c r="M109" s="1276">
        <v>320</v>
      </c>
      <c r="N109" s="1276"/>
      <c r="O109" s="1276">
        <v>520</v>
      </c>
      <c r="P109" s="1276"/>
      <c r="Q109" s="428"/>
    </row>
    <row r="110" spans="1:17" ht="21.95" customHeight="1" x14ac:dyDescent="0.25">
      <c r="A110" s="1285" t="s">
        <v>264</v>
      </c>
      <c r="B110" s="1286"/>
      <c r="C110" s="1286"/>
      <c r="D110" s="1287"/>
      <c r="E110" s="691"/>
      <c r="F110" s="164">
        <v>315110</v>
      </c>
      <c r="G110" s="1281" t="s">
        <v>15</v>
      </c>
      <c r="H110" s="1281"/>
      <c r="I110" s="689"/>
      <c r="J110" s="689"/>
      <c r="K110" s="1279">
        <v>470</v>
      </c>
      <c r="L110" s="1280"/>
      <c r="M110" s="1279">
        <v>50</v>
      </c>
      <c r="N110" s="1280"/>
      <c r="O110" s="1279">
        <v>50</v>
      </c>
      <c r="P110" s="1280"/>
      <c r="Q110" s="428"/>
    </row>
    <row r="111" spans="1:17" ht="38.25" customHeight="1" x14ac:dyDescent="0.25">
      <c r="A111" s="1282" t="s">
        <v>322</v>
      </c>
      <c r="B111" s="1282"/>
      <c r="C111" s="1282"/>
      <c r="D111" s="1282"/>
      <c r="E111" s="691"/>
      <c r="F111" s="164">
        <v>316110</v>
      </c>
      <c r="G111" s="1281" t="s">
        <v>15</v>
      </c>
      <c r="H111" s="1281"/>
      <c r="I111" s="689">
        <v>79.400000000000006</v>
      </c>
      <c r="J111" s="689">
        <v>35</v>
      </c>
      <c r="K111" s="1276">
        <v>700</v>
      </c>
      <c r="L111" s="1276"/>
      <c r="M111" s="1276">
        <v>120</v>
      </c>
      <c r="N111" s="1276"/>
      <c r="O111" s="1276">
        <v>120</v>
      </c>
      <c r="P111" s="1276"/>
      <c r="Q111" s="428"/>
    </row>
    <row r="112" spans="1:17" ht="24" customHeight="1" x14ac:dyDescent="0.25">
      <c r="A112" s="1283" t="s">
        <v>101</v>
      </c>
      <c r="B112" s="1283"/>
      <c r="C112" s="1283"/>
      <c r="D112" s="1283"/>
      <c r="E112" s="685"/>
      <c r="F112" s="351">
        <v>330000</v>
      </c>
      <c r="G112" s="1284" t="s">
        <v>15</v>
      </c>
      <c r="H112" s="1284"/>
      <c r="I112" s="687">
        <f>I113+I114+I115+I116</f>
        <v>257.2</v>
      </c>
      <c r="J112" s="687">
        <f>J113+J114+J115+J116</f>
        <v>279.3</v>
      </c>
      <c r="K112" s="1277">
        <f>K113+K114+K115+K116</f>
        <v>470</v>
      </c>
      <c r="L112" s="1278"/>
      <c r="M112" s="1277">
        <f t="shared" ref="M112" si="4">M113+M114+M115+M116</f>
        <v>844.5</v>
      </c>
      <c r="N112" s="1278"/>
      <c r="O112" s="1277">
        <f t="shared" ref="O112" si="5">O113+O114+O115+O116</f>
        <v>650</v>
      </c>
      <c r="P112" s="1278"/>
    </row>
    <row r="113" spans="1:17" ht="33.75" customHeight="1" x14ac:dyDescent="0.25">
      <c r="A113" s="1282" t="s">
        <v>102</v>
      </c>
      <c r="B113" s="1282"/>
      <c r="C113" s="1282"/>
      <c r="D113" s="1282"/>
      <c r="E113" s="691"/>
      <c r="F113" s="164">
        <v>331110</v>
      </c>
      <c r="G113" s="1281" t="s">
        <v>15</v>
      </c>
      <c r="H113" s="1281"/>
      <c r="I113" s="689">
        <v>99</v>
      </c>
      <c r="J113" s="689">
        <v>141.30000000000001</v>
      </c>
      <c r="K113" s="1276">
        <v>200</v>
      </c>
      <c r="L113" s="1276"/>
      <c r="M113" s="1276">
        <v>250</v>
      </c>
      <c r="N113" s="1276"/>
      <c r="O113" s="1276">
        <v>200</v>
      </c>
      <c r="P113" s="1276"/>
      <c r="Q113" s="427"/>
    </row>
    <row r="114" spans="1:17" ht="26.25" customHeight="1" x14ac:dyDescent="0.25">
      <c r="A114" s="1282" t="s">
        <v>323</v>
      </c>
      <c r="B114" s="1282"/>
      <c r="C114" s="1282"/>
      <c r="D114" s="1282"/>
      <c r="E114" s="691"/>
      <c r="F114" s="164">
        <v>332110</v>
      </c>
      <c r="G114" s="1281" t="s">
        <v>15</v>
      </c>
      <c r="H114" s="1281"/>
      <c r="I114" s="689">
        <v>23.1</v>
      </c>
      <c r="J114" s="689">
        <v>30</v>
      </c>
      <c r="K114" s="1276">
        <v>50</v>
      </c>
      <c r="L114" s="1276"/>
      <c r="M114" s="1276">
        <v>220</v>
      </c>
      <c r="N114" s="1276"/>
      <c r="O114" s="1276">
        <v>150</v>
      </c>
      <c r="P114" s="1276"/>
      <c r="Q114" s="394"/>
    </row>
    <row r="115" spans="1:17" ht="36" customHeight="1" x14ac:dyDescent="0.25">
      <c r="A115" s="1282" t="s">
        <v>211</v>
      </c>
      <c r="B115" s="1282"/>
      <c r="C115" s="1282"/>
      <c r="D115" s="1282"/>
      <c r="E115" s="691"/>
      <c r="F115" s="164">
        <v>336110</v>
      </c>
      <c r="G115" s="1275" t="s">
        <v>15</v>
      </c>
      <c r="H115" s="1275"/>
      <c r="I115" s="689">
        <v>105.7</v>
      </c>
      <c r="J115" s="689">
        <v>90</v>
      </c>
      <c r="K115" s="1276">
        <v>150</v>
      </c>
      <c r="L115" s="1276"/>
      <c r="M115" s="1276">
        <v>150</v>
      </c>
      <c r="N115" s="1276"/>
      <c r="O115" s="1276">
        <v>150</v>
      </c>
      <c r="P115" s="1276"/>
      <c r="Q115" s="394"/>
    </row>
    <row r="116" spans="1:17" ht="24.75" customHeight="1" x14ac:dyDescent="0.25">
      <c r="A116" s="1282" t="s">
        <v>104</v>
      </c>
      <c r="B116" s="1282"/>
      <c r="C116" s="1282"/>
      <c r="D116" s="1282"/>
      <c r="E116" s="691"/>
      <c r="F116" s="164">
        <v>339110</v>
      </c>
      <c r="G116" s="1275" t="s">
        <v>15</v>
      </c>
      <c r="H116" s="1275"/>
      <c r="I116" s="689">
        <v>29.4</v>
      </c>
      <c r="J116" s="689">
        <v>18</v>
      </c>
      <c r="K116" s="1276">
        <v>70</v>
      </c>
      <c r="L116" s="1276"/>
      <c r="M116" s="1276">
        <v>224.5</v>
      </c>
      <c r="N116" s="1276"/>
      <c r="O116" s="1276">
        <v>150</v>
      </c>
      <c r="P116" s="1276"/>
      <c r="Q116" s="425"/>
    </row>
    <row r="117" spans="1:17" ht="16.5" customHeight="1" x14ac:dyDescent="0.25"/>
    <row r="118" spans="1:17" s="156" customFormat="1" ht="24.75" customHeight="1" x14ac:dyDescent="0.25">
      <c r="A118" s="1380" t="s">
        <v>456</v>
      </c>
      <c r="B118" s="1381"/>
      <c r="C118" s="1381"/>
      <c r="D118" s="1381"/>
      <c r="E118" s="1381"/>
      <c r="F118" s="1381"/>
      <c r="G118" s="1381"/>
      <c r="H118" s="1381"/>
      <c r="I118" s="1381"/>
      <c r="J118" s="1381"/>
      <c r="K118" s="1381"/>
      <c r="L118" s="1381"/>
      <c r="M118" s="1381"/>
      <c r="N118" s="1381"/>
      <c r="O118" s="1381"/>
      <c r="P118" s="1382"/>
      <c r="Q118" s="390"/>
    </row>
    <row r="119" spans="1:17" s="156" customFormat="1" ht="24.75" customHeight="1" x14ac:dyDescent="0.25">
      <c r="A119" s="1363" t="s">
        <v>457</v>
      </c>
      <c r="B119" s="1364"/>
      <c r="C119" s="1364"/>
      <c r="D119" s="1364"/>
      <c r="E119" s="1364"/>
      <c r="F119" s="1364"/>
      <c r="G119" s="1364"/>
      <c r="H119" s="1364"/>
      <c r="I119" s="1364"/>
      <c r="J119" s="1364"/>
      <c r="K119" s="1364"/>
      <c r="L119" s="1364"/>
      <c r="M119" s="1364"/>
      <c r="N119" s="1364"/>
      <c r="O119" s="1364"/>
      <c r="P119" s="1365"/>
      <c r="Q119" s="390"/>
    </row>
    <row r="120" spans="1:17" s="156" customFormat="1" ht="24.75" customHeight="1" x14ac:dyDescent="0.25">
      <c r="A120" s="1363" t="s">
        <v>458</v>
      </c>
      <c r="B120" s="1364"/>
      <c r="C120" s="1364"/>
      <c r="D120" s="1364"/>
      <c r="E120" s="1364"/>
      <c r="F120" s="1364"/>
      <c r="G120" s="1364"/>
      <c r="H120" s="1364"/>
      <c r="I120" s="1364"/>
      <c r="J120" s="1364"/>
      <c r="K120" s="1364"/>
      <c r="L120" s="1364"/>
      <c r="M120" s="1364"/>
      <c r="N120" s="1364"/>
      <c r="O120" s="1364"/>
      <c r="P120" s="1365"/>
      <c r="Q120" s="390"/>
    </row>
    <row r="121" spans="1:17" s="156" customFormat="1" ht="24.75" customHeight="1" x14ac:dyDescent="0.25">
      <c r="A121" s="1366" t="s">
        <v>459</v>
      </c>
      <c r="B121" s="1367"/>
      <c r="C121" s="1367"/>
      <c r="D121" s="1367"/>
      <c r="E121" s="1367"/>
      <c r="F121" s="1367"/>
      <c r="G121" s="1367"/>
      <c r="H121" s="1367"/>
      <c r="I121" s="1367"/>
      <c r="J121" s="1367"/>
      <c r="K121" s="1367"/>
      <c r="L121" s="1367"/>
      <c r="M121" s="1367"/>
      <c r="N121" s="1367"/>
      <c r="O121" s="1367"/>
      <c r="P121" s="1368"/>
      <c r="Q121" s="390"/>
    </row>
    <row r="123" spans="1:17" ht="38.450000000000003" customHeight="1" x14ac:dyDescent="0.25">
      <c r="A123" s="1369" t="s">
        <v>213</v>
      </c>
      <c r="B123" s="1369"/>
      <c r="C123" s="1369"/>
      <c r="D123" s="1369"/>
      <c r="E123" s="1369"/>
      <c r="F123" s="1369"/>
      <c r="G123" s="1369"/>
      <c r="H123" s="1369"/>
      <c r="I123" s="1369"/>
      <c r="J123" s="1369"/>
      <c r="K123" s="1369"/>
      <c r="L123" s="1369"/>
      <c r="M123" s="1369"/>
      <c r="N123" s="1369"/>
      <c r="O123" s="1369"/>
      <c r="P123" s="1369"/>
      <c r="Q123" s="391"/>
    </row>
  </sheetData>
  <mergeCells count="366">
    <mergeCell ref="O98:P98"/>
    <mergeCell ref="A99:D99"/>
    <mergeCell ref="G99:H99"/>
    <mergeCell ref="K99:L99"/>
    <mergeCell ref="M99:N99"/>
    <mergeCell ref="O99:P99"/>
    <mergeCell ref="M103:N103"/>
    <mergeCell ref="O104:P104"/>
    <mergeCell ref="M100:N100"/>
    <mergeCell ref="M105:N105"/>
    <mergeCell ref="G103:H103"/>
    <mergeCell ref="A102:D102"/>
    <mergeCell ref="A105:D105"/>
    <mergeCell ref="G105:H105"/>
    <mergeCell ref="A104:D104"/>
    <mergeCell ref="G104:H104"/>
    <mergeCell ref="A101:D101"/>
    <mergeCell ref="G101:H101"/>
    <mergeCell ref="K101:L101"/>
    <mergeCell ref="K102:L102"/>
    <mergeCell ref="K104:L104"/>
    <mergeCell ref="M101:N101"/>
    <mergeCell ref="M102:N102"/>
    <mergeCell ref="M104:N104"/>
    <mergeCell ref="K103:L103"/>
    <mergeCell ref="M97:N97"/>
    <mergeCell ref="K93:L93"/>
    <mergeCell ref="M92:N92"/>
    <mergeCell ref="O92:P92"/>
    <mergeCell ref="O97:P97"/>
    <mergeCell ref="G98:H98"/>
    <mergeCell ref="K98:L98"/>
    <mergeCell ref="M98:N98"/>
    <mergeCell ref="M89:N89"/>
    <mergeCell ref="G96:H96"/>
    <mergeCell ref="K96:L96"/>
    <mergeCell ref="O96:P96"/>
    <mergeCell ref="G94:H94"/>
    <mergeCell ref="M91:N91"/>
    <mergeCell ref="G97:H97"/>
    <mergeCell ref="K97:L97"/>
    <mergeCell ref="M96:N96"/>
    <mergeCell ref="M93:N93"/>
    <mergeCell ref="M94:N94"/>
    <mergeCell ref="O89:P89"/>
    <mergeCell ref="O91:P91"/>
    <mergeCell ref="O93:P93"/>
    <mergeCell ref="K94:L94"/>
    <mergeCell ref="K92:L92"/>
    <mergeCell ref="A93:D93"/>
    <mergeCell ref="K95:L95"/>
    <mergeCell ref="O90:P90"/>
    <mergeCell ref="K88:L88"/>
    <mergeCell ref="M88:N88"/>
    <mergeCell ref="G93:H93"/>
    <mergeCell ref="K89:L89"/>
    <mergeCell ref="M90:N90"/>
    <mergeCell ref="O88:P88"/>
    <mergeCell ref="G95:H95"/>
    <mergeCell ref="A27:B27"/>
    <mergeCell ref="A28:B28"/>
    <mergeCell ref="A36:C36"/>
    <mergeCell ref="A37:C37"/>
    <mergeCell ref="A38:C38"/>
    <mergeCell ref="A85:D85"/>
    <mergeCell ref="J63:J64"/>
    <mergeCell ref="C78:I78"/>
    <mergeCell ref="A63:A64"/>
    <mergeCell ref="B63:B64"/>
    <mergeCell ref="A65:A70"/>
    <mergeCell ref="C65:I65"/>
    <mergeCell ref="C55:N55"/>
    <mergeCell ref="C77:I77"/>
    <mergeCell ref="C71:I71"/>
    <mergeCell ref="C63:I64"/>
    <mergeCell ref="C70:I70"/>
    <mergeCell ref="A60:C60"/>
    <mergeCell ref="C73:I73"/>
    <mergeCell ref="D60:P60"/>
    <mergeCell ref="C66:I66"/>
    <mergeCell ref="C67:I67"/>
    <mergeCell ref="C68:I68"/>
    <mergeCell ref="C69:I69"/>
    <mergeCell ref="A120:P120"/>
    <mergeCell ref="A121:P121"/>
    <mergeCell ref="A123:P123"/>
    <mergeCell ref="A33:P33"/>
    <mergeCell ref="N34:P34"/>
    <mergeCell ref="K34:M34"/>
    <mergeCell ref="G34:J34"/>
    <mergeCell ref="E37:F37"/>
    <mergeCell ref="E38:F38"/>
    <mergeCell ref="A59:C59"/>
    <mergeCell ref="A78:A80"/>
    <mergeCell ref="C80:I80"/>
    <mergeCell ref="A98:D98"/>
    <mergeCell ref="A87:D87"/>
    <mergeCell ref="A90:D90"/>
    <mergeCell ref="G90:H90"/>
    <mergeCell ref="A91:D91"/>
    <mergeCell ref="K91:L91"/>
    <mergeCell ref="A92:D92"/>
    <mergeCell ref="K90:L90"/>
    <mergeCell ref="A96:D96"/>
    <mergeCell ref="A95:D95"/>
    <mergeCell ref="A118:P118"/>
    <mergeCell ref="A97:D97"/>
    <mergeCell ref="A119:P119"/>
    <mergeCell ref="A115:D115"/>
    <mergeCell ref="K100:L100"/>
    <mergeCell ref="O100:P100"/>
    <mergeCell ref="K105:L105"/>
    <mergeCell ref="A116:D116"/>
    <mergeCell ref="A100:D100"/>
    <mergeCell ref="G100:H100"/>
    <mergeCell ref="A107:D107"/>
    <mergeCell ref="G107:H107"/>
    <mergeCell ref="A106:D106"/>
    <mergeCell ref="G106:H106"/>
    <mergeCell ref="K106:L106"/>
    <mergeCell ref="M106:N106"/>
    <mergeCell ref="O106:P106"/>
    <mergeCell ref="O103:P103"/>
    <mergeCell ref="O101:P101"/>
    <mergeCell ref="O105:P105"/>
    <mergeCell ref="O102:P102"/>
    <mergeCell ref="A103:D103"/>
    <mergeCell ref="G102:H102"/>
    <mergeCell ref="A108:D108"/>
    <mergeCell ref="G108:H108"/>
    <mergeCell ref="K108:L108"/>
    <mergeCell ref="K87:L87"/>
    <mergeCell ref="O83:P83"/>
    <mergeCell ref="A83:D84"/>
    <mergeCell ref="G86:H86"/>
    <mergeCell ref="O86:P86"/>
    <mergeCell ref="O87:P87"/>
    <mergeCell ref="M95:N95"/>
    <mergeCell ref="O94:P94"/>
    <mergeCell ref="O85:P85"/>
    <mergeCell ref="A86:D86"/>
    <mergeCell ref="G89:H89"/>
    <mergeCell ref="A89:D89"/>
    <mergeCell ref="G88:H88"/>
    <mergeCell ref="A88:D88"/>
    <mergeCell ref="G87:H87"/>
    <mergeCell ref="G91:H91"/>
    <mergeCell ref="A94:D94"/>
    <mergeCell ref="G92:H92"/>
    <mergeCell ref="K86:L86"/>
    <mergeCell ref="K85:L85"/>
    <mergeCell ref="M85:N85"/>
    <mergeCell ref="G85:H85"/>
    <mergeCell ref="M87:N87"/>
    <mergeCell ref="O95:P95"/>
    <mergeCell ref="A57:P57"/>
    <mergeCell ref="O52:P52"/>
    <mergeCell ref="O53:P53"/>
    <mergeCell ref="O54:P54"/>
    <mergeCell ref="O55:P55"/>
    <mergeCell ref="A50:B50"/>
    <mergeCell ref="A52:B52"/>
    <mergeCell ref="A53:B53"/>
    <mergeCell ref="A54:B54"/>
    <mergeCell ref="A55:B55"/>
    <mergeCell ref="C52:N52"/>
    <mergeCell ref="C53:N53"/>
    <mergeCell ref="A62:P62"/>
    <mergeCell ref="M86:N86"/>
    <mergeCell ref="D58:P58"/>
    <mergeCell ref="D59:P59"/>
    <mergeCell ref="A82:P82"/>
    <mergeCell ref="M84:N84"/>
    <mergeCell ref="A71:A77"/>
    <mergeCell ref="C76:I76"/>
    <mergeCell ref="C75:I75"/>
    <mergeCell ref="C74:I74"/>
    <mergeCell ref="C72:I72"/>
    <mergeCell ref="E83:F83"/>
    <mergeCell ref="G83:H83"/>
    <mergeCell ref="K83:L83"/>
    <mergeCell ref="M83:N83"/>
    <mergeCell ref="O84:P84"/>
    <mergeCell ref="G84:H84"/>
    <mergeCell ref="A58:C58"/>
    <mergeCell ref="C79:I79"/>
    <mergeCell ref="K84:L84"/>
    <mergeCell ref="E40:F40"/>
    <mergeCell ref="A39:C39"/>
    <mergeCell ref="G41:H41"/>
    <mergeCell ref="G42:H42"/>
    <mergeCell ref="I49:J49"/>
    <mergeCell ref="E42:F42"/>
    <mergeCell ref="A45:B46"/>
    <mergeCell ref="A47:B47"/>
    <mergeCell ref="D34:F34"/>
    <mergeCell ref="E35:F35"/>
    <mergeCell ref="E36:F36"/>
    <mergeCell ref="A49:B49"/>
    <mergeCell ref="A40:C40"/>
    <mergeCell ref="A41:C41"/>
    <mergeCell ref="I48:J48"/>
    <mergeCell ref="A48:B48"/>
    <mergeCell ref="G17:H17"/>
    <mergeCell ref="O28:P28"/>
    <mergeCell ref="E41:F41"/>
    <mergeCell ref="O29:P29"/>
    <mergeCell ref="M28:N28"/>
    <mergeCell ref="K30:L30"/>
    <mergeCell ref="K22:L22"/>
    <mergeCell ref="K23:L23"/>
    <mergeCell ref="C22:F22"/>
    <mergeCell ref="M17:N17"/>
    <mergeCell ref="O17:P17"/>
    <mergeCell ref="O26:P26"/>
    <mergeCell ref="A18:D18"/>
    <mergeCell ref="G18:H18"/>
    <mergeCell ref="K18:L18"/>
    <mergeCell ref="M18:N18"/>
    <mergeCell ref="O18:P18"/>
    <mergeCell ref="G35:H35"/>
    <mergeCell ref="G36:H36"/>
    <mergeCell ref="G37:H37"/>
    <mergeCell ref="K17:L17"/>
    <mergeCell ref="G25:H25"/>
    <mergeCell ref="K26:L26"/>
    <mergeCell ref="M26:N26"/>
    <mergeCell ref="N1:P1"/>
    <mergeCell ref="E2:J2"/>
    <mergeCell ref="D3:L3"/>
    <mergeCell ref="A16:D16"/>
    <mergeCell ref="G16:H16"/>
    <mergeCell ref="K16:L16"/>
    <mergeCell ref="M16:N16"/>
    <mergeCell ref="O16:P16"/>
    <mergeCell ref="A6:C6"/>
    <mergeCell ref="A7:C7"/>
    <mergeCell ref="K12:L12"/>
    <mergeCell ref="A12:D13"/>
    <mergeCell ref="A14:D14"/>
    <mergeCell ref="O14:P14"/>
    <mergeCell ref="G14:H14"/>
    <mergeCell ref="M14:N14"/>
    <mergeCell ref="E12:F12"/>
    <mergeCell ref="O15:P15"/>
    <mergeCell ref="K14:L14"/>
    <mergeCell ref="D6:O6"/>
    <mergeCell ref="D7:O7"/>
    <mergeCell ref="D8:O8"/>
    <mergeCell ref="A10:P10"/>
    <mergeCell ref="A8:C8"/>
    <mergeCell ref="O20:P20"/>
    <mergeCell ref="A44:P44"/>
    <mergeCell ref="A25:B25"/>
    <mergeCell ref="A26:B26"/>
    <mergeCell ref="A15:D15"/>
    <mergeCell ref="G15:H15"/>
    <mergeCell ref="K15:L15"/>
    <mergeCell ref="M15:N15"/>
    <mergeCell ref="A17:D17"/>
    <mergeCell ref="O25:P25"/>
    <mergeCell ref="A42:C42"/>
    <mergeCell ref="E39:F39"/>
    <mergeCell ref="G29:H29"/>
    <mergeCell ref="G30:H30"/>
    <mergeCell ref="G26:H26"/>
    <mergeCell ref="A29:B29"/>
    <mergeCell ref="A30:B30"/>
    <mergeCell ref="A24:B24"/>
    <mergeCell ref="O22:P22"/>
    <mergeCell ref="G38:H38"/>
    <mergeCell ref="G39:H39"/>
    <mergeCell ref="K19:L19"/>
    <mergeCell ref="M19:N19"/>
    <mergeCell ref="O19:P19"/>
    <mergeCell ref="K13:L13"/>
    <mergeCell ref="M13:N13"/>
    <mergeCell ref="O13:P13"/>
    <mergeCell ref="G13:H13"/>
    <mergeCell ref="G12:H12"/>
    <mergeCell ref="A9:P9"/>
    <mergeCell ref="O12:P12"/>
    <mergeCell ref="M12:N12"/>
    <mergeCell ref="A31:B31"/>
    <mergeCell ref="K31:L31"/>
    <mergeCell ref="K29:L29"/>
    <mergeCell ref="M27:N27"/>
    <mergeCell ref="G27:H27"/>
    <mergeCell ref="K27:L27"/>
    <mergeCell ref="O27:P27"/>
    <mergeCell ref="G28:H28"/>
    <mergeCell ref="G19:H19"/>
    <mergeCell ref="G20:H20"/>
    <mergeCell ref="K20:L20"/>
    <mergeCell ref="M20:N20"/>
    <mergeCell ref="A19:D19"/>
    <mergeCell ref="A22:B23"/>
    <mergeCell ref="G24:H24"/>
    <mergeCell ref="A20:D20"/>
    <mergeCell ref="G22:H22"/>
    <mergeCell ref="G23:H23"/>
    <mergeCell ref="O24:P24"/>
    <mergeCell ref="M24:N24"/>
    <mergeCell ref="K24:L24"/>
    <mergeCell ref="C54:N54"/>
    <mergeCell ref="O30:P30"/>
    <mergeCell ref="O31:P31"/>
    <mergeCell ref="O23:P23"/>
    <mergeCell ref="M22:N22"/>
    <mergeCell ref="M23:N23"/>
    <mergeCell ref="K25:L25"/>
    <mergeCell ref="C45:H45"/>
    <mergeCell ref="M29:N29"/>
    <mergeCell ref="M30:N30"/>
    <mergeCell ref="M31:N31"/>
    <mergeCell ref="K28:L28"/>
    <mergeCell ref="G31:H31"/>
    <mergeCell ref="M25:N25"/>
    <mergeCell ref="A51:P51"/>
    <mergeCell ref="G40:H40"/>
    <mergeCell ref="A34:C35"/>
    <mergeCell ref="I45:J46"/>
    <mergeCell ref="I47:J47"/>
    <mergeCell ref="A111:D111"/>
    <mergeCell ref="G111:H111"/>
    <mergeCell ref="K111:L111"/>
    <mergeCell ref="M111:N111"/>
    <mergeCell ref="O111:P111"/>
    <mergeCell ref="A109:D109"/>
    <mergeCell ref="A114:D114"/>
    <mergeCell ref="G114:H114"/>
    <mergeCell ref="K114:L114"/>
    <mergeCell ref="M114:N114"/>
    <mergeCell ref="O114:P114"/>
    <mergeCell ref="A113:D113"/>
    <mergeCell ref="G113:H113"/>
    <mergeCell ref="K113:L113"/>
    <mergeCell ref="M113:N113"/>
    <mergeCell ref="O113:P113"/>
    <mergeCell ref="A112:D112"/>
    <mergeCell ref="G112:H112"/>
    <mergeCell ref="K112:L112"/>
    <mergeCell ref="M112:N112"/>
    <mergeCell ref="O112:P112"/>
    <mergeCell ref="A110:D110"/>
    <mergeCell ref="G116:H116"/>
    <mergeCell ref="K116:L116"/>
    <mergeCell ref="M116:N116"/>
    <mergeCell ref="O116:P116"/>
    <mergeCell ref="K107:L107"/>
    <mergeCell ref="G115:H115"/>
    <mergeCell ref="K115:L115"/>
    <mergeCell ref="M115:N115"/>
    <mergeCell ref="O115:P115"/>
    <mergeCell ref="M108:N108"/>
    <mergeCell ref="O108:P108"/>
    <mergeCell ref="O107:P107"/>
    <mergeCell ref="M107:N107"/>
    <mergeCell ref="G109:H109"/>
    <mergeCell ref="K109:L109"/>
    <mergeCell ref="M109:N109"/>
    <mergeCell ref="O109:P109"/>
    <mergeCell ref="G110:H110"/>
    <mergeCell ref="K110:L110"/>
    <mergeCell ref="M110:N110"/>
    <mergeCell ref="O110:P110"/>
  </mergeCells>
  <printOptions horizontalCentered="1" verticalCentered="1"/>
  <pageMargins left="0.19685039370078741" right="0.15748031496062992" top="0.19685039370078741" bottom="0.31496062992125984" header="0.31496062992125984" footer="0.31496062992125984"/>
  <pageSetup paperSize="9" scale="90" orientation="landscape" r:id="rId1"/>
  <rowBreaks count="5" manualBreakCount="5">
    <brk id="26" max="15" man="1"/>
    <brk id="49" max="15" man="1"/>
    <brk id="70" max="15" man="1"/>
    <brk id="91" max="15" man="1"/>
    <brk id="11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141"/>
  <sheetViews>
    <sheetView showZeros="0" tabSelected="1" view="pageBreakPreview" topLeftCell="A115" zoomScale="77" zoomScaleNormal="90" zoomScaleSheetLayoutView="77" workbookViewId="0">
      <selection activeCell="K33" sqref="K33:L33"/>
    </sheetView>
  </sheetViews>
  <sheetFormatPr defaultColWidth="8.85546875" defaultRowHeight="15.75" x14ac:dyDescent="0.25"/>
  <cols>
    <col min="1" max="1" width="10.140625" style="70" customWidth="1"/>
    <col min="2" max="2" width="12.28515625" style="70" customWidth="1"/>
    <col min="3" max="3" width="8.28515625" style="70" customWidth="1"/>
    <col min="4" max="4" width="6.85546875" style="70" customWidth="1"/>
    <col min="5" max="5" width="8.140625" style="70" customWidth="1"/>
    <col min="6" max="6" width="8.5703125" style="70" customWidth="1"/>
    <col min="7" max="7" width="7.140625" style="70" customWidth="1"/>
    <col min="8" max="8" width="8.5703125" style="70" customWidth="1"/>
    <col min="9" max="9" width="9.7109375" style="70" customWidth="1"/>
    <col min="10" max="10" width="10" style="70" customWidth="1"/>
    <col min="11" max="11" width="11.140625" style="70" customWidth="1"/>
    <col min="12" max="12" width="7.5703125" style="70" customWidth="1"/>
    <col min="13" max="13" width="8.7109375" style="70" customWidth="1"/>
    <col min="14" max="14" width="10.7109375" style="70" customWidth="1"/>
    <col min="15" max="15" width="7.5703125" style="70" customWidth="1"/>
    <col min="16" max="16" width="8.42578125" style="70" customWidth="1"/>
    <col min="17" max="16384" width="8.85546875" style="70"/>
  </cols>
  <sheetData>
    <row r="1" spans="1:16" x14ac:dyDescent="0.25">
      <c r="N1" s="1014" t="s">
        <v>0</v>
      </c>
      <c r="O1" s="1014"/>
      <c r="P1" s="1014"/>
    </row>
    <row r="2" spans="1:16" ht="18.75" x14ac:dyDescent="0.25">
      <c r="E2" s="1015" t="s">
        <v>1</v>
      </c>
      <c r="F2" s="1015"/>
      <c r="G2" s="1015"/>
      <c r="H2" s="1015"/>
      <c r="I2" s="1015"/>
      <c r="J2" s="1015"/>
    </row>
    <row r="3" spans="1:16" ht="18.75" x14ac:dyDescent="0.25">
      <c r="D3" s="1015" t="s">
        <v>538</v>
      </c>
      <c r="E3" s="1015"/>
      <c r="F3" s="1015"/>
      <c r="G3" s="1015"/>
      <c r="H3" s="1015"/>
      <c r="I3" s="1015"/>
      <c r="J3" s="1015"/>
      <c r="K3" s="1015"/>
      <c r="L3" s="1015"/>
    </row>
    <row r="4" spans="1:16" ht="18.75" x14ac:dyDescent="0.25">
      <c r="D4" s="409"/>
      <c r="E4" s="409"/>
      <c r="F4" s="409"/>
      <c r="G4" s="409"/>
      <c r="H4" s="409"/>
      <c r="I4" s="409"/>
      <c r="J4" s="409"/>
      <c r="K4" s="409"/>
      <c r="L4" s="409"/>
    </row>
    <row r="5" spans="1:16" x14ac:dyDescent="0.25">
      <c r="P5" s="408" t="s">
        <v>2</v>
      </c>
    </row>
    <row r="6" spans="1:16" ht="23.45" customHeight="1" x14ac:dyDescent="0.25">
      <c r="A6" s="997" t="s">
        <v>3</v>
      </c>
      <c r="B6" s="997"/>
      <c r="C6" s="997"/>
      <c r="D6" s="997" t="s">
        <v>450</v>
      </c>
      <c r="E6" s="997"/>
      <c r="F6" s="997"/>
      <c r="G6" s="997"/>
      <c r="H6" s="997"/>
      <c r="I6" s="997"/>
      <c r="J6" s="997"/>
      <c r="K6" s="997"/>
      <c r="L6" s="997"/>
      <c r="M6" s="997"/>
      <c r="N6" s="997"/>
      <c r="O6" s="997"/>
      <c r="P6" s="405">
        <v>1</v>
      </c>
    </row>
    <row r="7" spans="1:16" ht="23.45" customHeight="1" x14ac:dyDescent="0.25">
      <c r="A7" s="997" t="s">
        <v>4</v>
      </c>
      <c r="B7" s="997"/>
      <c r="C7" s="997"/>
      <c r="D7" s="1417" t="s">
        <v>432</v>
      </c>
      <c r="E7" s="1418"/>
      <c r="F7" s="1418"/>
      <c r="G7" s="1418"/>
      <c r="H7" s="1418"/>
      <c r="I7" s="1418"/>
      <c r="J7" s="1418"/>
      <c r="K7" s="1418"/>
      <c r="L7" s="1418"/>
      <c r="M7" s="1418"/>
      <c r="N7" s="1418"/>
      <c r="O7" s="1419"/>
      <c r="P7" s="144" t="s">
        <v>350</v>
      </c>
    </row>
    <row r="8" spans="1:16" ht="23.45" customHeight="1" x14ac:dyDescent="0.25">
      <c r="A8" s="997" t="s">
        <v>5</v>
      </c>
      <c r="B8" s="997"/>
      <c r="C8" s="997"/>
      <c r="D8" s="939"/>
      <c r="E8" s="939"/>
      <c r="F8" s="939"/>
      <c r="G8" s="939"/>
      <c r="H8" s="939"/>
      <c r="I8" s="939"/>
      <c r="J8" s="939"/>
      <c r="K8" s="939"/>
      <c r="L8" s="939"/>
      <c r="M8" s="939"/>
      <c r="N8" s="939"/>
      <c r="O8" s="939"/>
      <c r="P8" s="405"/>
    </row>
    <row r="10" spans="1:16" x14ac:dyDescent="0.25">
      <c r="A10" s="998" t="s">
        <v>183</v>
      </c>
      <c r="B10" s="999"/>
      <c r="C10" s="999"/>
      <c r="D10" s="999"/>
      <c r="E10" s="999"/>
      <c r="F10" s="999"/>
      <c r="G10" s="999"/>
      <c r="H10" s="999"/>
      <c r="I10" s="999"/>
      <c r="J10" s="999"/>
      <c r="K10" s="999"/>
      <c r="L10" s="999"/>
      <c r="M10" s="999"/>
      <c r="N10" s="999"/>
      <c r="O10" s="999"/>
      <c r="P10" s="1000"/>
    </row>
    <row r="11" spans="1:16" x14ac:dyDescent="0.25">
      <c r="A11" s="415"/>
      <c r="B11" s="415"/>
      <c r="C11" s="415"/>
      <c r="D11" s="415"/>
      <c r="E11" s="415"/>
      <c r="F11" s="415"/>
      <c r="G11" s="415"/>
      <c r="H11" s="415"/>
      <c r="I11" s="415"/>
      <c r="J11" s="415"/>
      <c r="K11" s="415"/>
      <c r="L11" s="415"/>
      <c r="M11" s="415"/>
      <c r="N11" s="415"/>
      <c r="O11" s="415"/>
      <c r="P11" s="415"/>
    </row>
    <row r="12" spans="1:16" ht="21.6" customHeight="1" x14ac:dyDescent="0.25">
      <c r="A12" s="964" t="s">
        <v>7</v>
      </c>
      <c r="B12" s="965"/>
      <c r="C12" s="965"/>
      <c r="D12" s="966"/>
      <c r="E12" s="927" t="s">
        <v>2</v>
      </c>
      <c r="F12" s="929"/>
      <c r="G12" s="939">
        <v>2016</v>
      </c>
      <c r="H12" s="939"/>
      <c r="I12" s="405">
        <v>2017</v>
      </c>
      <c r="J12" s="405">
        <v>2018</v>
      </c>
      <c r="K12" s="947">
        <v>2019</v>
      </c>
      <c r="L12" s="947"/>
      <c r="M12" s="947">
        <v>2020</v>
      </c>
      <c r="N12" s="947"/>
      <c r="O12" s="947">
        <v>2021</v>
      </c>
      <c r="P12" s="947"/>
    </row>
    <row r="13" spans="1:16" ht="31.5" x14ac:dyDescent="0.25">
      <c r="A13" s="967"/>
      <c r="B13" s="968"/>
      <c r="C13" s="968"/>
      <c r="D13" s="969"/>
      <c r="E13" s="405" t="s">
        <v>8</v>
      </c>
      <c r="F13" s="411" t="s">
        <v>9</v>
      </c>
      <c r="G13" s="927" t="s">
        <v>10</v>
      </c>
      <c r="H13" s="929"/>
      <c r="I13" s="405" t="s">
        <v>10</v>
      </c>
      <c r="J13" s="405" t="s">
        <v>11</v>
      </c>
      <c r="K13" s="927" t="s">
        <v>12</v>
      </c>
      <c r="L13" s="929"/>
      <c r="M13" s="927" t="s">
        <v>13</v>
      </c>
      <c r="N13" s="929"/>
      <c r="O13" s="927" t="s">
        <v>13</v>
      </c>
      <c r="P13" s="929"/>
    </row>
    <row r="14" spans="1:16" ht="23.45" customHeight="1" x14ac:dyDescent="0.25">
      <c r="A14" s="922" t="s">
        <v>14</v>
      </c>
      <c r="B14" s="922"/>
      <c r="C14" s="922"/>
      <c r="D14" s="922"/>
      <c r="E14" s="405">
        <v>4</v>
      </c>
      <c r="F14" s="405"/>
      <c r="G14" s="950" t="s">
        <v>15</v>
      </c>
      <c r="H14" s="951"/>
      <c r="I14" s="406" t="s">
        <v>15</v>
      </c>
      <c r="J14" s="618" t="s">
        <v>15</v>
      </c>
      <c r="K14" s="1425">
        <f>K15+K16+K17+K18+K19</f>
        <v>25187.7</v>
      </c>
      <c r="L14" s="951"/>
      <c r="M14" s="950">
        <f>M15+M16+M17+M18+M19</f>
        <v>21855.4</v>
      </c>
      <c r="N14" s="951"/>
      <c r="O14" s="950">
        <f>O15+O16+O17+O18+O19</f>
        <v>22279.3</v>
      </c>
      <c r="P14" s="951"/>
    </row>
    <row r="15" spans="1:16" ht="23.45" customHeight="1" x14ac:dyDescent="0.25">
      <c r="A15" s="997" t="s">
        <v>79</v>
      </c>
      <c r="B15" s="997"/>
      <c r="C15" s="997"/>
      <c r="D15" s="997"/>
      <c r="E15" s="405"/>
      <c r="F15" s="405">
        <v>21</v>
      </c>
      <c r="G15" s="927" t="s">
        <v>15</v>
      </c>
      <c r="H15" s="929"/>
      <c r="I15" s="616" t="s">
        <v>15</v>
      </c>
      <c r="J15" s="616" t="s">
        <v>15</v>
      </c>
      <c r="K15" s="927">
        <f t="shared" ref="K15:O15" si="0">K93+K95</f>
        <v>17560.400000000001</v>
      </c>
      <c r="L15" s="1073"/>
      <c r="M15" s="927">
        <f t="shared" si="0"/>
        <v>18193.8</v>
      </c>
      <c r="N15" s="1073"/>
      <c r="O15" s="927">
        <f t="shared" si="0"/>
        <v>18870.099999999999</v>
      </c>
      <c r="P15" s="1073"/>
    </row>
    <row r="16" spans="1:16" ht="23.45" customHeight="1" x14ac:dyDescent="0.25">
      <c r="A16" s="997" t="s">
        <v>125</v>
      </c>
      <c r="B16" s="997"/>
      <c r="C16" s="997"/>
      <c r="D16" s="997"/>
      <c r="E16" s="405"/>
      <c r="F16" s="405">
        <v>22</v>
      </c>
      <c r="G16" s="939" t="s">
        <v>15</v>
      </c>
      <c r="H16" s="939"/>
      <c r="I16" s="616" t="s">
        <v>15</v>
      </c>
      <c r="J16" s="616" t="s">
        <v>15</v>
      </c>
      <c r="K16" s="939">
        <f>K98</f>
        <v>3293.8</v>
      </c>
      <c r="L16" s="939"/>
      <c r="M16" s="939">
        <f>M98</f>
        <v>2664.6000000000004</v>
      </c>
      <c r="N16" s="939"/>
      <c r="O16" s="939">
        <f>O98</f>
        <v>2412.1999999999998</v>
      </c>
      <c r="P16" s="939"/>
    </row>
    <row r="17" spans="1:16" ht="23.45" customHeight="1" x14ac:dyDescent="0.25">
      <c r="A17" s="997" t="s">
        <v>324</v>
      </c>
      <c r="B17" s="997"/>
      <c r="C17" s="997"/>
      <c r="D17" s="997"/>
      <c r="E17" s="405"/>
      <c r="F17" s="405">
        <v>27</v>
      </c>
      <c r="G17" s="939" t="s">
        <v>15</v>
      </c>
      <c r="H17" s="939"/>
      <c r="I17" s="616" t="s">
        <v>15</v>
      </c>
      <c r="J17" s="616" t="s">
        <v>15</v>
      </c>
      <c r="K17" s="1423">
        <f>K112</f>
        <v>120.6</v>
      </c>
      <c r="L17" s="939"/>
      <c r="M17" s="1423">
        <f t="shared" ref="M17" si="1">M112</f>
        <v>120.6</v>
      </c>
      <c r="N17" s="939"/>
      <c r="O17" s="1423">
        <f t="shared" ref="O17" si="2">O112</f>
        <v>120.6</v>
      </c>
      <c r="P17" s="939"/>
    </row>
    <row r="18" spans="1:16" ht="23.45" customHeight="1" x14ac:dyDescent="0.25">
      <c r="A18" s="997" t="s">
        <v>98</v>
      </c>
      <c r="B18" s="997"/>
      <c r="C18" s="997"/>
      <c r="D18" s="997"/>
      <c r="E18" s="405"/>
      <c r="F18" s="405">
        <v>31</v>
      </c>
      <c r="G18" s="939" t="s">
        <v>15</v>
      </c>
      <c r="H18" s="939"/>
      <c r="I18" s="616" t="s">
        <v>15</v>
      </c>
      <c r="J18" s="616" t="s">
        <v>15</v>
      </c>
      <c r="K18" s="1423">
        <f>K116</f>
        <v>2746</v>
      </c>
      <c r="L18" s="939"/>
      <c r="M18" s="1423">
        <f t="shared" ref="M18" si="3">M116</f>
        <v>0</v>
      </c>
      <c r="N18" s="939"/>
      <c r="O18" s="1423">
        <f t="shared" ref="O18" si="4">O116</f>
        <v>0</v>
      </c>
      <c r="P18" s="939"/>
    </row>
    <row r="19" spans="1:16" ht="23.45" customHeight="1" x14ac:dyDescent="0.25">
      <c r="A19" s="998" t="s">
        <v>101</v>
      </c>
      <c r="B19" s="1420"/>
      <c r="C19" s="1420"/>
      <c r="D19" s="1421"/>
      <c r="E19" s="405"/>
      <c r="F19" s="405">
        <v>33</v>
      </c>
      <c r="G19" s="939" t="s">
        <v>15</v>
      </c>
      <c r="H19" s="939"/>
      <c r="I19" s="616" t="s">
        <v>15</v>
      </c>
      <c r="J19" s="616" t="s">
        <v>15</v>
      </c>
      <c r="K19" s="1423">
        <f>K121</f>
        <v>1466.9</v>
      </c>
      <c r="L19" s="939"/>
      <c r="M19" s="1423">
        <f t="shared" ref="M19" si="5">M121</f>
        <v>876.40000000000009</v>
      </c>
      <c r="N19" s="939"/>
      <c r="O19" s="1423">
        <f t="shared" ref="O19" si="6">O121</f>
        <v>876.40000000000009</v>
      </c>
      <c r="P19" s="939"/>
    </row>
    <row r="20" spans="1:16" ht="23.45" customHeight="1" x14ac:dyDescent="0.25">
      <c r="A20" s="997"/>
      <c r="B20" s="997"/>
      <c r="C20" s="997"/>
      <c r="D20" s="997"/>
      <c r="E20" s="405"/>
      <c r="F20" s="405"/>
      <c r="G20" s="939" t="s">
        <v>15</v>
      </c>
      <c r="H20" s="939"/>
      <c r="I20" s="405"/>
      <c r="J20" s="405"/>
      <c r="K20" s="939"/>
      <c r="L20" s="939"/>
      <c r="M20" s="939"/>
      <c r="N20" s="939"/>
      <c r="O20" s="939"/>
      <c r="P20" s="939"/>
    </row>
    <row r="21" spans="1:16" ht="14.45" customHeight="1" x14ac:dyDescent="0.25"/>
    <row r="22" spans="1:16" ht="18.600000000000001" customHeight="1" x14ac:dyDescent="0.25">
      <c r="A22" s="964" t="s">
        <v>7</v>
      </c>
      <c r="B22" s="966"/>
      <c r="C22" s="947" t="s">
        <v>2</v>
      </c>
      <c r="D22" s="947"/>
      <c r="E22" s="947"/>
      <c r="F22" s="947"/>
      <c r="G22" s="939">
        <v>2016</v>
      </c>
      <c r="H22" s="939"/>
      <c r="I22" s="405">
        <v>2017</v>
      </c>
      <c r="J22" s="405">
        <v>2018</v>
      </c>
      <c r="K22" s="947">
        <v>2019</v>
      </c>
      <c r="L22" s="947"/>
      <c r="M22" s="947">
        <v>2020</v>
      </c>
      <c r="N22" s="947"/>
      <c r="O22" s="947">
        <v>2021</v>
      </c>
      <c r="P22" s="947"/>
    </row>
    <row r="23" spans="1:16" ht="35.450000000000003" customHeight="1" x14ac:dyDescent="0.25">
      <c r="A23" s="967"/>
      <c r="B23" s="969"/>
      <c r="C23" s="405" t="s">
        <v>16</v>
      </c>
      <c r="D23" s="405" t="s">
        <v>17</v>
      </c>
      <c r="E23" s="405" t="s">
        <v>8</v>
      </c>
      <c r="F23" s="411" t="s">
        <v>9</v>
      </c>
      <c r="G23" s="927" t="s">
        <v>10</v>
      </c>
      <c r="H23" s="929"/>
      <c r="I23" s="405" t="s">
        <v>10</v>
      </c>
      <c r="J23" s="405" t="s">
        <v>11</v>
      </c>
      <c r="K23" s="927" t="s">
        <v>12</v>
      </c>
      <c r="L23" s="929"/>
      <c r="M23" s="927" t="s">
        <v>13</v>
      </c>
      <c r="N23" s="929"/>
      <c r="O23" s="927" t="s">
        <v>13</v>
      </c>
      <c r="P23" s="929"/>
    </row>
    <row r="24" spans="1:16" ht="53.45" customHeight="1" x14ac:dyDescent="0.25">
      <c r="A24" s="1012" t="s">
        <v>18</v>
      </c>
      <c r="B24" s="1013"/>
      <c r="C24" s="67"/>
      <c r="D24" s="67"/>
      <c r="E24" s="67"/>
      <c r="F24" s="67"/>
      <c r="G24" s="946" t="s">
        <v>15</v>
      </c>
      <c r="H24" s="946"/>
      <c r="I24" s="424"/>
      <c r="J24" s="68"/>
      <c r="K24" s="1424">
        <v>25187.7</v>
      </c>
      <c r="L24" s="1424"/>
      <c r="M24" s="1424">
        <v>21855.4</v>
      </c>
      <c r="N24" s="1424"/>
      <c r="O24" s="1424">
        <v>22279.3</v>
      </c>
      <c r="P24" s="1424"/>
    </row>
    <row r="25" spans="1:16" ht="32.450000000000003" customHeight="1" x14ac:dyDescent="0.25">
      <c r="A25" s="1010" t="s">
        <v>19</v>
      </c>
      <c r="B25" s="1011"/>
      <c r="C25" s="405">
        <v>2</v>
      </c>
      <c r="D25" s="26">
        <v>1</v>
      </c>
      <c r="E25" s="26">
        <v>4</v>
      </c>
      <c r="F25" s="26">
        <v>14</v>
      </c>
      <c r="G25" s="939" t="s">
        <v>15</v>
      </c>
      <c r="H25" s="939"/>
      <c r="I25" s="407"/>
      <c r="J25" s="28"/>
      <c r="K25" s="947">
        <v>124.4</v>
      </c>
      <c r="L25" s="947"/>
      <c r="M25" s="947">
        <v>124.4</v>
      </c>
      <c r="N25" s="947"/>
      <c r="O25" s="947">
        <v>124.4</v>
      </c>
      <c r="P25" s="947"/>
    </row>
    <row r="26" spans="1:16" ht="18.600000000000001" customHeight="1" x14ac:dyDescent="0.25">
      <c r="A26" s="947"/>
      <c r="B26" s="947"/>
      <c r="C26" s="67"/>
      <c r="D26" s="67"/>
      <c r="E26" s="67"/>
      <c r="F26" s="67"/>
      <c r="G26" s="939" t="s">
        <v>15</v>
      </c>
      <c r="H26" s="939"/>
      <c r="I26" s="405"/>
      <c r="J26" s="67"/>
      <c r="K26" s="947"/>
      <c r="L26" s="947"/>
      <c r="M26" s="947"/>
      <c r="N26" s="947"/>
      <c r="O26" s="947"/>
      <c r="P26" s="947"/>
    </row>
    <row r="27" spans="1:16" ht="18.600000000000001" customHeight="1" x14ac:dyDescent="0.25">
      <c r="A27" s="947"/>
      <c r="B27" s="947"/>
      <c r="C27" s="67"/>
      <c r="D27" s="67"/>
      <c r="E27" s="67"/>
      <c r="F27" s="67"/>
      <c r="G27" s="939" t="s">
        <v>15</v>
      </c>
      <c r="H27" s="939"/>
      <c r="I27" s="405"/>
      <c r="J27" s="67"/>
      <c r="K27" s="947"/>
      <c r="L27" s="947"/>
      <c r="M27" s="947"/>
      <c r="N27" s="947"/>
      <c r="O27" s="947"/>
      <c r="P27" s="947"/>
    </row>
    <row r="28" spans="1:16" ht="18.600000000000001" customHeight="1" x14ac:dyDescent="0.25">
      <c r="A28" s="947"/>
      <c r="B28" s="947"/>
      <c r="C28" s="67"/>
      <c r="D28" s="67"/>
      <c r="E28" s="67"/>
      <c r="F28" s="67"/>
      <c r="G28" s="939" t="s">
        <v>15</v>
      </c>
      <c r="H28" s="939"/>
      <c r="I28" s="405"/>
      <c r="J28" s="67"/>
      <c r="K28" s="947"/>
      <c r="L28" s="947"/>
      <c r="M28" s="947"/>
      <c r="N28" s="947"/>
      <c r="O28" s="947"/>
      <c r="P28" s="947"/>
    </row>
    <row r="29" spans="1:16" ht="32.450000000000003" customHeight="1" x14ac:dyDescent="0.25">
      <c r="A29" s="1010" t="s">
        <v>20</v>
      </c>
      <c r="B29" s="1011"/>
      <c r="C29" s="91"/>
      <c r="D29" s="67"/>
      <c r="E29" s="67"/>
      <c r="F29" s="67"/>
      <c r="G29" s="939" t="s">
        <v>15</v>
      </c>
      <c r="H29" s="939"/>
      <c r="I29" s="405"/>
      <c r="J29" s="67"/>
      <c r="K29" s="947"/>
      <c r="L29" s="947"/>
      <c r="M29" s="947"/>
      <c r="N29" s="947"/>
      <c r="O29" s="947"/>
      <c r="P29" s="947"/>
    </row>
    <row r="30" spans="1:16" ht="19.149999999999999" customHeight="1" x14ac:dyDescent="0.25">
      <c r="A30" s="947"/>
      <c r="B30" s="947"/>
      <c r="C30" s="67"/>
      <c r="D30" s="67"/>
      <c r="E30" s="67"/>
      <c r="F30" s="67"/>
      <c r="G30" s="939" t="s">
        <v>15</v>
      </c>
      <c r="H30" s="939"/>
      <c r="I30" s="405"/>
      <c r="J30" s="67"/>
      <c r="K30" s="947"/>
      <c r="L30" s="947"/>
      <c r="M30" s="947"/>
      <c r="N30" s="947"/>
      <c r="O30" s="947"/>
      <c r="P30" s="947"/>
    </row>
    <row r="31" spans="1:16" ht="19.149999999999999" customHeight="1" x14ac:dyDescent="0.25">
      <c r="A31" s="930"/>
      <c r="B31" s="932"/>
      <c r="C31" s="67"/>
      <c r="D31" s="67"/>
      <c r="E31" s="67"/>
      <c r="F31" s="67"/>
      <c r="G31" s="927" t="s">
        <v>15</v>
      </c>
      <c r="H31" s="929"/>
      <c r="I31" s="405"/>
      <c r="J31" s="67"/>
      <c r="K31" s="930"/>
      <c r="L31" s="932"/>
      <c r="M31" s="930"/>
      <c r="N31" s="932"/>
      <c r="O31" s="930"/>
      <c r="P31" s="932"/>
    </row>
    <row r="32" spans="1:16" ht="19.149999999999999" customHeight="1" x14ac:dyDescent="0.25">
      <c r="A32" s="930"/>
      <c r="B32" s="932"/>
      <c r="C32" s="67"/>
      <c r="D32" s="67"/>
      <c r="E32" s="67"/>
      <c r="F32" s="67"/>
      <c r="G32" s="927" t="s">
        <v>15</v>
      </c>
      <c r="H32" s="929"/>
      <c r="I32" s="405"/>
      <c r="J32" s="67"/>
      <c r="K32" s="930"/>
      <c r="L32" s="932"/>
      <c r="M32" s="930"/>
      <c r="N32" s="932"/>
      <c r="O32" s="930"/>
      <c r="P32" s="932"/>
    </row>
    <row r="33" spans="1:16" ht="54" customHeight="1" x14ac:dyDescent="0.25">
      <c r="A33" s="1010" t="s">
        <v>21</v>
      </c>
      <c r="B33" s="1011"/>
      <c r="C33" s="405">
        <v>1</v>
      </c>
      <c r="D33" s="26">
        <v>1</v>
      </c>
      <c r="E33" s="26">
        <v>4</v>
      </c>
      <c r="F33" s="67"/>
      <c r="G33" s="927" t="s">
        <v>15</v>
      </c>
      <c r="H33" s="929"/>
      <c r="I33" s="407"/>
      <c r="J33" s="28"/>
      <c r="K33" s="930">
        <v>25063.3</v>
      </c>
      <c r="L33" s="932"/>
      <c r="M33" s="930">
        <v>21731</v>
      </c>
      <c r="N33" s="932"/>
      <c r="O33" s="930">
        <v>21154.9</v>
      </c>
      <c r="P33" s="932"/>
    </row>
    <row r="34" spans="1:16" ht="20.45" customHeight="1" x14ac:dyDescent="0.25">
      <c r="A34" s="930"/>
      <c r="B34" s="932"/>
      <c r="C34" s="67"/>
      <c r="D34" s="67"/>
      <c r="E34" s="67"/>
      <c r="F34" s="67"/>
      <c r="G34" s="927" t="s">
        <v>15</v>
      </c>
      <c r="H34" s="929"/>
      <c r="I34" s="405"/>
      <c r="J34" s="67"/>
      <c r="K34" s="930"/>
      <c r="L34" s="932"/>
      <c r="M34" s="930"/>
      <c r="N34" s="932"/>
      <c r="O34" s="930"/>
      <c r="P34" s="932"/>
    </row>
    <row r="35" spans="1:16" ht="14.45" customHeight="1" x14ac:dyDescent="0.25"/>
    <row r="36" spans="1:16" ht="14.45" customHeight="1" x14ac:dyDescent="0.25">
      <c r="A36" s="1007" t="s">
        <v>185</v>
      </c>
      <c r="B36" s="1008"/>
      <c r="C36" s="1008"/>
      <c r="D36" s="1008"/>
      <c r="E36" s="1008"/>
      <c r="F36" s="1008"/>
      <c r="G36" s="1008"/>
      <c r="H36" s="1008"/>
      <c r="I36" s="1008"/>
      <c r="J36" s="1008"/>
      <c r="K36" s="1008"/>
      <c r="L36" s="1008"/>
      <c r="M36" s="1008"/>
      <c r="N36" s="1008"/>
      <c r="O36" s="1008"/>
      <c r="P36" s="1009"/>
    </row>
    <row r="37" spans="1:16" ht="25.15" customHeight="1" x14ac:dyDescent="0.25">
      <c r="A37" s="939" t="s">
        <v>7</v>
      </c>
      <c r="B37" s="939"/>
      <c r="C37" s="939"/>
      <c r="D37" s="939" t="s">
        <v>2</v>
      </c>
      <c r="E37" s="939"/>
      <c r="F37" s="939"/>
      <c r="G37" s="939" t="s">
        <v>447</v>
      </c>
      <c r="H37" s="939"/>
      <c r="I37" s="939"/>
      <c r="J37" s="939"/>
      <c r="K37" s="939" t="s">
        <v>352</v>
      </c>
      <c r="L37" s="939"/>
      <c r="M37" s="939"/>
      <c r="N37" s="939" t="s">
        <v>539</v>
      </c>
      <c r="O37" s="939"/>
      <c r="P37" s="939"/>
    </row>
    <row r="38" spans="1:16" ht="64.150000000000006" customHeight="1" x14ac:dyDescent="0.25">
      <c r="A38" s="939"/>
      <c r="B38" s="939"/>
      <c r="C38" s="939"/>
      <c r="D38" s="405" t="s">
        <v>8</v>
      </c>
      <c r="E38" s="1005" t="s">
        <v>23</v>
      </c>
      <c r="F38" s="1005"/>
      <c r="G38" s="1006" t="s">
        <v>24</v>
      </c>
      <c r="H38" s="1006"/>
      <c r="I38" s="412" t="s">
        <v>25</v>
      </c>
      <c r="J38" s="412" t="s">
        <v>26</v>
      </c>
      <c r="K38" s="412" t="s">
        <v>24</v>
      </c>
      <c r="L38" s="412" t="s">
        <v>25</v>
      </c>
      <c r="M38" s="412" t="s">
        <v>26</v>
      </c>
      <c r="N38" s="412" t="s">
        <v>24</v>
      </c>
      <c r="O38" s="412" t="s">
        <v>25</v>
      </c>
      <c r="P38" s="412" t="s">
        <v>26</v>
      </c>
    </row>
    <row r="39" spans="1:16" ht="20.45" customHeight="1" x14ac:dyDescent="0.25">
      <c r="A39" s="997" t="s">
        <v>27</v>
      </c>
      <c r="B39" s="997"/>
      <c r="C39" s="997"/>
      <c r="D39" s="67">
        <v>4</v>
      </c>
      <c r="E39" s="939">
        <v>3</v>
      </c>
      <c r="F39" s="939"/>
      <c r="G39" s="946">
        <v>25187.7</v>
      </c>
      <c r="H39" s="946"/>
      <c r="I39" s="813"/>
      <c r="J39" s="813"/>
      <c r="K39" s="813">
        <v>21855.4</v>
      </c>
      <c r="L39" s="813"/>
      <c r="M39" s="813"/>
      <c r="N39" s="813">
        <v>22279.1</v>
      </c>
      <c r="O39" s="405"/>
      <c r="P39" s="405"/>
    </row>
    <row r="40" spans="1:16" s="92" customFormat="1" ht="20.45" customHeight="1" x14ac:dyDescent="0.25">
      <c r="A40" s="1004" t="s">
        <v>129</v>
      </c>
      <c r="B40" s="1004"/>
      <c r="C40" s="1004"/>
      <c r="D40" s="413">
        <v>1</v>
      </c>
      <c r="E40" s="953">
        <v>3</v>
      </c>
      <c r="F40" s="953"/>
      <c r="G40" s="939">
        <v>25187.7</v>
      </c>
      <c r="H40" s="939"/>
      <c r="I40" s="413"/>
      <c r="J40" s="405"/>
      <c r="K40" s="405">
        <v>21855.4</v>
      </c>
      <c r="L40" s="413"/>
      <c r="M40" s="405"/>
      <c r="N40" s="405">
        <v>22279.1</v>
      </c>
      <c r="O40" s="413"/>
      <c r="P40" s="405"/>
    </row>
    <row r="41" spans="1:16" s="92" customFormat="1" ht="20.45" customHeight="1" x14ac:dyDescent="0.25">
      <c r="A41" s="1004" t="s">
        <v>29</v>
      </c>
      <c r="B41" s="1004"/>
      <c r="C41" s="1004"/>
      <c r="D41" s="413" t="s">
        <v>30</v>
      </c>
      <c r="E41" s="953"/>
      <c r="F41" s="953"/>
      <c r="G41" s="953"/>
      <c r="H41" s="953"/>
      <c r="I41" s="413"/>
      <c r="J41" s="413"/>
      <c r="K41" s="413"/>
      <c r="L41" s="413"/>
      <c r="M41" s="413"/>
      <c r="N41" s="413"/>
      <c r="O41" s="413"/>
      <c r="P41" s="413"/>
    </row>
    <row r="42" spans="1:16" ht="20.45" customHeight="1" x14ac:dyDescent="0.25">
      <c r="A42" s="997"/>
      <c r="B42" s="997"/>
      <c r="C42" s="997"/>
      <c r="D42" s="67"/>
      <c r="E42" s="939"/>
      <c r="F42" s="939"/>
      <c r="G42" s="939"/>
      <c r="H42" s="939"/>
      <c r="I42" s="405"/>
      <c r="J42" s="405"/>
      <c r="K42" s="405"/>
      <c r="L42" s="405"/>
      <c r="M42" s="405"/>
      <c r="N42" s="405"/>
      <c r="O42" s="405"/>
      <c r="P42" s="405"/>
    </row>
    <row r="43" spans="1:16" ht="20.45" customHeight="1" x14ac:dyDescent="0.25">
      <c r="A43" s="997" t="s">
        <v>27</v>
      </c>
      <c r="B43" s="997"/>
      <c r="C43" s="997"/>
      <c r="D43" s="67">
        <v>4</v>
      </c>
      <c r="E43" s="939"/>
      <c r="F43" s="939"/>
      <c r="G43" s="939">
        <v>25187.7</v>
      </c>
      <c r="H43" s="939"/>
      <c r="I43" s="405"/>
      <c r="J43" s="405"/>
      <c r="K43" s="405">
        <v>21855.4</v>
      </c>
      <c r="L43" s="405"/>
      <c r="M43" s="405"/>
      <c r="N43" s="405">
        <v>22279.3</v>
      </c>
      <c r="O43" s="405"/>
      <c r="P43" s="405"/>
    </row>
    <row r="44" spans="1:16" s="92" customFormat="1" ht="20.45" customHeight="1" x14ac:dyDescent="0.25">
      <c r="A44" s="1004" t="s">
        <v>31</v>
      </c>
      <c r="B44" s="1004"/>
      <c r="C44" s="1004"/>
      <c r="D44" s="93"/>
      <c r="E44" s="953">
        <v>2</v>
      </c>
      <c r="F44" s="953"/>
      <c r="G44" s="953">
        <v>124.4</v>
      </c>
      <c r="H44" s="953"/>
      <c r="I44" s="413"/>
      <c r="J44" s="413"/>
      <c r="K44" s="413">
        <v>124.4</v>
      </c>
      <c r="L44" s="413"/>
      <c r="M44" s="413"/>
      <c r="N44" s="413">
        <v>124.4</v>
      </c>
      <c r="O44" s="413"/>
      <c r="P44" s="413"/>
    </row>
    <row r="45" spans="1:16" s="92" customFormat="1" ht="20.45" customHeight="1" x14ac:dyDescent="0.25">
      <c r="A45" s="1004" t="s">
        <v>32</v>
      </c>
      <c r="B45" s="1004"/>
      <c r="C45" s="1004"/>
      <c r="D45" s="93"/>
      <c r="E45" s="953">
        <v>1</v>
      </c>
      <c r="F45" s="953"/>
      <c r="G45" s="953">
        <f>G43-G44</f>
        <v>25063.3</v>
      </c>
      <c r="H45" s="953"/>
      <c r="I45" s="413"/>
      <c r="J45" s="413"/>
      <c r="K45" s="620">
        <f>K43-K44</f>
        <v>21731</v>
      </c>
      <c r="L45" s="413"/>
      <c r="M45" s="413"/>
      <c r="N45" s="413">
        <f>N43-N44</f>
        <v>22154.899999999998</v>
      </c>
      <c r="O45" s="413"/>
      <c r="P45" s="413"/>
    </row>
    <row r="46" spans="1:16" ht="20.45" customHeight="1" x14ac:dyDescent="0.25">
      <c r="A46" s="997"/>
      <c r="B46" s="997"/>
      <c r="C46" s="997"/>
      <c r="D46" s="67"/>
      <c r="E46" s="939"/>
      <c r="F46" s="939"/>
      <c r="G46" s="939"/>
      <c r="H46" s="939"/>
      <c r="I46" s="405"/>
      <c r="J46" s="405"/>
      <c r="K46" s="405"/>
      <c r="L46" s="405"/>
      <c r="M46" s="405"/>
      <c r="N46" s="405"/>
      <c r="O46" s="405"/>
      <c r="P46" s="405"/>
    </row>
    <row r="47" spans="1:16" ht="19.149999999999999" customHeight="1" x14ac:dyDescent="0.25"/>
    <row r="48" spans="1:16" x14ac:dyDescent="0.25">
      <c r="A48" s="922" t="s">
        <v>186</v>
      </c>
      <c r="B48" s="922"/>
      <c r="C48" s="922"/>
      <c r="D48" s="922"/>
      <c r="E48" s="922"/>
      <c r="F48" s="922"/>
      <c r="G48" s="922"/>
      <c r="H48" s="922"/>
      <c r="I48" s="922"/>
      <c r="J48" s="922"/>
      <c r="K48" s="922"/>
      <c r="L48" s="922"/>
      <c r="M48" s="922"/>
      <c r="N48" s="922"/>
      <c r="O48" s="922"/>
      <c r="P48" s="922"/>
    </row>
    <row r="49" spans="1:16" x14ac:dyDescent="0.25">
      <c r="A49" s="939" t="s">
        <v>7</v>
      </c>
      <c r="B49" s="939"/>
      <c r="C49" s="939" t="s">
        <v>2</v>
      </c>
      <c r="D49" s="939"/>
      <c r="E49" s="939"/>
      <c r="F49" s="939"/>
      <c r="G49" s="939"/>
      <c r="H49" s="939"/>
      <c r="I49" s="964" t="s">
        <v>34</v>
      </c>
      <c r="J49" s="966"/>
      <c r="K49" s="405">
        <v>2016</v>
      </c>
      <c r="L49" s="405">
        <v>2017</v>
      </c>
      <c r="M49" s="405">
        <v>2018</v>
      </c>
      <c r="N49" s="405">
        <v>2019</v>
      </c>
      <c r="O49" s="405">
        <v>2020</v>
      </c>
      <c r="P49" s="405">
        <v>2021</v>
      </c>
    </row>
    <row r="50" spans="1:16" ht="56.25" customHeight="1" x14ac:dyDescent="0.25">
      <c r="A50" s="939"/>
      <c r="B50" s="939"/>
      <c r="C50" s="411" t="s">
        <v>35</v>
      </c>
      <c r="D50" s="411" t="s">
        <v>36</v>
      </c>
      <c r="E50" s="411" t="s">
        <v>37</v>
      </c>
      <c r="F50" s="411" t="s">
        <v>38</v>
      </c>
      <c r="G50" s="411" t="s">
        <v>39</v>
      </c>
      <c r="H50" s="411" t="s">
        <v>40</v>
      </c>
      <c r="I50" s="967"/>
      <c r="J50" s="969"/>
      <c r="K50" s="412" t="s">
        <v>10</v>
      </c>
      <c r="L50" s="412" t="s">
        <v>10</v>
      </c>
      <c r="M50" s="412" t="s">
        <v>11</v>
      </c>
      <c r="N50" s="412" t="s">
        <v>12</v>
      </c>
      <c r="O50" s="412" t="s">
        <v>13</v>
      </c>
      <c r="P50" s="412" t="s">
        <v>13</v>
      </c>
    </row>
    <row r="51" spans="1:16" ht="46.5" customHeight="1" x14ac:dyDescent="0.25">
      <c r="A51" s="1445" t="s">
        <v>651</v>
      </c>
      <c r="B51" s="1446"/>
      <c r="C51" s="157" t="s">
        <v>460</v>
      </c>
      <c r="D51" s="66">
        <v>1</v>
      </c>
      <c r="E51" s="66"/>
      <c r="F51" s="66">
        <v>1</v>
      </c>
      <c r="G51" s="157" t="s">
        <v>641</v>
      </c>
      <c r="H51" s="67"/>
      <c r="I51" s="1450"/>
      <c r="J51" s="1451"/>
      <c r="K51" s="406" t="s">
        <v>15</v>
      </c>
      <c r="L51" s="406"/>
      <c r="M51" s="67"/>
      <c r="N51" s="67"/>
      <c r="O51" s="67"/>
      <c r="P51" s="67"/>
    </row>
    <row r="52" spans="1:16" ht="46.5" customHeight="1" x14ac:dyDescent="0.25">
      <c r="A52" s="1447" t="s">
        <v>325</v>
      </c>
      <c r="B52" s="1448"/>
      <c r="C52" s="410"/>
      <c r="D52" s="410"/>
      <c r="E52" s="67"/>
      <c r="F52" s="67"/>
      <c r="G52" s="67"/>
      <c r="H52" s="67">
        <v>142320</v>
      </c>
      <c r="I52" s="930"/>
      <c r="J52" s="1449"/>
      <c r="K52" s="405" t="s">
        <v>15</v>
      </c>
      <c r="L52" s="407"/>
      <c r="M52" s="28">
        <v>124.4</v>
      </c>
      <c r="N52" s="28">
        <v>124.4</v>
      </c>
      <c r="O52" s="28">
        <v>124.4</v>
      </c>
      <c r="P52" s="28">
        <v>124.4</v>
      </c>
    </row>
    <row r="53" spans="1:16" x14ac:dyDescent="0.25">
      <c r="A53" s="930"/>
      <c r="B53" s="931"/>
    </row>
    <row r="54" spans="1:16" x14ac:dyDescent="0.25">
      <c r="A54" s="962" t="s">
        <v>41</v>
      </c>
      <c r="B54" s="962"/>
      <c r="C54" s="962"/>
      <c r="D54" s="962"/>
      <c r="E54" s="962"/>
      <c r="F54" s="962"/>
      <c r="G54" s="962"/>
      <c r="H54" s="962"/>
      <c r="I54" s="962"/>
      <c r="J54" s="962"/>
      <c r="K54" s="962"/>
      <c r="L54" s="962"/>
      <c r="M54" s="962"/>
      <c r="N54" s="962"/>
      <c r="O54" s="962"/>
      <c r="P54" s="963"/>
    </row>
    <row r="55" spans="1:16" ht="21.6" customHeight="1" x14ac:dyDescent="0.25">
      <c r="A55" s="998"/>
      <c r="B55" s="1000"/>
      <c r="C55" s="998"/>
      <c r="D55" s="999"/>
      <c r="E55" s="999"/>
      <c r="F55" s="999"/>
      <c r="G55" s="999"/>
      <c r="H55" s="999"/>
      <c r="I55" s="999"/>
      <c r="J55" s="999"/>
      <c r="K55" s="999"/>
      <c r="L55" s="999"/>
      <c r="M55" s="999"/>
      <c r="N55" s="1000"/>
      <c r="O55" s="947" t="s">
        <v>2</v>
      </c>
      <c r="P55" s="947"/>
    </row>
    <row r="56" spans="1:16" ht="21.6" customHeight="1" x14ac:dyDescent="0.25">
      <c r="A56" s="997" t="s">
        <v>42</v>
      </c>
      <c r="B56" s="997"/>
      <c r="C56" s="998" t="s">
        <v>188</v>
      </c>
      <c r="D56" s="999"/>
      <c r="E56" s="999"/>
      <c r="F56" s="999"/>
      <c r="G56" s="999"/>
      <c r="H56" s="999"/>
      <c r="I56" s="999"/>
      <c r="J56" s="999"/>
      <c r="K56" s="999"/>
      <c r="L56" s="999"/>
      <c r="M56" s="999"/>
      <c r="N56" s="1000"/>
      <c r="O56" s="947">
        <v>411</v>
      </c>
      <c r="P56" s="947"/>
    </row>
    <row r="57" spans="1:16" ht="21.6" customHeight="1" x14ac:dyDescent="0.25">
      <c r="A57" s="997" t="s">
        <v>43</v>
      </c>
      <c r="B57" s="997"/>
      <c r="C57" s="998" t="s">
        <v>188</v>
      </c>
      <c r="D57" s="999"/>
      <c r="E57" s="999"/>
      <c r="F57" s="999"/>
      <c r="G57" s="999"/>
      <c r="H57" s="999"/>
      <c r="I57" s="999"/>
      <c r="J57" s="999"/>
      <c r="K57" s="999"/>
      <c r="L57" s="999"/>
      <c r="M57" s="999"/>
      <c r="N57" s="1000"/>
      <c r="O57" s="947">
        <v>50</v>
      </c>
      <c r="P57" s="947"/>
    </row>
    <row r="58" spans="1:16" ht="21.6" customHeight="1" x14ac:dyDescent="0.25">
      <c r="A58" s="997" t="s">
        <v>45</v>
      </c>
      <c r="B58" s="997"/>
      <c r="C58" s="998" t="s">
        <v>908</v>
      </c>
      <c r="D58" s="999"/>
      <c r="E58" s="999"/>
      <c r="F58" s="999"/>
      <c r="G58" s="999"/>
      <c r="H58" s="999"/>
      <c r="I58" s="999"/>
      <c r="J58" s="999"/>
      <c r="K58" s="999"/>
      <c r="L58" s="999"/>
      <c r="M58" s="999"/>
      <c r="N58" s="1000"/>
      <c r="O58" s="947">
        <v>11</v>
      </c>
      <c r="P58" s="947"/>
    </row>
    <row r="60" spans="1:16" ht="31.5" customHeight="1" x14ac:dyDescent="0.25">
      <c r="A60" s="1010" t="s">
        <v>190</v>
      </c>
      <c r="B60" s="1440"/>
      <c r="C60" s="1440"/>
      <c r="D60" s="1440"/>
      <c r="E60" s="1440"/>
      <c r="F60" s="1440"/>
      <c r="G60" s="1440"/>
      <c r="H60" s="1440"/>
      <c r="I60" s="1440"/>
      <c r="J60" s="1440"/>
      <c r="K60" s="1440"/>
      <c r="L60" s="1440"/>
      <c r="M60" s="1440"/>
      <c r="N60" s="1440"/>
      <c r="O60" s="1440"/>
      <c r="P60" s="1011"/>
    </row>
    <row r="61" spans="1:16" ht="69.75" customHeight="1" x14ac:dyDescent="0.25">
      <c r="A61" s="1239" t="s">
        <v>74</v>
      </c>
      <c r="B61" s="991"/>
      <c r="C61" s="992"/>
      <c r="D61" s="990" t="s">
        <v>701</v>
      </c>
      <c r="E61" s="990"/>
      <c r="F61" s="990"/>
      <c r="G61" s="990"/>
      <c r="H61" s="990"/>
      <c r="I61" s="990"/>
      <c r="J61" s="990"/>
      <c r="K61" s="990"/>
      <c r="L61" s="990"/>
      <c r="M61" s="990"/>
      <c r="N61" s="990"/>
      <c r="O61" s="990"/>
      <c r="P61" s="996"/>
    </row>
    <row r="62" spans="1:16" ht="330" customHeight="1" x14ac:dyDescent="0.25">
      <c r="A62" s="1434" t="s">
        <v>191</v>
      </c>
      <c r="B62" s="1435"/>
      <c r="C62" s="1436"/>
      <c r="D62" s="1432" t="s">
        <v>702</v>
      </c>
      <c r="E62" s="1432"/>
      <c r="F62" s="1432"/>
      <c r="G62" s="1432"/>
      <c r="H62" s="1432"/>
      <c r="I62" s="1432"/>
      <c r="J62" s="1432"/>
      <c r="K62" s="1432"/>
      <c r="L62" s="1432"/>
      <c r="M62" s="1432"/>
      <c r="N62" s="1432"/>
      <c r="O62" s="1432"/>
      <c r="P62" s="1433"/>
    </row>
    <row r="63" spans="1:16" ht="99.75" customHeight="1" x14ac:dyDescent="0.25">
      <c r="A63" s="1437" t="s">
        <v>49</v>
      </c>
      <c r="B63" s="1438"/>
      <c r="C63" s="1439"/>
      <c r="D63" s="1429" t="s">
        <v>703</v>
      </c>
      <c r="E63" s="1430"/>
      <c r="F63" s="1430"/>
      <c r="G63" s="1430"/>
      <c r="H63" s="1430"/>
      <c r="I63" s="1430"/>
      <c r="J63" s="1430"/>
      <c r="K63" s="1430"/>
      <c r="L63" s="1430"/>
      <c r="M63" s="1430"/>
      <c r="N63" s="1430"/>
      <c r="O63" s="1430"/>
      <c r="P63" s="1431"/>
    </row>
    <row r="65" spans="1:16" x14ac:dyDescent="0.25">
      <c r="A65" s="961" t="s">
        <v>50</v>
      </c>
      <c r="B65" s="962"/>
      <c r="C65" s="962"/>
      <c r="D65" s="962"/>
      <c r="E65" s="962"/>
      <c r="F65" s="962"/>
      <c r="G65" s="962"/>
      <c r="H65" s="962"/>
      <c r="I65" s="962"/>
      <c r="J65" s="962"/>
      <c r="K65" s="962"/>
      <c r="L65" s="962"/>
      <c r="M65" s="962"/>
      <c r="N65" s="962"/>
      <c r="O65" s="962"/>
      <c r="P65" s="963"/>
    </row>
    <row r="66" spans="1:16" ht="24" customHeight="1" x14ac:dyDescent="0.25">
      <c r="A66" s="1288" t="s">
        <v>51</v>
      </c>
      <c r="B66" s="1288" t="s">
        <v>2</v>
      </c>
      <c r="C66" s="1304" t="s">
        <v>7</v>
      </c>
      <c r="D66" s="1328"/>
      <c r="E66" s="1328"/>
      <c r="F66" s="1328"/>
      <c r="G66" s="1328"/>
      <c r="H66" s="1328"/>
      <c r="I66" s="1305"/>
      <c r="J66" s="1336" t="s">
        <v>52</v>
      </c>
      <c r="K66" s="695">
        <v>2016</v>
      </c>
      <c r="L66" s="695">
        <v>2017</v>
      </c>
      <c r="M66" s="695">
        <v>2018</v>
      </c>
      <c r="N66" s="695">
        <v>2019</v>
      </c>
      <c r="O66" s="695">
        <v>2020</v>
      </c>
      <c r="P66" s="695">
        <v>2021</v>
      </c>
    </row>
    <row r="67" spans="1:16" ht="55.15" customHeight="1" x14ac:dyDescent="0.25">
      <c r="A67" s="1288"/>
      <c r="B67" s="1288"/>
      <c r="C67" s="1306"/>
      <c r="D67" s="1329"/>
      <c r="E67" s="1329"/>
      <c r="F67" s="1329"/>
      <c r="G67" s="1329"/>
      <c r="H67" s="1329"/>
      <c r="I67" s="1307"/>
      <c r="J67" s="1336"/>
      <c r="K67" s="696" t="s">
        <v>10</v>
      </c>
      <c r="L67" s="696" t="s">
        <v>10</v>
      </c>
      <c r="M67" s="696" t="s">
        <v>11</v>
      </c>
      <c r="N67" s="696" t="s">
        <v>12</v>
      </c>
      <c r="O67" s="696" t="s">
        <v>13</v>
      </c>
      <c r="P67" s="696" t="s">
        <v>13</v>
      </c>
    </row>
    <row r="68" spans="1:16" ht="20.45" customHeight="1" x14ac:dyDescent="0.25">
      <c r="A68" s="1426" t="s">
        <v>53</v>
      </c>
      <c r="B68" s="723" t="s">
        <v>110</v>
      </c>
      <c r="C68" s="1427" t="s">
        <v>449</v>
      </c>
      <c r="D68" s="1427"/>
      <c r="E68" s="1427"/>
      <c r="F68" s="1427"/>
      <c r="G68" s="1427"/>
      <c r="H68" s="1427"/>
      <c r="I68" s="1427"/>
      <c r="J68" s="132" t="s">
        <v>111</v>
      </c>
      <c r="K68" s="132" t="s">
        <v>15</v>
      </c>
      <c r="L68" s="132" t="s">
        <v>15</v>
      </c>
      <c r="M68" s="132" t="s">
        <v>15</v>
      </c>
      <c r="N68" s="724">
        <v>63</v>
      </c>
      <c r="O68" s="724">
        <v>61</v>
      </c>
      <c r="P68" s="724">
        <v>60</v>
      </c>
    </row>
    <row r="69" spans="1:16" ht="32.25" customHeight="1" x14ac:dyDescent="0.25">
      <c r="A69" s="1426"/>
      <c r="B69" s="723" t="s">
        <v>112</v>
      </c>
      <c r="C69" s="1427" t="s">
        <v>326</v>
      </c>
      <c r="D69" s="1427"/>
      <c r="E69" s="1427"/>
      <c r="F69" s="1427"/>
      <c r="G69" s="1427"/>
      <c r="H69" s="1427"/>
      <c r="I69" s="1427"/>
      <c r="J69" s="132" t="s">
        <v>111</v>
      </c>
      <c r="K69" s="725" t="s">
        <v>15</v>
      </c>
      <c r="L69" s="725" t="s">
        <v>15</v>
      </c>
      <c r="M69" s="725" t="s">
        <v>15</v>
      </c>
      <c r="N69" s="724">
        <v>90</v>
      </c>
      <c r="O69" s="724">
        <v>93</v>
      </c>
      <c r="P69" s="724">
        <v>96</v>
      </c>
    </row>
    <row r="70" spans="1:16" ht="32.25" customHeight="1" x14ac:dyDescent="0.25">
      <c r="A70" s="1426"/>
      <c r="B70" s="706" t="s">
        <v>174</v>
      </c>
      <c r="C70" s="1427" t="s">
        <v>327</v>
      </c>
      <c r="D70" s="1427"/>
      <c r="E70" s="1427"/>
      <c r="F70" s="1427"/>
      <c r="G70" s="1427"/>
      <c r="H70" s="1427"/>
      <c r="I70" s="1427"/>
      <c r="J70" s="132" t="s">
        <v>111</v>
      </c>
      <c r="K70" s="725" t="s">
        <v>15</v>
      </c>
      <c r="L70" s="725" t="s">
        <v>15</v>
      </c>
      <c r="M70" s="725" t="s">
        <v>15</v>
      </c>
      <c r="N70" s="724">
        <v>85</v>
      </c>
      <c r="O70" s="724">
        <v>90</v>
      </c>
      <c r="P70" s="724">
        <v>92</v>
      </c>
    </row>
    <row r="71" spans="1:16" ht="32.25" customHeight="1" x14ac:dyDescent="0.25">
      <c r="A71" s="1426"/>
      <c r="B71" s="706" t="s">
        <v>342</v>
      </c>
      <c r="C71" s="1428" t="s">
        <v>704</v>
      </c>
      <c r="D71" s="1428"/>
      <c r="E71" s="1428"/>
      <c r="F71" s="1428"/>
      <c r="G71" s="1428"/>
      <c r="H71" s="1428"/>
      <c r="I71" s="1428"/>
      <c r="J71" s="132" t="s">
        <v>111</v>
      </c>
      <c r="K71" s="132" t="s">
        <v>15</v>
      </c>
      <c r="L71" s="132" t="s">
        <v>15</v>
      </c>
      <c r="M71" s="132" t="s">
        <v>15</v>
      </c>
      <c r="N71" s="724">
        <v>5</v>
      </c>
      <c r="O71" s="724">
        <v>7</v>
      </c>
      <c r="P71" s="724">
        <v>10</v>
      </c>
    </row>
    <row r="72" spans="1:16" ht="20.45" customHeight="1" x14ac:dyDescent="0.25">
      <c r="A72" s="1426"/>
      <c r="B72" s="706" t="s">
        <v>339</v>
      </c>
      <c r="C72" s="1428" t="s">
        <v>705</v>
      </c>
      <c r="D72" s="1428"/>
      <c r="E72" s="1428"/>
      <c r="F72" s="1428"/>
      <c r="G72" s="1428"/>
      <c r="H72" s="1428"/>
      <c r="I72" s="1428"/>
      <c r="J72" s="132" t="s">
        <v>111</v>
      </c>
      <c r="K72" s="132" t="s">
        <v>15</v>
      </c>
      <c r="L72" s="132" t="s">
        <v>15</v>
      </c>
      <c r="M72" s="132" t="s">
        <v>15</v>
      </c>
      <c r="N72" s="724">
        <v>3.1</v>
      </c>
      <c r="O72" s="724">
        <v>3.3</v>
      </c>
      <c r="P72" s="724">
        <v>3.5</v>
      </c>
    </row>
    <row r="73" spans="1:16" ht="20.45" customHeight="1" x14ac:dyDescent="0.25">
      <c r="A73" s="1426" t="s">
        <v>54</v>
      </c>
      <c r="B73" s="723" t="s">
        <v>113</v>
      </c>
      <c r="C73" s="1428" t="s">
        <v>706</v>
      </c>
      <c r="D73" s="1428"/>
      <c r="E73" s="1428"/>
      <c r="F73" s="1428"/>
      <c r="G73" s="1428"/>
      <c r="H73" s="1428"/>
      <c r="I73" s="1428"/>
      <c r="J73" s="132" t="s">
        <v>114</v>
      </c>
      <c r="K73" s="725" t="s">
        <v>15</v>
      </c>
      <c r="L73" s="725" t="s">
        <v>15</v>
      </c>
      <c r="M73" s="725" t="s">
        <v>15</v>
      </c>
      <c r="N73" s="724">
        <v>480</v>
      </c>
      <c r="O73" s="724">
        <v>470</v>
      </c>
      <c r="P73" s="724">
        <v>475</v>
      </c>
    </row>
    <row r="74" spans="1:16" ht="20.45" customHeight="1" x14ac:dyDescent="0.25">
      <c r="A74" s="1426"/>
      <c r="B74" s="706" t="s">
        <v>55</v>
      </c>
      <c r="C74" s="1427" t="s">
        <v>708</v>
      </c>
      <c r="D74" s="1427"/>
      <c r="E74" s="1427"/>
      <c r="F74" s="1427"/>
      <c r="G74" s="1427"/>
      <c r="H74" s="1427"/>
      <c r="I74" s="1427"/>
      <c r="J74" s="132" t="s">
        <v>114</v>
      </c>
      <c r="K74" s="725" t="s">
        <v>15</v>
      </c>
      <c r="L74" s="725" t="s">
        <v>15</v>
      </c>
      <c r="M74" s="725" t="s">
        <v>15</v>
      </c>
      <c r="N74" s="726">
        <v>4087</v>
      </c>
      <c r="O74" s="726">
        <v>4000</v>
      </c>
      <c r="P74" s="726">
        <v>3900</v>
      </c>
    </row>
    <row r="75" spans="1:16" ht="20.45" customHeight="1" x14ac:dyDescent="0.25">
      <c r="A75" s="1426"/>
      <c r="B75" s="723" t="s">
        <v>56</v>
      </c>
      <c r="C75" s="1428" t="s">
        <v>707</v>
      </c>
      <c r="D75" s="1428"/>
      <c r="E75" s="1428"/>
      <c r="F75" s="1428"/>
      <c r="G75" s="1428"/>
      <c r="H75" s="1428"/>
      <c r="I75" s="1428"/>
      <c r="J75" s="132" t="s">
        <v>114</v>
      </c>
      <c r="K75" s="725" t="s">
        <v>15</v>
      </c>
      <c r="L75" s="725" t="s">
        <v>15</v>
      </c>
      <c r="M75" s="725" t="s">
        <v>15</v>
      </c>
      <c r="N75" s="724">
        <v>2</v>
      </c>
      <c r="O75" s="724">
        <v>2</v>
      </c>
      <c r="P75" s="724">
        <v>2</v>
      </c>
    </row>
    <row r="76" spans="1:16" ht="29.25" customHeight="1" x14ac:dyDescent="0.25">
      <c r="A76" s="1426"/>
      <c r="B76" s="706" t="s">
        <v>57</v>
      </c>
      <c r="C76" s="1427" t="s">
        <v>709</v>
      </c>
      <c r="D76" s="1427"/>
      <c r="E76" s="1427"/>
      <c r="F76" s="1427"/>
      <c r="G76" s="1427"/>
      <c r="H76" s="1427"/>
      <c r="I76" s="1427"/>
      <c r="J76" s="132" t="s">
        <v>114</v>
      </c>
      <c r="K76" s="725" t="s">
        <v>15</v>
      </c>
      <c r="L76" s="725" t="s">
        <v>15</v>
      </c>
      <c r="M76" s="725" t="s">
        <v>15</v>
      </c>
      <c r="N76" s="726">
        <v>1500</v>
      </c>
      <c r="O76" s="726">
        <v>1700</v>
      </c>
      <c r="P76" s="726">
        <v>2000</v>
      </c>
    </row>
    <row r="77" spans="1:16" ht="20.45" customHeight="1" x14ac:dyDescent="0.25">
      <c r="A77" s="1426"/>
      <c r="B77" s="706" t="s">
        <v>58</v>
      </c>
      <c r="C77" s="1427" t="s">
        <v>710</v>
      </c>
      <c r="D77" s="1427"/>
      <c r="E77" s="1427"/>
      <c r="F77" s="1427"/>
      <c r="G77" s="1427"/>
      <c r="H77" s="1427"/>
      <c r="I77" s="1427"/>
      <c r="J77" s="132" t="s">
        <v>114</v>
      </c>
      <c r="K77" s="725" t="s">
        <v>15</v>
      </c>
      <c r="L77" s="725" t="s">
        <v>15</v>
      </c>
      <c r="M77" s="725" t="s">
        <v>15</v>
      </c>
      <c r="N77" s="726">
        <v>2000</v>
      </c>
      <c r="O77" s="726">
        <v>2250</v>
      </c>
      <c r="P77" s="726">
        <v>2500</v>
      </c>
    </row>
    <row r="78" spans="1:16" ht="31.5" customHeight="1" x14ac:dyDescent="0.25">
      <c r="A78" s="1426"/>
      <c r="B78" s="706" t="s">
        <v>192</v>
      </c>
      <c r="C78" s="1427" t="s">
        <v>711</v>
      </c>
      <c r="D78" s="1427"/>
      <c r="E78" s="1427"/>
      <c r="F78" s="1427"/>
      <c r="G78" s="1427"/>
      <c r="H78" s="1427"/>
      <c r="I78" s="1427"/>
      <c r="J78" s="132" t="s">
        <v>114</v>
      </c>
      <c r="K78" s="725" t="s">
        <v>15</v>
      </c>
      <c r="L78" s="725" t="s">
        <v>15</v>
      </c>
      <c r="M78" s="725" t="s">
        <v>15</v>
      </c>
      <c r="N78" s="726">
        <v>590</v>
      </c>
      <c r="O78" s="726">
        <v>595</v>
      </c>
      <c r="P78" s="726">
        <v>580</v>
      </c>
    </row>
    <row r="79" spans="1:16" ht="31.5" customHeight="1" x14ac:dyDescent="0.25">
      <c r="A79" s="1426"/>
      <c r="B79" s="706" t="s">
        <v>194</v>
      </c>
      <c r="C79" s="1427" t="s">
        <v>712</v>
      </c>
      <c r="D79" s="1427"/>
      <c r="E79" s="1427"/>
      <c r="F79" s="1427"/>
      <c r="G79" s="1427"/>
      <c r="H79" s="1427"/>
      <c r="I79" s="1427"/>
      <c r="J79" s="132" t="s">
        <v>114</v>
      </c>
      <c r="K79" s="725" t="s">
        <v>15</v>
      </c>
      <c r="L79" s="725" t="s">
        <v>15</v>
      </c>
      <c r="M79" s="725" t="s">
        <v>15</v>
      </c>
      <c r="N79" s="726">
        <v>4350</v>
      </c>
      <c r="O79" s="726">
        <v>4400</v>
      </c>
      <c r="P79" s="726">
        <v>4000</v>
      </c>
    </row>
    <row r="80" spans="1:16" ht="31.5" customHeight="1" x14ac:dyDescent="0.25">
      <c r="A80" s="1426"/>
      <c r="B80" s="723" t="s">
        <v>214</v>
      </c>
      <c r="C80" s="1428" t="s">
        <v>885</v>
      </c>
      <c r="D80" s="1428"/>
      <c r="E80" s="1428"/>
      <c r="F80" s="1428"/>
      <c r="G80" s="1428"/>
      <c r="H80" s="1428"/>
      <c r="I80" s="1428"/>
      <c r="J80" s="132" t="s">
        <v>114</v>
      </c>
      <c r="K80" s="725" t="s">
        <v>15</v>
      </c>
      <c r="L80" s="725" t="s">
        <v>15</v>
      </c>
      <c r="M80" s="725" t="s">
        <v>15</v>
      </c>
      <c r="N80" s="726">
        <v>900</v>
      </c>
      <c r="O80" s="726">
        <v>910</v>
      </c>
      <c r="P80" s="726">
        <v>920</v>
      </c>
    </row>
    <row r="81" spans="1:16" ht="31.5" customHeight="1" x14ac:dyDescent="0.25">
      <c r="A81" s="1426"/>
      <c r="B81" s="723" t="s">
        <v>215</v>
      </c>
      <c r="C81" s="1427" t="s">
        <v>886</v>
      </c>
      <c r="D81" s="1427"/>
      <c r="E81" s="1427"/>
      <c r="F81" s="1427"/>
      <c r="G81" s="1427"/>
      <c r="H81" s="1427"/>
      <c r="I81" s="1427"/>
      <c r="J81" s="725" t="s">
        <v>344</v>
      </c>
      <c r="K81" s="725" t="s">
        <v>15</v>
      </c>
      <c r="L81" s="725" t="s">
        <v>15</v>
      </c>
      <c r="M81" s="725" t="s">
        <v>15</v>
      </c>
      <c r="N81" s="726">
        <v>1560</v>
      </c>
      <c r="O81" s="726">
        <v>1456</v>
      </c>
      <c r="P81" s="726">
        <v>1352</v>
      </c>
    </row>
    <row r="82" spans="1:16" ht="34.5" customHeight="1" x14ac:dyDescent="0.25">
      <c r="A82" s="1426"/>
      <c r="B82" s="706" t="s">
        <v>115</v>
      </c>
      <c r="C82" s="1427" t="s">
        <v>887</v>
      </c>
      <c r="D82" s="1427"/>
      <c r="E82" s="1427"/>
      <c r="F82" s="1427"/>
      <c r="G82" s="1427"/>
      <c r="H82" s="1427"/>
      <c r="I82" s="1427"/>
      <c r="J82" s="725" t="s">
        <v>344</v>
      </c>
      <c r="K82" s="725" t="s">
        <v>15</v>
      </c>
      <c r="L82" s="725" t="s">
        <v>15</v>
      </c>
      <c r="M82" s="725" t="s">
        <v>15</v>
      </c>
      <c r="N82" s="726">
        <v>1520</v>
      </c>
      <c r="O82" s="726">
        <v>1444</v>
      </c>
      <c r="P82" s="726">
        <v>1368</v>
      </c>
    </row>
    <row r="83" spans="1:16" ht="34.5" customHeight="1" x14ac:dyDescent="0.25">
      <c r="A83" s="1426"/>
      <c r="B83" s="706" t="s">
        <v>116</v>
      </c>
      <c r="C83" s="1427" t="s">
        <v>888</v>
      </c>
      <c r="D83" s="1427"/>
      <c r="E83" s="1427"/>
      <c r="F83" s="1427"/>
      <c r="G83" s="1427"/>
      <c r="H83" s="1427"/>
      <c r="I83" s="1427"/>
      <c r="J83" s="725" t="s">
        <v>344</v>
      </c>
      <c r="K83" s="725" t="s">
        <v>15</v>
      </c>
      <c r="L83" s="725" t="s">
        <v>15</v>
      </c>
      <c r="M83" s="725" t="s">
        <v>15</v>
      </c>
      <c r="N83" s="726">
        <v>1290</v>
      </c>
      <c r="O83" s="726">
        <v>1204</v>
      </c>
      <c r="P83" s="726">
        <v>1118</v>
      </c>
    </row>
    <row r="84" spans="1:16" ht="34.5" customHeight="1" x14ac:dyDescent="0.25">
      <c r="A84" s="1426"/>
      <c r="B84" s="706" t="s">
        <v>246</v>
      </c>
      <c r="C84" s="1427" t="s">
        <v>889</v>
      </c>
      <c r="D84" s="1427"/>
      <c r="E84" s="1427"/>
      <c r="F84" s="1427"/>
      <c r="G84" s="1427"/>
      <c r="H84" s="1427"/>
      <c r="I84" s="1427"/>
      <c r="J84" s="725" t="s">
        <v>344</v>
      </c>
      <c r="K84" s="725" t="s">
        <v>15</v>
      </c>
      <c r="L84" s="725" t="s">
        <v>15</v>
      </c>
      <c r="M84" s="725" t="s">
        <v>15</v>
      </c>
      <c r="N84" s="726">
        <v>270</v>
      </c>
      <c r="O84" s="726">
        <v>252</v>
      </c>
      <c r="P84" s="726">
        <v>234</v>
      </c>
    </row>
    <row r="85" spans="1:16" ht="34.5" customHeight="1" x14ac:dyDescent="0.25">
      <c r="A85" s="1426"/>
      <c r="B85" s="706" t="s">
        <v>117</v>
      </c>
      <c r="C85" s="1427" t="s">
        <v>890</v>
      </c>
      <c r="D85" s="1427"/>
      <c r="E85" s="1427"/>
      <c r="F85" s="1427"/>
      <c r="G85" s="1427"/>
      <c r="H85" s="1427"/>
      <c r="I85" s="1427"/>
      <c r="J85" s="725" t="s">
        <v>344</v>
      </c>
      <c r="K85" s="725" t="s">
        <v>15</v>
      </c>
      <c r="L85" s="725" t="s">
        <v>15</v>
      </c>
      <c r="M85" s="725" t="s">
        <v>15</v>
      </c>
      <c r="N85" s="726">
        <v>210</v>
      </c>
      <c r="O85" s="726">
        <v>196</v>
      </c>
      <c r="P85" s="726">
        <v>182</v>
      </c>
    </row>
    <row r="86" spans="1:16" ht="34.5" customHeight="1" x14ac:dyDescent="0.25">
      <c r="A86" s="1426"/>
      <c r="B86" s="706" t="s">
        <v>118</v>
      </c>
      <c r="C86" s="1427" t="s">
        <v>713</v>
      </c>
      <c r="D86" s="1427"/>
      <c r="E86" s="1427"/>
      <c r="F86" s="1427"/>
      <c r="G86" s="1427"/>
      <c r="H86" s="1427"/>
      <c r="I86" s="1427"/>
      <c r="J86" s="132" t="s">
        <v>114</v>
      </c>
      <c r="K86" s="725" t="s">
        <v>15</v>
      </c>
      <c r="L86" s="725" t="s">
        <v>15</v>
      </c>
      <c r="M86" s="725" t="s">
        <v>15</v>
      </c>
      <c r="N86" s="726">
        <v>50</v>
      </c>
      <c r="O86" s="726">
        <v>60</v>
      </c>
      <c r="P86" s="726">
        <v>70</v>
      </c>
    </row>
    <row r="87" spans="1:16" ht="36.75" customHeight="1" x14ac:dyDescent="0.25">
      <c r="A87" s="1452" t="s">
        <v>59</v>
      </c>
      <c r="B87" s="727" t="s">
        <v>144</v>
      </c>
      <c r="C87" s="1457" t="s">
        <v>716</v>
      </c>
      <c r="D87" s="1457"/>
      <c r="E87" s="1457"/>
      <c r="F87" s="1457"/>
      <c r="G87" s="1457"/>
      <c r="H87" s="1457"/>
      <c r="I87" s="1457"/>
      <c r="J87" s="688" t="s">
        <v>114</v>
      </c>
      <c r="K87" s="132" t="s">
        <v>15</v>
      </c>
      <c r="L87" s="132" t="s">
        <v>15</v>
      </c>
      <c r="M87" s="132" t="s">
        <v>15</v>
      </c>
      <c r="N87" s="728">
        <v>32</v>
      </c>
      <c r="O87" s="728">
        <v>30</v>
      </c>
      <c r="P87" s="728">
        <v>28</v>
      </c>
    </row>
    <row r="88" spans="1:16" ht="36.75" customHeight="1" x14ac:dyDescent="0.25">
      <c r="A88" s="1453"/>
      <c r="B88" s="697" t="s">
        <v>175</v>
      </c>
      <c r="C88" s="1422" t="s">
        <v>714</v>
      </c>
      <c r="D88" s="1422"/>
      <c r="E88" s="1422"/>
      <c r="F88" s="1422"/>
      <c r="G88" s="1422"/>
      <c r="H88" s="1422"/>
      <c r="I88" s="1422"/>
      <c r="J88" s="700" t="s">
        <v>715</v>
      </c>
      <c r="K88" s="700" t="s">
        <v>15</v>
      </c>
      <c r="L88" s="700" t="s">
        <v>15</v>
      </c>
      <c r="M88" s="700" t="s">
        <v>15</v>
      </c>
      <c r="N88" s="722">
        <v>4.5999999999999996</v>
      </c>
      <c r="O88" s="722">
        <v>4.3</v>
      </c>
      <c r="P88" s="722">
        <v>4</v>
      </c>
    </row>
    <row r="89" spans="1:16" x14ac:dyDescent="0.25">
      <c r="A89" s="1454"/>
      <c r="B89" s="1455"/>
      <c r="C89" s="1455"/>
      <c r="D89" s="1455"/>
      <c r="E89" s="1455"/>
      <c r="F89" s="1455"/>
      <c r="G89" s="1455"/>
      <c r="H89" s="1455"/>
      <c r="I89" s="1455"/>
      <c r="J89" s="1455"/>
      <c r="K89" s="1455"/>
      <c r="L89" s="1455"/>
      <c r="M89" s="1455"/>
      <c r="N89" s="1455"/>
      <c r="O89" s="1455"/>
      <c r="P89" s="1456"/>
    </row>
    <row r="90" spans="1:16" x14ac:dyDescent="0.25">
      <c r="A90" s="964" t="s">
        <v>7</v>
      </c>
      <c r="B90" s="965"/>
      <c r="C90" s="965"/>
      <c r="D90" s="966"/>
      <c r="E90" s="927" t="s">
        <v>2</v>
      </c>
      <c r="F90" s="929"/>
      <c r="G90" s="927">
        <v>2016</v>
      </c>
      <c r="H90" s="929"/>
      <c r="I90" s="405">
        <v>2017</v>
      </c>
      <c r="J90" s="405">
        <v>2018</v>
      </c>
      <c r="K90" s="947">
        <v>2019</v>
      </c>
      <c r="L90" s="947"/>
      <c r="M90" s="947">
        <v>2020</v>
      </c>
      <c r="N90" s="947"/>
      <c r="O90" s="947">
        <v>2021</v>
      </c>
      <c r="P90" s="947"/>
    </row>
    <row r="91" spans="1:16" ht="31.5" x14ac:dyDescent="0.25">
      <c r="A91" s="967"/>
      <c r="B91" s="968"/>
      <c r="C91" s="968"/>
      <c r="D91" s="969"/>
      <c r="E91" s="405" t="s">
        <v>61</v>
      </c>
      <c r="F91" s="411" t="s">
        <v>62</v>
      </c>
      <c r="G91" s="927" t="s">
        <v>10</v>
      </c>
      <c r="H91" s="929"/>
      <c r="I91" s="405" t="s">
        <v>10</v>
      </c>
      <c r="J91" s="405" t="s">
        <v>11</v>
      </c>
      <c r="K91" s="927" t="s">
        <v>12</v>
      </c>
      <c r="L91" s="929"/>
      <c r="M91" s="927" t="s">
        <v>13</v>
      </c>
      <c r="N91" s="929"/>
      <c r="O91" s="927" t="s">
        <v>13</v>
      </c>
      <c r="P91" s="929"/>
    </row>
    <row r="92" spans="1:16" ht="20.45" customHeight="1" x14ac:dyDescent="0.25">
      <c r="A92" s="1441" t="s">
        <v>651</v>
      </c>
      <c r="B92" s="1441"/>
      <c r="C92" s="1441"/>
      <c r="D92" s="1441"/>
      <c r="E92" s="633" t="s">
        <v>641</v>
      </c>
      <c r="F92" s="605"/>
      <c r="G92" s="927" t="s">
        <v>15</v>
      </c>
      <c r="H92" s="929"/>
      <c r="I92" s="627" t="s">
        <v>15</v>
      </c>
      <c r="J92" s="627" t="s">
        <v>15</v>
      </c>
      <c r="K92" s="1416">
        <f>K93+K95+K98+K112+K115</f>
        <v>25187.699999999997</v>
      </c>
      <c r="L92" s="1415"/>
      <c r="M92" s="1416">
        <f t="shared" ref="M92" si="7">M93+M95+M98+M112+M115</f>
        <v>21855.4</v>
      </c>
      <c r="N92" s="1415"/>
      <c r="O92" s="1416">
        <f t="shared" ref="O92" si="8">O93+O95+O98+O112+O115</f>
        <v>22279.3</v>
      </c>
      <c r="P92" s="1415"/>
    </row>
    <row r="93" spans="1:16" s="158" customFormat="1" ht="22.9" customHeight="1" x14ac:dyDescent="0.25">
      <c r="A93" s="961" t="s">
        <v>376</v>
      </c>
      <c r="B93" s="962"/>
      <c r="C93" s="962"/>
      <c r="D93" s="963"/>
      <c r="E93" s="96"/>
      <c r="F93" s="606">
        <v>211000</v>
      </c>
      <c r="G93" s="927" t="s">
        <v>15</v>
      </c>
      <c r="H93" s="929"/>
      <c r="I93" s="627" t="s">
        <v>15</v>
      </c>
      <c r="J93" s="627" t="s">
        <v>15</v>
      </c>
      <c r="K93" s="1414">
        <f>K94</f>
        <v>13955.7</v>
      </c>
      <c r="L93" s="1415"/>
      <c r="M93" s="1414">
        <f t="shared" ref="M93" si="9">M94</f>
        <v>14452.4</v>
      </c>
      <c r="N93" s="1415"/>
      <c r="O93" s="1414">
        <f t="shared" ref="O93" si="10">O94</f>
        <v>14982.9</v>
      </c>
      <c r="P93" s="1415"/>
    </row>
    <row r="94" spans="1:16" ht="33" customHeight="1" x14ac:dyDescent="0.25">
      <c r="A94" s="1010" t="s">
        <v>448</v>
      </c>
      <c r="B94" s="1440"/>
      <c r="C94" s="1440"/>
      <c r="D94" s="1011"/>
      <c r="E94" s="144"/>
      <c r="F94" s="605">
        <v>211180</v>
      </c>
      <c r="G94" s="927" t="s">
        <v>15</v>
      </c>
      <c r="H94" s="929"/>
      <c r="I94" s="627" t="s">
        <v>15</v>
      </c>
      <c r="J94" s="627" t="s">
        <v>15</v>
      </c>
      <c r="K94" s="1410">
        <v>13955.7</v>
      </c>
      <c r="L94" s="1411"/>
      <c r="M94" s="1410">
        <v>14452.4</v>
      </c>
      <c r="N94" s="1411"/>
      <c r="O94" s="1410">
        <v>14982.9</v>
      </c>
      <c r="P94" s="1411"/>
    </row>
    <row r="95" spans="1:16" s="158" customFormat="1" ht="32.450000000000003" customHeight="1" x14ac:dyDescent="0.25">
      <c r="A95" s="1012" t="s">
        <v>328</v>
      </c>
      <c r="B95" s="1059"/>
      <c r="C95" s="1059"/>
      <c r="D95" s="1013"/>
      <c r="E95" s="96"/>
      <c r="F95" s="606">
        <v>212000</v>
      </c>
      <c r="G95" s="927" t="s">
        <v>15</v>
      </c>
      <c r="H95" s="929"/>
      <c r="I95" s="627" t="s">
        <v>15</v>
      </c>
      <c r="J95" s="627" t="s">
        <v>15</v>
      </c>
      <c r="K95" s="1414">
        <f>K96+K97</f>
        <v>3604.7</v>
      </c>
      <c r="L95" s="1415"/>
      <c r="M95" s="1414">
        <f>M96+M97</f>
        <v>3741.4</v>
      </c>
      <c r="N95" s="1415"/>
      <c r="O95" s="1414">
        <f>O96+O97</f>
        <v>3887.2</v>
      </c>
      <c r="P95" s="1415"/>
    </row>
    <row r="96" spans="1:16" ht="30.6" customHeight="1" x14ac:dyDescent="0.25">
      <c r="A96" s="1010" t="s">
        <v>329</v>
      </c>
      <c r="B96" s="1440"/>
      <c r="C96" s="1440"/>
      <c r="D96" s="1011"/>
      <c r="E96" s="144"/>
      <c r="F96" s="605">
        <v>212100</v>
      </c>
      <c r="G96" s="927" t="s">
        <v>15</v>
      </c>
      <c r="H96" s="929"/>
      <c r="I96" s="627" t="s">
        <v>15</v>
      </c>
      <c r="J96" s="627" t="s">
        <v>15</v>
      </c>
      <c r="K96" s="1413">
        <v>2976.7</v>
      </c>
      <c r="L96" s="1413"/>
      <c r="M96" s="1413">
        <v>3091</v>
      </c>
      <c r="N96" s="1413"/>
      <c r="O96" s="1413">
        <v>3213</v>
      </c>
      <c r="P96" s="1413"/>
    </row>
    <row r="97" spans="1:16" ht="30" customHeight="1" x14ac:dyDescent="0.25">
      <c r="A97" s="1010" t="s">
        <v>330</v>
      </c>
      <c r="B97" s="1440"/>
      <c r="C97" s="1440"/>
      <c r="D97" s="1011"/>
      <c r="E97" s="144"/>
      <c r="F97" s="605">
        <v>212200</v>
      </c>
      <c r="G97" s="927" t="s">
        <v>15</v>
      </c>
      <c r="H97" s="929"/>
      <c r="I97" s="627" t="s">
        <v>15</v>
      </c>
      <c r="J97" s="627" t="s">
        <v>15</v>
      </c>
      <c r="K97" s="1413">
        <v>628</v>
      </c>
      <c r="L97" s="1413"/>
      <c r="M97" s="1413">
        <v>650.4</v>
      </c>
      <c r="N97" s="1413"/>
      <c r="O97" s="1413">
        <v>674.2</v>
      </c>
      <c r="P97" s="1413"/>
    </row>
    <row r="98" spans="1:16" s="158" customFormat="1" ht="22.9" customHeight="1" x14ac:dyDescent="0.25">
      <c r="A98" s="1441" t="s">
        <v>83</v>
      </c>
      <c r="B98" s="1441"/>
      <c r="C98" s="1441"/>
      <c r="D98" s="1441"/>
      <c r="E98" s="633"/>
      <c r="F98" s="634">
        <v>22</v>
      </c>
      <c r="G98" s="1442" t="s">
        <v>15</v>
      </c>
      <c r="H98" s="1442"/>
      <c r="I98" s="627" t="s">
        <v>15</v>
      </c>
      <c r="J98" s="627" t="s">
        <v>15</v>
      </c>
      <c r="K98" s="1412">
        <f>SUM(K99:L111)</f>
        <v>3293.8</v>
      </c>
      <c r="L98" s="1412"/>
      <c r="M98" s="1412">
        <f t="shared" ref="M98" si="11">SUM(M99:N111)</f>
        <v>2664.6000000000004</v>
      </c>
      <c r="N98" s="1412"/>
      <c r="O98" s="1412">
        <f t="shared" ref="O98" si="12">SUM(O99:P111)</f>
        <v>2412.1999999999998</v>
      </c>
      <c r="P98" s="1412"/>
    </row>
    <row r="99" spans="1:16" ht="22.9" customHeight="1" x14ac:dyDescent="0.25">
      <c r="A99" s="1422" t="s">
        <v>561</v>
      </c>
      <c r="B99" s="1422"/>
      <c r="C99" s="1422"/>
      <c r="D99" s="1422"/>
      <c r="E99" s="619"/>
      <c r="F99" s="628">
        <v>222110</v>
      </c>
      <c r="G99" s="947" t="s">
        <v>15</v>
      </c>
      <c r="H99" s="947"/>
      <c r="I99" s="617" t="s">
        <v>15</v>
      </c>
      <c r="J99" s="617" t="s">
        <v>15</v>
      </c>
      <c r="K99" s="1413">
        <v>27.4</v>
      </c>
      <c r="L99" s="1413"/>
      <c r="M99" s="1413">
        <v>27.4</v>
      </c>
      <c r="N99" s="1413"/>
      <c r="O99" s="1413">
        <v>27.4</v>
      </c>
      <c r="P99" s="1413"/>
    </row>
    <row r="100" spans="1:16" ht="22.9" customHeight="1" x14ac:dyDescent="0.25">
      <c r="A100" s="1422" t="s">
        <v>331</v>
      </c>
      <c r="B100" s="1422"/>
      <c r="C100" s="1422"/>
      <c r="D100" s="1422"/>
      <c r="E100" s="619"/>
      <c r="F100" s="628">
        <v>222120</v>
      </c>
      <c r="G100" s="947" t="s">
        <v>15</v>
      </c>
      <c r="H100" s="947"/>
      <c r="I100" s="617" t="s">
        <v>15</v>
      </c>
      <c r="J100" s="617" t="s">
        <v>15</v>
      </c>
      <c r="K100" s="1413">
        <v>26.5</v>
      </c>
      <c r="L100" s="1413"/>
      <c r="M100" s="1413">
        <v>26.5</v>
      </c>
      <c r="N100" s="1413"/>
      <c r="O100" s="1413">
        <v>26.5</v>
      </c>
      <c r="P100" s="1413"/>
    </row>
    <row r="101" spans="1:16" ht="22.9" customHeight="1" x14ac:dyDescent="0.25">
      <c r="A101" s="1422" t="s">
        <v>562</v>
      </c>
      <c r="B101" s="1422"/>
      <c r="C101" s="1422"/>
      <c r="D101" s="1422"/>
      <c r="E101" s="619"/>
      <c r="F101" s="628">
        <v>222130</v>
      </c>
      <c r="G101" s="947" t="s">
        <v>15</v>
      </c>
      <c r="H101" s="947"/>
      <c r="I101" s="617" t="s">
        <v>15</v>
      </c>
      <c r="J101" s="617" t="s">
        <v>15</v>
      </c>
      <c r="K101" s="1413">
        <v>25</v>
      </c>
      <c r="L101" s="1413"/>
      <c r="M101" s="1413">
        <v>25</v>
      </c>
      <c r="N101" s="1413"/>
      <c r="O101" s="1413">
        <v>25</v>
      </c>
      <c r="P101" s="1413"/>
    </row>
    <row r="102" spans="1:16" ht="22.9" customHeight="1" x14ac:dyDescent="0.25">
      <c r="A102" s="1422" t="s">
        <v>563</v>
      </c>
      <c r="B102" s="1422"/>
      <c r="C102" s="1422"/>
      <c r="D102" s="1422"/>
      <c r="E102" s="619"/>
      <c r="F102" s="628">
        <v>222140</v>
      </c>
      <c r="G102" s="947" t="s">
        <v>15</v>
      </c>
      <c r="H102" s="947"/>
      <c r="I102" s="617" t="s">
        <v>15</v>
      </c>
      <c r="J102" s="617" t="s">
        <v>15</v>
      </c>
      <c r="K102" s="1413">
        <v>2.9</v>
      </c>
      <c r="L102" s="1413"/>
      <c r="M102" s="1413">
        <v>2.9</v>
      </c>
      <c r="N102" s="1413"/>
      <c r="O102" s="1413">
        <v>2.9</v>
      </c>
      <c r="P102" s="1413"/>
    </row>
    <row r="103" spans="1:16" ht="22.9" customHeight="1" x14ac:dyDescent="0.25">
      <c r="A103" s="1422" t="s">
        <v>567</v>
      </c>
      <c r="B103" s="1422"/>
      <c r="C103" s="1422"/>
      <c r="D103" s="1422"/>
      <c r="E103" s="619"/>
      <c r="F103" s="628">
        <v>222210</v>
      </c>
      <c r="G103" s="947" t="s">
        <v>15</v>
      </c>
      <c r="H103" s="947"/>
      <c r="I103" s="617" t="s">
        <v>15</v>
      </c>
      <c r="J103" s="617" t="s">
        <v>15</v>
      </c>
      <c r="K103" s="1413">
        <v>125.4</v>
      </c>
      <c r="L103" s="1413"/>
      <c r="M103" s="1413">
        <v>125.4</v>
      </c>
      <c r="N103" s="1413"/>
      <c r="O103" s="1413">
        <v>125.4</v>
      </c>
      <c r="P103" s="1413"/>
    </row>
    <row r="104" spans="1:16" s="158" customFormat="1" ht="22.9" customHeight="1" x14ac:dyDescent="0.25">
      <c r="A104" s="1422" t="s">
        <v>569</v>
      </c>
      <c r="B104" s="1422"/>
      <c r="C104" s="1422"/>
      <c r="D104" s="1422"/>
      <c r="E104" s="619"/>
      <c r="F104" s="628">
        <v>222220</v>
      </c>
      <c r="G104" s="947" t="s">
        <v>15</v>
      </c>
      <c r="H104" s="947"/>
      <c r="I104" s="617" t="s">
        <v>15</v>
      </c>
      <c r="J104" s="617" t="s">
        <v>15</v>
      </c>
      <c r="K104" s="1413">
        <v>445.2</v>
      </c>
      <c r="L104" s="1413"/>
      <c r="M104" s="1413">
        <v>445.2</v>
      </c>
      <c r="N104" s="1413"/>
      <c r="O104" s="1413">
        <v>432.3</v>
      </c>
      <c r="P104" s="1413"/>
    </row>
    <row r="105" spans="1:16" s="158" customFormat="1" ht="22.9" customHeight="1" x14ac:dyDescent="0.25">
      <c r="A105" s="1422" t="s">
        <v>570</v>
      </c>
      <c r="B105" s="1422"/>
      <c r="C105" s="1422"/>
      <c r="D105" s="1422"/>
      <c r="E105" s="619"/>
      <c r="F105" s="628">
        <v>222300</v>
      </c>
      <c r="G105" s="947" t="s">
        <v>15</v>
      </c>
      <c r="H105" s="947"/>
      <c r="I105" s="617" t="s">
        <v>15</v>
      </c>
      <c r="J105" s="617" t="s">
        <v>15</v>
      </c>
      <c r="K105" s="1413">
        <v>1373.3</v>
      </c>
      <c r="L105" s="1413"/>
      <c r="M105" s="1413">
        <v>1044.0999999999999</v>
      </c>
      <c r="N105" s="1413"/>
      <c r="O105" s="1413">
        <v>1044.0999999999999</v>
      </c>
      <c r="P105" s="1413"/>
    </row>
    <row r="106" spans="1:16" s="158" customFormat="1" ht="22.9" customHeight="1" x14ac:dyDescent="0.25">
      <c r="A106" s="1422" t="s">
        <v>87</v>
      </c>
      <c r="B106" s="1422"/>
      <c r="C106" s="1422"/>
      <c r="D106" s="1422"/>
      <c r="E106" s="619"/>
      <c r="F106" s="628">
        <v>222400</v>
      </c>
      <c r="G106" s="947" t="s">
        <v>15</v>
      </c>
      <c r="H106" s="947"/>
      <c r="I106" s="617" t="s">
        <v>15</v>
      </c>
      <c r="J106" s="617" t="s">
        <v>15</v>
      </c>
      <c r="K106" s="1413">
        <v>156.80000000000001</v>
      </c>
      <c r="L106" s="1413"/>
      <c r="M106" s="1413">
        <v>156.80000000000001</v>
      </c>
      <c r="N106" s="1413"/>
      <c r="O106" s="1413">
        <v>156.80000000000001</v>
      </c>
      <c r="P106" s="1413"/>
    </row>
    <row r="107" spans="1:16" s="158" customFormat="1" ht="22.9" customHeight="1" x14ac:dyDescent="0.25">
      <c r="A107" s="1422" t="s">
        <v>573</v>
      </c>
      <c r="B107" s="1422"/>
      <c r="C107" s="1422"/>
      <c r="D107" s="1422"/>
      <c r="E107" s="619"/>
      <c r="F107" s="628">
        <v>222500</v>
      </c>
      <c r="G107" s="947" t="s">
        <v>15</v>
      </c>
      <c r="H107" s="947"/>
      <c r="I107" s="617" t="s">
        <v>15</v>
      </c>
      <c r="J107" s="617" t="s">
        <v>15</v>
      </c>
      <c r="K107" s="1413">
        <v>620</v>
      </c>
      <c r="L107" s="1413"/>
      <c r="M107" s="1413">
        <v>320</v>
      </c>
      <c r="N107" s="1413"/>
      <c r="O107" s="1413">
        <v>320</v>
      </c>
      <c r="P107" s="1413"/>
    </row>
    <row r="108" spans="1:16" ht="22.9" customHeight="1" x14ac:dyDescent="0.25">
      <c r="A108" s="1422" t="s">
        <v>89</v>
      </c>
      <c r="B108" s="1422"/>
      <c r="C108" s="1422"/>
      <c r="D108" s="1422"/>
      <c r="E108" s="619"/>
      <c r="F108" s="628">
        <v>222600</v>
      </c>
      <c r="G108" s="947" t="s">
        <v>15</v>
      </c>
      <c r="H108" s="947"/>
      <c r="I108" s="617" t="s">
        <v>15</v>
      </c>
      <c r="J108" s="617" t="s">
        <v>15</v>
      </c>
      <c r="K108" s="1413">
        <v>139.5</v>
      </c>
      <c r="L108" s="1413"/>
      <c r="M108" s="1413">
        <v>139.5</v>
      </c>
      <c r="N108" s="1413"/>
      <c r="O108" s="1413"/>
      <c r="P108" s="1413"/>
    </row>
    <row r="109" spans="1:16" ht="22.9" customHeight="1" x14ac:dyDescent="0.25">
      <c r="A109" s="1422" t="s">
        <v>642</v>
      </c>
      <c r="B109" s="1422"/>
      <c r="C109" s="1422"/>
      <c r="D109" s="1422"/>
      <c r="E109" s="619"/>
      <c r="F109" s="628">
        <v>222710</v>
      </c>
      <c r="G109" s="947" t="s">
        <v>15</v>
      </c>
      <c r="H109" s="947"/>
      <c r="I109" s="617" t="s">
        <v>15</v>
      </c>
      <c r="J109" s="617" t="s">
        <v>15</v>
      </c>
      <c r="K109" s="1413">
        <v>74.5</v>
      </c>
      <c r="L109" s="1413"/>
      <c r="M109" s="1413">
        <v>74.5</v>
      </c>
      <c r="N109" s="1413"/>
      <c r="O109" s="1413">
        <v>74.5</v>
      </c>
      <c r="P109" s="1413"/>
    </row>
    <row r="110" spans="1:16" s="158" customFormat="1" ht="29.25" customHeight="1" x14ac:dyDescent="0.25">
      <c r="A110" s="1422" t="s">
        <v>643</v>
      </c>
      <c r="B110" s="1422"/>
      <c r="C110" s="1422"/>
      <c r="D110" s="1422"/>
      <c r="E110" s="619"/>
      <c r="F110" s="628">
        <v>222980</v>
      </c>
      <c r="G110" s="947" t="s">
        <v>15</v>
      </c>
      <c r="H110" s="947"/>
      <c r="I110" s="617" t="s">
        <v>15</v>
      </c>
      <c r="J110" s="617" t="s">
        <v>15</v>
      </c>
      <c r="K110" s="1413">
        <v>70.3</v>
      </c>
      <c r="L110" s="1413"/>
      <c r="M110" s="1413">
        <v>70.3</v>
      </c>
      <c r="N110" s="1413"/>
      <c r="O110" s="1413">
        <v>70.3</v>
      </c>
      <c r="P110" s="1413"/>
    </row>
    <row r="111" spans="1:16" ht="22.9" customHeight="1" x14ac:dyDescent="0.25">
      <c r="A111" s="1422" t="s">
        <v>94</v>
      </c>
      <c r="B111" s="1422"/>
      <c r="C111" s="1422"/>
      <c r="D111" s="1422"/>
      <c r="E111" s="619"/>
      <c r="F111" s="628">
        <v>222990</v>
      </c>
      <c r="G111" s="947" t="s">
        <v>15</v>
      </c>
      <c r="H111" s="947"/>
      <c r="I111" s="617" t="s">
        <v>15</v>
      </c>
      <c r="J111" s="617" t="s">
        <v>15</v>
      </c>
      <c r="K111" s="1413">
        <v>207</v>
      </c>
      <c r="L111" s="1413"/>
      <c r="M111" s="1413">
        <v>207</v>
      </c>
      <c r="N111" s="1413"/>
      <c r="O111" s="1413">
        <v>107</v>
      </c>
      <c r="P111" s="1413"/>
    </row>
    <row r="112" spans="1:16" ht="22.9" customHeight="1" x14ac:dyDescent="0.25">
      <c r="A112" s="1441" t="s">
        <v>184</v>
      </c>
      <c r="B112" s="1441"/>
      <c r="C112" s="1441"/>
      <c r="D112" s="1441"/>
      <c r="E112" s="633"/>
      <c r="F112" s="634">
        <v>27</v>
      </c>
      <c r="G112" s="1442" t="s">
        <v>15</v>
      </c>
      <c r="H112" s="1442"/>
      <c r="I112" s="627" t="s">
        <v>15</v>
      </c>
      <c r="J112" s="627" t="s">
        <v>15</v>
      </c>
      <c r="K112" s="1412">
        <f>SUM(K113:L114)</f>
        <v>120.6</v>
      </c>
      <c r="L112" s="1412"/>
      <c r="M112" s="1412">
        <f>SUM(M113:N114)</f>
        <v>120.6</v>
      </c>
      <c r="N112" s="1412"/>
      <c r="O112" s="1412">
        <f>SUM(O113:P114)</f>
        <v>120.6</v>
      </c>
      <c r="P112" s="1412"/>
    </row>
    <row r="113" spans="1:16" ht="32.25" customHeight="1" x14ac:dyDescent="0.25">
      <c r="A113" s="1422" t="s">
        <v>644</v>
      </c>
      <c r="B113" s="1422"/>
      <c r="C113" s="1422"/>
      <c r="D113" s="1422"/>
      <c r="E113" s="619"/>
      <c r="F113" s="628">
        <v>273200</v>
      </c>
      <c r="G113" s="947" t="s">
        <v>15</v>
      </c>
      <c r="H113" s="947"/>
      <c r="I113" s="617" t="s">
        <v>15</v>
      </c>
      <c r="J113" s="617" t="s">
        <v>15</v>
      </c>
      <c r="K113" s="1413">
        <v>30</v>
      </c>
      <c r="L113" s="1413"/>
      <c r="M113" s="1413">
        <v>30</v>
      </c>
      <c r="N113" s="1413"/>
      <c r="O113" s="1413">
        <v>30</v>
      </c>
      <c r="P113" s="1413"/>
    </row>
    <row r="114" spans="1:16" s="158" customFormat="1" ht="51.75" customHeight="1" x14ac:dyDescent="0.25">
      <c r="A114" s="1422" t="s">
        <v>645</v>
      </c>
      <c r="B114" s="1422"/>
      <c r="C114" s="1422"/>
      <c r="D114" s="1422"/>
      <c r="E114" s="619"/>
      <c r="F114" s="628">
        <v>273500</v>
      </c>
      <c r="G114" s="947" t="s">
        <v>15</v>
      </c>
      <c r="H114" s="947"/>
      <c r="I114" s="617" t="s">
        <v>15</v>
      </c>
      <c r="J114" s="617" t="s">
        <v>15</v>
      </c>
      <c r="K114" s="1413">
        <v>90.6</v>
      </c>
      <c r="L114" s="1413"/>
      <c r="M114" s="1413">
        <v>90.6</v>
      </c>
      <c r="N114" s="1413"/>
      <c r="O114" s="1413">
        <v>90.6</v>
      </c>
      <c r="P114" s="1413"/>
    </row>
    <row r="115" spans="1:16" s="158" customFormat="1" ht="22.9" customHeight="1" x14ac:dyDescent="0.25">
      <c r="A115" s="1441" t="s">
        <v>646</v>
      </c>
      <c r="B115" s="1441"/>
      <c r="C115" s="1441"/>
      <c r="D115" s="1441"/>
      <c r="E115" s="633"/>
      <c r="F115" s="634">
        <v>3</v>
      </c>
      <c r="G115" s="1442" t="s">
        <v>15</v>
      </c>
      <c r="H115" s="1442"/>
      <c r="I115" s="627" t="s">
        <v>15</v>
      </c>
      <c r="J115" s="627" t="s">
        <v>15</v>
      </c>
      <c r="K115" s="1412">
        <f>K116+K121</f>
        <v>4212.8999999999996</v>
      </c>
      <c r="L115" s="1412"/>
      <c r="M115" s="1412">
        <f t="shared" ref="M115" si="13">M116+M121</f>
        <v>876.40000000000009</v>
      </c>
      <c r="N115" s="1412"/>
      <c r="O115" s="1412">
        <f t="shared" ref="O115" si="14">O116+O121</f>
        <v>876.40000000000009</v>
      </c>
      <c r="P115" s="1412"/>
    </row>
    <row r="116" spans="1:16" ht="22.9" customHeight="1" x14ac:dyDescent="0.25">
      <c r="A116" s="1441" t="s">
        <v>98</v>
      </c>
      <c r="B116" s="1441"/>
      <c r="C116" s="1441"/>
      <c r="D116" s="1441"/>
      <c r="E116" s="633"/>
      <c r="F116" s="634">
        <v>31</v>
      </c>
      <c r="G116" s="1442" t="s">
        <v>15</v>
      </c>
      <c r="H116" s="1442"/>
      <c r="I116" s="627" t="s">
        <v>15</v>
      </c>
      <c r="J116" s="627" t="s">
        <v>15</v>
      </c>
      <c r="K116" s="1412">
        <f>SUM(K117:L120)</f>
        <v>2746</v>
      </c>
      <c r="L116" s="1412"/>
      <c r="M116" s="1412">
        <f t="shared" ref="M116" si="15">SUM(M117:N120)</f>
        <v>0</v>
      </c>
      <c r="N116" s="1412"/>
      <c r="O116" s="1412">
        <f t="shared" ref="O116" si="16">SUM(O117:P120)</f>
        <v>0</v>
      </c>
      <c r="P116" s="1412"/>
    </row>
    <row r="117" spans="1:16" ht="22.9" customHeight="1" x14ac:dyDescent="0.25">
      <c r="A117" s="1422" t="s">
        <v>647</v>
      </c>
      <c r="B117" s="1422"/>
      <c r="C117" s="1422"/>
      <c r="D117" s="1422"/>
      <c r="E117" s="619"/>
      <c r="F117" s="628">
        <v>314110</v>
      </c>
      <c r="G117" s="947" t="s">
        <v>15</v>
      </c>
      <c r="H117" s="947"/>
      <c r="I117" s="617" t="s">
        <v>15</v>
      </c>
      <c r="J117" s="617" t="s">
        <v>15</v>
      </c>
      <c r="K117" s="1413">
        <v>1366.5</v>
      </c>
      <c r="L117" s="1413"/>
      <c r="M117" s="1413"/>
      <c r="N117" s="1413"/>
      <c r="O117" s="1413"/>
      <c r="P117" s="1413"/>
    </row>
    <row r="118" spans="1:16" ht="22.9" customHeight="1" x14ac:dyDescent="0.25">
      <c r="A118" s="1422" t="s">
        <v>264</v>
      </c>
      <c r="B118" s="1422"/>
      <c r="C118" s="1422"/>
      <c r="D118" s="1422"/>
      <c r="E118" s="619"/>
      <c r="F118" s="628">
        <v>315110</v>
      </c>
      <c r="G118" s="947" t="s">
        <v>15</v>
      </c>
      <c r="H118" s="947"/>
      <c r="I118" s="617" t="s">
        <v>15</v>
      </c>
      <c r="J118" s="617" t="s">
        <v>15</v>
      </c>
      <c r="K118" s="1413">
        <v>506.5</v>
      </c>
      <c r="L118" s="1413"/>
      <c r="M118" s="1413"/>
      <c r="N118" s="1413"/>
      <c r="O118" s="1413"/>
      <c r="P118" s="1413"/>
    </row>
    <row r="119" spans="1:16" s="158" customFormat="1" ht="32.25" customHeight="1" x14ac:dyDescent="0.25">
      <c r="A119" s="1422" t="s">
        <v>648</v>
      </c>
      <c r="B119" s="1422"/>
      <c r="C119" s="1422"/>
      <c r="D119" s="1422"/>
      <c r="E119" s="619"/>
      <c r="F119" s="628">
        <v>316110</v>
      </c>
      <c r="G119" s="947" t="s">
        <v>15</v>
      </c>
      <c r="H119" s="947"/>
      <c r="I119" s="617" t="s">
        <v>15</v>
      </c>
      <c r="J119" s="617" t="s">
        <v>15</v>
      </c>
      <c r="K119" s="1413">
        <v>192</v>
      </c>
      <c r="L119" s="1413"/>
      <c r="M119" s="1413"/>
      <c r="N119" s="1413"/>
      <c r="O119" s="1413"/>
      <c r="P119" s="1413"/>
    </row>
    <row r="120" spans="1:16" ht="22.9" customHeight="1" x14ac:dyDescent="0.25">
      <c r="A120" s="1422" t="s">
        <v>218</v>
      </c>
      <c r="B120" s="1422"/>
      <c r="C120" s="1422"/>
      <c r="D120" s="1422"/>
      <c r="E120" s="619"/>
      <c r="F120" s="628">
        <v>317110</v>
      </c>
      <c r="G120" s="947" t="s">
        <v>15</v>
      </c>
      <c r="H120" s="947"/>
      <c r="I120" s="617" t="s">
        <v>15</v>
      </c>
      <c r="J120" s="617" t="s">
        <v>15</v>
      </c>
      <c r="K120" s="1413">
        <v>681</v>
      </c>
      <c r="L120" s="1413"/>
      <c r="M120" s="1413"/>
      <c r="N120" s="1413"/>
      <c r="O120" s="1413"/>
      <c r="P120" s="1413"/>
    </row>
    <row r="121" spans="1:16" ht="22.9" customHeight="1" x14ac:dyDescent="0.25">
      <c r="A121" s="1441" t="s">
        <v>101</v>
      </c>
      <c r="B121" s="1441"/>
      <c r="C121" s="1441"/>
      <c r="D121" s="1441"/>
      <c r="E121" s="633"/>
      <c r="F121" s="634">
        <v>33</v>
      </c>
      <c r="G121" s="1442" t="s">
        <v>15</v>
      </c>
      <c r="H121" s="1442"/>
      <c r="I121" s="627" t="s">
        <v>15</v>
      </c>
      <c r="J121" s="627" t="s">
        <v>15</v>
      </c>
      <c r="K121" s="1412">
        <f>SUM(K122:L127)</f>
        <v>1466.9</v>
      </c>
      <c r="L121" s="1412"/>
      <c r="M121" s="1412">
        <f>SUM(M122:N127)</f>
        <v>876.40000000000009</v>
      </c>
      <c r="N121" s="1412"/>
      <c r="O121" s="1412">
        <f>SUM(O122:P127)</f>
        <v>876.40000000000009</v>
      </c>
      <c r="P121" s="1412"/>
    </row>
    <row r="122" spans="1:16" ht="32.25" customHeight="1" x14ac:dyDescent="0.25">
      <c r="A122" s="1422" t="s">
        <v>585</v>
      </c>
      <c r="B122" s="1422"/>
      <c r="C122" s="1422"/>
      <c r="D122" s="1422"/>
      <c r="E122" s="619"/>
      <c r="F122" s="628">
        <v>331110</v>
      </c>
      <c r="G122" s="947" t="s">
        <v>15</v>
      </c>
      <c r="H122" s="947"/>
      <c r="I122" s="617" t="s">
        <v>15</v>
      </c>
      <c r="J122" s="617" t="s">
        <v>15</v>
      </c>
      <c r="K122" s="1413">
        <v>573.70000000000005</v>
      </c>
      <c r="L122" s="1413"/>
      <c r="M122" s="1413">
        <v>573.70000000000005</v>
      </c>
      <c r="N122" s="1413"/>
      <c r="O122" s="1413">
        <v>573.70000000000005</v>
      </c>
      <c r="P122" s="1413"/>
    </row>
    <row r="123" spans="1:16" ht="24.75" customHeight="1" x14ac:dyDescent="0.25">
      <c r="A123" s="1422" t="s">
        <v>209</v>
      </c>
      <c r="B123" s="1422"/>
      <c r="C123" s="1422"/>
      <c r="D123" s="1422"/>
      <c r="E123" s="619"/>
      <c r="F123" s="628">
        <v>332110</v>
      </c>
      <c r="G123" s="947" t="s">
        <v>15</v>
      </c>
      <c r="H123" s="947"/>
      <c r="I123" s="617" t="s">
        <v>15</v>
      </c>
      <c r="J123" s="617" t="s">
        <v>15</v>
      </c>
      <c r="K123" s="1413">
        <v>128</v>
      </c>
      <c r="L123" s="1413"/>
      <c r="M123" s="1413"/>
      <c r="N123" s="1413"/>
      <c r="O123" s="1413"/>
      <c r="P123" s="1413"/>
    </row>
    <row r="124" spans="1:16" ht="25.5" customHeight="1" x14ac:dyDescent="0.25">
      <c r="A124" s="1422" t="s">
        <v>304</v>
      </c>
      <c r="B124" s="1422"/>
      <c r="C124" s="1422"/>
      <c r="D124" s="1422"/>
      <c r="E124" s="619"/>
      <c r="F124" s="628">
        <v>333110</v>
      </c>
      <c r="G124" s="947" t="s">
        <v>15</v>
      </c>
      <c r="H124" s="947"/>
      <c r="I124" s="617" t="s">
        <v>15</v>
      </c>
      <c r="J124" s="617" t="s">
        <v>15</v>
      </c>
      <c r="K124" s="1413">
        <v>27</v>
      </c>
      <c r="L124" s="1413"/>
      <c r="M124" s="1413">
        <v>27</v>
      </c>
      <c r="N124" s="1413"/>
      <c r="O124" s="1413">
        <v>27</v>
      </c>
      <c r="P124" s="1413"/>
    </row>
    <row r="125" spans="1:16" ht="34.5" customHeight="1" x14ac:dyDescent="0.25">
      <c r="A125" s="1422" t="s">
        <v>649</v>
      </c>
      <c r="B125" s="1422"/>
      <c r="C125" s="1422"/>
      <c r="D125" s="1422"/>
      <c r="E125" s="619"/>
      <c r="F125" s="628">
        <v>336110</v>
      </c>
      <c r="G125" s="947" t="s">
        <v>15</v>
      </c>
      <c r="H125" s="947"/>
      <c r="I125" s="617" t="s">
        <v>15</v>
      </c>
      <c r="J125" s="617" t="s">
        <v>15</v>
      </c>
      <c r="K125" s="1413">
        <v>212</v>
      </c>
      <c r="L125" s="1413"/>
      <c r="M125" s="1413">
        <v>212</v>
      </c>
      <c r="N125" s="1413"/>
      <c r="O125" s="1413">
        <v>212</v>
      </c>
      <c r="P125" s="1413"/>
    </row>
    <row r="126" spans="1:16" ht="34.5" customHeight="1" x14ac:dyDescent="0.25">
      <c r="A126" s="1422" t="s">
        <v>650</v>
      </c>
      <c r="B126" s="1422"/>
      <c r="C126" s="1422"/>
      <c r="D126" s="1422"/>
      <c r="E126" s="619"/>
      <c r="F126" s="628">
        <v>338110</v>
      </c>
      <c r="G126" s="947" t="s">
        <v>15</v>
      </c>
      <c r="H126" s="947"/>
      <c r="I126" s="617" t="s">
        <v>15</v>
      </c>
      <c r="J126" s="617" t="s">
        <v>15</v>
      </c>
      <c r="K126" s="1413">
        <v>462.5</v>
      </c>
      <c r="L126" s="1413"/>
      <c r="M126" s="1413"/>
      <c r="N126" s="1413"/>
      <c r="O126" s="1413"/>
      <c r="P126" s="1413"/>
    </row>
    <row r="127" spans="1:16" ht="21" customHeight="1" x14ac:dyDescent="0.25">
      <c r="A127" s="1422" t="s">
        <v>104</v>
      </c>
      <c r="B127" s="1422"/>
      <c r="C127" s="1422"/>
      <c r="D127" s="1422"/>
      <c r="E127" s="619"/>
      <c r="F127" s="628">
        <v>339110</v>
      </c>
      <c r="G127" s="947" t="s">
        <v>15</v>
      </c>
      <c r="H127" s="947"/>
      <c r="I127" s="617" t="s">
        <v>15</v>
      </c>
      <c r="J127" s="617" t="s">
        <v>15</v>
      </c>
      <c r="K127" s="1413">
        <v>63.7</v>
      </c>
      <c r="L127" s="1413"/>
      <c r="M127" s="1413">
        <v>63.7</v>
      </c>
      <c r="N127" s="1413"/>
      <c r="O127" s="1413">
        <v>63.7</v>
      </c>
      <c r="P127" s="1413"/>
    </row>
    <row r="128" spans="1:16" ht="22.15" customHeight="1" x14ac:dyDescent="0.25">
      <c r="A128" s="608" t="s">
        <v>212</v>
      </c>
      <c r="B128" s="609"/>
      <c r="C128" s="609"/>
      <c r="D128" s="609"/>
      <c r="E128" s="609"/>
      <c r="F128" s="609"/>
      <c r="G128" s="609"/>
      <c r="H128" s="609"/>
      <c r="I128" s="609"/>
      <c r="J128" s="609"/>
      <c r="K128" s="609"/>
      <c r="L128" s="609"/>
      <c r="M128" s="609"/>
      <c r="N128" s="609"/>
      <c r="O128" s="609"/>
      <c r="P128" s="610"/>
    </row>
    <row r="129" spans="1:16" ht="19.899999999999999" customHeight="1" x14ac:dyDescent="0.25">
      <c r="A129" s="964" t="s">
        <v>7</v>
      </c>
      <c r="B129" s="965"/>
      <c r="C129" s="965"/>
      <c r="D129" s="966"/>
      <c r="E129" s="927" t="s">
        <v>2</v>
      </c>
      <c r="F129" s="928"/>
      <c r="G129" s="928"/>
      <c r="H129" s="929"/>
      <c r="I129" s="1443" t="s">
        <v>64</v>
      </c>
      <c r="J129" s="1443" t="s">
        <v>65</v>
      </c>
      <c r="K129" s="1443" t="s">
        <v>360</v>
      </c>
      <c r="L129" s="607">
        <v>2017</v>
      </c>
      <c r="M129" s="1443" t="s">
        <v>361</v>
      </c>
      <c r="N129" s="605">
        <v>2018</v>
      </c>
      <c r="O129" s="605">
        <v>2019</v>
      </c>
      <c r="P129" s="605">
        <v>2020</v>
      </c>
    </row>
    <row r="130" spans="1:16" ht="63" customHeight="1" x14ac:dyDescent="0.25">
      <c r="A130" s="967"/>
      <c r="B130" s="968"/>
      <c r="C130" s="968"/>
      <c r="D130" s="969"/>
      <c r="E130" s="605" t="s">
        <v>66</v>
      </c>
      <c r="F130" s="605" t="s">
        <v>61</v>
      </c>
      <c r="G130" s="612" t="s">
        <v>12</v>
      </c>
      <c r="H130" s="611" t="s">
        <v>62</v>
      </c>
      <c r="I130" s="1444"/>
      <c r="J130" s="1444"/>
      <c r="K130" s="1444"/>
      <c r="L130" s="98" t="s">
        <v>67</v>
      </c>
      <c r="M130" s="1444"/>
      <c r="N130" s="99" t="s">
        <v>12</v>
      </c>
      <c r="O130" s="612" t="s">
        <v>13</v>
      </c>
      <c r="P130" s="612" t="s">
        <v>13</v>
      </c>
    </row>
    <row r="131" spans="1:16" ht="15.75" customHeight="1" x14ac:dyDescent="0.25">
      <c r="A131" s="927">
        <v>1</v>
      </c>
      <c r="B131" s="928"/>
      <c r="C131" s="928"/>
      <c r="D131" s="929"/>
      <c r="E131" s="605">
        <v>2</v>
      </c>
      <c r="F131" s="605">
        <v>3</v>
      </c>
      <c r="G131" s="605">
        <v>4</v>
      </c>
      <c r="H131" s="605">
        <v>5</v>
      </c>
      <c r="I131" s="605">
        <v>6</v>
      </c>
      <c r="J131" s="605">
        <v>7</v>
      </c>
      <c r="K131" s="605">
        <v>8</v>
      </c>
      <c r="L131" s="605">
        <v>9</v>
      </c>
      <c r="M131" s="605" t="s">
        <v>68</v>
      </c>
      <c r="N131" s="605">
        <v>11</v>
      </c>
      <c r="O131" s="605">
        <v>12</v>
      </c>
      <c r="P131" s="605">
        <v>13</v>
      </c>
    </row>
    <row r="132" spans="1:16" ht="22.9" customHeight="1" x14ac:dyDescent="0.25">
      <c r="A132" s="930"/>
      <c r="B132" s="931"/>
      <c r="C132" s="931"/>
      <c r="D132" s="932"/>
      <c r="E132" s="67"/>
      <c r="F132" s="67"/>
      <c r="G132" s="67"/>
      <c r="H132" s="67"/>
      <c r="I132" s="67"/>
      <c r="J132" s="67"/>
      <c r="K132" s="67"/>
      <c r="L132" s="67"/>
      <c r="M132" s="67"/>
      <c r="N132" s="67"/>
      <c r="O132" s="67"/>
      <c r="P132" s="67"/>
    </row>
    <row r="133" spans="1:16" ht="22.9" customHeight="1" x14ac:dyDescent="0.25">
      <c r="A133" s="930"/>
      <c r="B133" s="931"/>
      <c r="C133" s="931"/>
      <c r="D133" s="932"/>
      <c r="E133" s="67"/>
      <c r="F133" s="67"/>
      <c r="G133" s="67"/>
      <c r="H133" s="67"/>
      <c r="I133" s="67"/>
      <c r="J133" s="67"/>
      <c r="K133" s="67"/>
      <c r="L133" s="67"/>
      <c r="M133" s="67"/>
      <c r="N133" s="67"/>
      <c r="O133" s="67"/>
      <c r="P133" s="67"/>
    </row>
    <row r="134" spans="1:16" ht="22.9" customHeight="1" x14ac:dyDescent="0.25">
      <c r="A134" s="930"/>
      <c r="B134" s="931"/>
      <c r="C134" s="931"/>
      <c r="D134" s="932"/>
      <c r="E134" s="67"/>
      <c r="F134" s="67"/>
      <c r="G134" s="67"/>
      <c r="H134" s="67"/>
      <c r="I134" s="67"/>
      <c r="J134" s="67"/>
      <c r="K134" s="67"/>
      <c r="L134" s="67"/>
      <c r="M134" s="67"/>
      <c r="N134" s="67"/>
      <c r="O134" s="67"/>
      <c r="P134" s="67"/>
    </row>
    <row r="135" spans="1:16" ht="23.45" customHeight="1" x14ac:dyDescent="0.25"/>
    <row r="136" spans="1:16" s="100" customFormat="1" ht="24.6" customHeight="1" x14ac:dyDescent="0.25">
      <c r="A136" s="421" t="s">
        <v>69</v>
      </c>
      <c r="B136" s="422"/>
      <c r="C136" s="422"/>
      <c r="D136" s="422"/>
      <c r="E136" s="422"/>
      <c r="F136" s="422"/>
      <c r="G136" s="422"/>
      <c r="H136" s="422"/>
      <c r="I136" s="422"/>
      <c r="J136" s="422"/>
      <c r="K136" s="422"/>
      <c r="L136" s="422"/>
      <c r="M136" s="422"/>
      <c r="N136" s="422"/>
      <c r="O136" s="422"/>
      <c r="P136" s="423"/>
    </row>
    <row r="137" spans="1:16" s="100" customFormat="1" ht="24.6" customHeight="1" x14ac:dyDescent="0.25">
      <c r="A137" s="414" t="s">
        <v>70</v>
      </c>
      <c r="B137" s="415"/>
      <c r="C137" s="415"/>
      <c r="D137" s="415"/>
      <c r="E137" s="415"/>
      <c r="F137" s="415"/>
      <c r="G137" s="415"/>
      <c r="H137" s="415"/>
      <c r="I137" s="415"/>
      <c r="J137" s="415"/>
      <c r="K137" s="415"/>
      <c r="L137" s="415"/>
      <c r="M137" s="415"/>
      <c r="N137" s="415"/>
      <c r="O137" s="415"/>
      <c r="P137" s="416"/>
    </row>
    <row r="138" spans="1:16" s="100" customFormat="1" ht="24.6" customHeight="1" x14ac:dyDescent="0.25">
      <c r="A138" s="414" t="s">
        <v>71</v>
      </c>
      <c r="B138" s="415"/>
      <c r="C138" s="415"/>
      <c r="D138" s="415"/>
      <c r="E138" s="415"/>
      <c r="F138" s="415"/>
      <c r="G138" s="415"/>
      <c r="H138" s="415"/>
      <c r="I138" s="415"/>
      <c r="J138" s="415"/>
      <c r="K138" s="415"/>
      <c r="L138" s="415"/>
      <c r="M138" s="415"/>
      <c r="N138" s="415"/>
      <c r="O138" s="415"/>
      <c r="P138" s="416"/>
    </row>
    <row r="139" spans="1:16" s="100" customFormat="1" ht="24.6" customHeight="1" x14ac:dyDescent="0.25">
      <c r="A139" s="417" t="s">
        <v>72</v>
      </c>
      <c r="B139" s="418"/>
      <c r="C139" s="418"/>
      <c r="D139" s="418"/>
      <c r="E139" s="418"/>
      <c r="F139" s="418"/>
      <c r="G139" s="418"/>
      <c r="H139" s="418"/>
      <c r="I139" s="418"/>
      <c r="J139" s="418"/>
      <c r="K139" s="418"/>
      <c r="L139" s="418"/>
      <c r="M139" s="418"/>
      <c r="N139" s="418"/>
      <c r="O139" s="418"/>
      <c r="P139" s="419"/>
    </row>
    <row r="140" spans="1:16" ht="13.15" customHeight="1" x14ac:dyDescent="0.25"/>
    <row r="141" spans="1:16" ht="14.45" customHeight="1" x14ac:dyDescent="0.25">
      <c r="A141" s="420"/>
      <c r="B141" s="420"/>
      <c r="C141" s="420"/>
      <c r="D141" s="420"/>
      <c r="E141" s="420"/>
      <c r="F141" s="420"/>
      <c r="G141" s="420"/>
      <c r="H141" s="420"/>
      <c r="I141" s="420"/>
      <c r="J141" s="420"/>
      <c r="K141" s="420"/>
      <c r="L141" s="420"/>
      <c r="M141" s="420"/>
      <c r="N141" s="420"/>
      <c r="O141" s="420"/>
      <c r="P141" s="420"/>
    </row>
  </sheetData>
  <mergeCells count="411">
    <mergeCell ref="C83:I83"/>
    <mergeCell ref="C84:I84"/>
    <mergeCell ref="C85:I85"/>
    <mergeCell ref="C86:I86"/>
    <mergeCell ref="C87:I87"/>
    <mergeCell ref="C75:I75"/>
    <mergeCell ref="C80:I80"/>
    <mergeCell ref="C81:I81"/>
    <mergeCell ref="C79:I79"/>
    <mergeCell ref="C76:I76"/>
    <mergeCell ref="O124:P124"/>
    <mergeCell ref="G115:H115"/>
    <mergeCell ref="G101:H101"/>
    <mergeCell ref="O106:P106"/>
    <mergeCell ref="M116:N116"/>
    <mergeCell ref="A127:D127"/>
    <mergeCell ref="G127:H127"/>
    <mergeCell ref="K127:L127"/>
    <mergeCell ref="M127:N127"/>
    <mergeCell ref="O127:P127"/>
    <mergeCell ref="A125:D125"/>
    <mergeCell ref="G125:H125"/>
    <mergeCell ref="K125:L125"/>
    <mergeCell ref="M125:N125"/>
    <mergeCell ref="O125:P125"/>
    <mergeCell ref="A126:D126"/>
    <mergeCell ref="G126:H126"/>
    <mergeCell ref="K126:L126"/>
    <mergeCell ref="M126:N126"/>
    <mergeCell ref="O126:P126"/>
    <mergeCell ref="O117:P117"/>
    <mergeCell ref="O111:P111"/>
    <mergeCell ref="O113:P113"/>
    <mergeCell ref="M113:N113"/>
    <mergeCell ref="G123:H123"/>
    <mergeCell ref="O107:P107"/>
    <mergeCell ref="O105:P105"/>
    <mergeCell ref="M122:N122"/>
    <mergeCell ref="O122:P122"/>
    <mergeCell ref="M120:N120"/>
    <mergeCell ref="M118:N118"/>
    <mergeCell ref="O118:P118"/>
    <mergeCell ref="M112:N112"/>
    <mergeCell ref="O114:P114"/>
    <mergeCell ref="O112:P112"/>
    <mergeCell ref="M108:N108"/>
    <mergeCell ref="M123:N123"/>
    <mergeCell ref="O123:P123"/>
    <mergeCell ref="M121:N121"/>
    <mergeCell ref="O121:P121"/>
    <mergeCell ref="O109:P109"/>
    <mergeCell ref="M110:N110"/>
    <mergeCell ref="O110:P110"/>
    <mergeCell ref="M109:N109"/>
    <mergeCell ref="O108:P108"/>
    <mergeCell ref="M119:N119"/>
    <mergeCell ref="M115:N115"/>
    <mergeCell ref="O120:P120"/>
    <mergeCell ref="M117:N117"/>
    <mergeCell ref="O115:P115"/>
    <mergeCell ref="M111:N111"/>
    <mergeCell ref="M99:N99"/>
    <mergeCell ref="M100:N100"/>
    <mergeCell ref="G122:H122"/>
    <mergeCell ref="K122:L122"/>
    <mergeCell ref="G117:H117"/>
    <mergeCell ref="A112:D112"/>
    <mergeCell ref="M106:N106"/>
    <mergeCell ref="G100:H100"/>
    <mergeCell ref="G99:H99"/>
    <mergeCell ref="K99:L99"/>
    <mergeCell ref="K111:L111"/>
    <mergeCell ref="G119:H119"/>
    <mergeCell ref="A49:B50"/>
    <mergeCell ref="G106:H106"/>
    <mergeCell ref="K105:L105"/>
    <mergeCell ref="K106:L106"/>
    <mergeCell ref="G105:H105"/>
    <mergeCell ref="K109:L109"/>
    <mergeCell ref="K107:L107"/>
    <mergeCell ref="K116:L116"/>
    <mergeCell ref="K113:L113"/>
    <mergeCell ref="K114:L114"/>
    <mergeCell ref="A104:D104"/>
    <mergeCell ref="G92:H92"/>
    <mergeCell ref="A87:A88"/>
    <mergeCell ref="A89:P89"/>
    <mergeCell ref="K104:L104"/>
    <mergeCell ref="K100:L100"/>
    <mergeCell ref="O96:P96"/>
    <mergeCell ref="O97:P97"/>
    <mergeCell ref="M96:N96"/>
    <mergeCell ref="M97:N97"/>
    <mergeCell ref="K96:L96"/>
    <mergeCell ref="K97:L97"/>
    <mergeCell ref="A94:D94"/>
    <mergeCell ref="A93:D93"/>
    <mergeCell ref="A51:B51"/>
    <mergeCell ref="A52:B52"/>
    <mergeCell ref="A58:B58"/>
    <mergeCell ref="C55:N55"/>
    <mergeCell ref="C56:N56"/>
    <mergeCell ref="A53:B53"/>
    <mergeCell ref="A54:P54"/>
    <mergeCell ref="A56:B56"/>
    <mergeCell ref="I52:J52"/>
    <mergeCell ref="C57:N57"/>
    <mergeCell ref="I51:J51"/>
    <mergeCell ref="O58:P58"/>
    <mergeCell ref="O57:P57"/>
    <mergeCell ref="A55:B55"/>
    <mergeCell ref="C58:N58"/>
    <mergeCell ref="C70:I70"/>
    <mergeCell ref="C71:I71"/>
    <mergeCell ref="A99:D99"/>
    <mergeCell ref="A92:D92"/>
    <mergeCell ref="O116:P116"/>
    <mergeCell ref="G37:J37"/>
    <mergeCell ref="G38:H38"/>
    <mergeCell ref="G39:H39"/>
    <mergeCell ref="G40:H40"/>
    <mergeCell ref="G41:H41"/>
    <mergeCell ref="G42:H42"/>
    <mergeCell ref="K92:L92"/>
    <mergeCell ref="M92:N92"/>
    <mergeCell ref="K115:L115"/>
    <mergeCell ref="G113:H113"/>
    <mergeCell ref="K98:L98"/>
    <mergeCell ref="M90:N90"/>
    <mergeCell ref="A65:P65"/>
    <mergeCell ref="C69:I69"/>
    <mergeCell ref="A42:C42"/>
    <mergeCell ref="C49:H49"/>
    <mergeCell ref="I49:J50"/>
    <mergeCell ref="A46:C46"/>
    <mergeCell ref="A48:P48"/>
    <mergeCell ref="C74:I74"/>
    <mergeCell ref="M114:N114"/>
    <mergeCell ref="K101:L101"/>
    <mergeCell ref="A134:D134"/>
    <mergeCell ref="A90:D91"/>
    <mergeCell ref="E90:F90"/>
    <mergeCell ref="G90:H90"/>
    <mergeCell ref="A107:D107"/>
    <mergeCell ref="G107:H107"/>
    <mergeCell ref="A96:D96"/>
    <mergeCell ref="A97:D97"/>
    <mergeCell ref="K112:L112"/>
    <mergeCell ref="K123:L123"/>
    <mergeCell ref="K110:L110"/>
    <mergeCell ref="K119:L119"/>
    <mergeCell ref="K120:L120"/>
    <mergeCell ref="K118:L118"/>
    <mergeCell ref="A129:D130"/>
    <mergeCell ref="A111:D111"/>
    <mergeCell ref="G112:H112"/>
    <mergeCell ref="A133:D133"/>
    <mergeCell ref="A109:D109"/>
    <mergeCell ref="A131:D131"/>
    <mergeCell ref="A132:D132"/>
    <mergeCell ref="M129:M130"/>
    <mergeCell ref="K129:K130"/>
    <mergeCell ref="J129:J130"/>
    <mergeCell ref="I129:I130"/>
    <mergeCell ref="A117:D117"/>
    <mergeCell ref="G98:H98"/>
    <mergeCell ref="A123:D123"/>
    <mergeCell ref="A120:D120"/>
    <mergeCell ref="G118:H118"/>
    <mergeCell ref="G120:H120"/>
    <mergeCell ref="G124:H124"/>
    <mergeCell ref="K124:L124"/>
    <mergeCell ref="A124:D124"/>
    <mergeCell ref="A121:D121"/>
    <mergeCell ref="G121:H121"/>
    <mergeCell ref="K121:L121"/>
    <mergeCell ref="A122:D122"/>
    <mergeCell ref="E129:H129"/>
    <mergeCell ref="G111:H111"/>
    <mergeCell ref="A110:D110"/>
    <mergeCell ref="G110:H110"/>
    <mergeCell ref="M105:N105"/>
    <mergeCell ref="A98:D98"/>
    <mergeCell ref="M124:N124"/>
    <mergeCell ref="A60:P60"/>
    <mergeCell ref="O55:P55"/>
    <mergeCell ref="O56:P56"/>
    <mergeCell ref="O119:P119"/>
    <mergeCell ref="A113:D113"/>
    <mergeCell ref="A116:D116"/>
    <mergeCell ref="G116:H116"/>
    <mergeCell ref="A100:D100"/>
    <mergeCell ref="G114:H114"/>
    <mergeCell ref="G108:H108"/>
    <mergeCell ref="K108:L108"/>
    <mergeCell ref="A114:D114"/>
    <mergeCell ref="A101:D101"/>
    <mergeCell ref="A106:D106"/>
    <mergeCell ref="A108:D108"/>
    <mergeCell ref="G109:H109"/>
    <mergeCell ref="A118:D118"/>
    <mergeCell ref="A119:D119"/>
    <mergeCell ref="A115:D115"/>
    <mergeCell ref="K117:L117"/>
    <mergeCell ref="A102:D102"/>
    <mergeCell ref="A103:D103"/>
    <mergeCell ref="O101:P101"/>
    <mergeCell ref="M107:N107"/>
    <mergeCell ref="A68:A72"/>
    <mergeCell ref="C68:I68"/>
    <mergeCell ref="A61:C61"/>
    <mergeCell ref="O90:P90"/>
    <mergeCell ref="G91:H91"/>
    <mergeCell ref="K91:L91"/>
    <mergeCell ref="M91:N91"/>
    <mergeCell ref="O91:P91"/>
    <mergeCell ref="C72:I72"/>
    <mergeCell ref="C73:I73"/>
    <mergeCell ref="C82:I82"/>
    <mergeCell ref="D63:P63"/>
    <mergeCell ref="C66:I67"/>
    <mergeCell ref="D62:P62"/>
    <mergeCell ref="A62:C62"/>
    <mergeCell ref="D61:P61"/>
    <mergeCell ref="C77:I77"/>
    <mergeCell ref="C78:I78"/>
    <mergeCell ref="A66:A67"/>
    <mergeCell ref="A73:A86"/>
    <mergeCell ref="J66:J67"/>
    <mergeCell ref="A63:C63"/>
    <mergeCell ref="C88:I88"/>
    <mergeCell ref="B66:B67"/>
    <mergeCell ref="A27:B27"/>
    <mergeCell ref="K33:L33"/>
    <mergeCell ref="K31:L31"/>
    <mergeCell ref="K32:L32"/>
    <mergeCell ref="G32:H32"/>
    <mergeCell ref="O31:P31"/>
    <mergeCell ref="A33:B33"/>
    <mergeCell ref="G31:H31"/>
    <mergeCell ref="A28:B28"/>
    <mergeCell ref="A29:B29"/>
    <mergeCell ref="A30:B30"/>
    <mergeCell ref="G28:H28"/>
    <mergeCell ref="G29:H29"/>
    <mergeCell ref="O29:P29"/>
    <mergeCell ref="K27:L27"/>
    <mergeCell ref="M27:N27"/>
    <mergeCell ref="O30:P30"/>
    <mergeCell ref="K30:L30"/>
    <mergeCell ref="O27:P27"/>
    <mergeCell ref="A31:B31"/>
    <mergeCell ref="A32:B32"/>
    <mergeCell ref="M29:N29"/>
    <mergeCell ref="M30:N30"/>
    <mergeCell ref="G33:H33"/>
    <mergeCell ref="G34:H34"/>
    <mergeCell ref="O34:P34"/>
    <mergeCell ref="E38:F38"/>
    <mergeCell ref="E46:F46"/>
    <mergeCell ref="A37:C38"/>
    <mergeCell ref="A39:C39"/>
    <mergeCell ref="A40:C40"/>
    <mergeCell ref="G45:H45"/>
    <mergeCell ref="G46:H46"/>
    <mergeCell ref="G44:H44"/>
    <mergeCell ref="A36:P36"/>
    <mergeCell ref="N37:P37"/>
    <mergeCell ref="K37:M37"/>
    <mergeCell ref="E45:F45"/>
    <mergeCell ref="A44:C44"/>
    <mergeCell ref="A45:C45"/>
    <mergeCell ref="M34:N34"/>
    <mergeCell ref="K34:L34"/>
    <mergeCell ref="A43:C43"/>
    <mergeCell ref="E43:F43"/>
    <mergeCell ref="D37:F37"/>
    <mergeCell ref="E39:F39"/>
    <mergeCell ref="E40:F40"/>
    <mergeCell ref="E44:F44"/>
    <mergeCell ref="M26:N26"/>
    <mergeCell ref="O32:P32"/>
    <mergeCell ref="O33:P33"/>
    <mergeCell ref="K28:L28"/>
    <mergeCell ref="O26:P26"/>
    <mergeCell ref="O25:P25"/>
    <mergeCell ref="K29:L29"/>
    <mergeCell ref="K26:L26"/>
    <mergeCell ref="G27:H27"/>
    <mergeCell ref="G30:H30"/>
    <mergeCell ref="O28:P28"/>
    <mergeCell ref="M28:N28"/>
    <mergeCell ref="M31:N31"/>
    <mergeCell ref="M32:N32"/>
    <mergeCell ref="M33:N33"/>
    <mergeCell ref="A22:B23"/>
    <mergeCell ref="G24:H24"/>
    <mergeCell ref="A24:B24"/>
    <mergeCell ref="O22:P22"/>
    <mergeCell ref="O23:P23"/>
    <mergeCell ref="M22:N22"/>
    <mergeCell ref="M23:N23"/>
    <mergeCell ref="K22:L22"/>
    <mergeCell ref="K23:L23"/>
    <mergeCell ref="C22:F22"/>
    <mergeCell ref="O12:P12"/>
    <mergeCell ref="M12:N12"/>
    <mergeCell ref="K12:L12"/>
    <mergeCell ref="O15:P15"/>
    <mergeCell ref="M15:N15"/>
    <mergeCell ref="K15:L15"/>
    <mergeCell ref="K16:L16"/>
    <mergeCell ref="M16:N16"/>
    <mergeCell ref="O16:P16"/>
    <mergeCell ref="M13:N13"/>
    <mergeCell ref="O13:P13"/>
    <mergeCell ref="K14:L14"/>
    <mergeCell ref="G14:H14"/>
    <mergeCell ref="K13:L13"/>
    <mergeCell ref="K25:L25"/>
    <mergeCell ref="O19:P19"/>
    <mergeCell ref="O20:P20"/>
    <mergeCell ref="K19:L19"/>
    <mergeCell ref="K20:L20"/>
    <mergeCell ref="M19:N19"/>
    <mergeCell ref="M20:N20"/>
    <mergeCell ref="G20:H20"/>
    <mergeCell ref="G19:H19"/>
    <mergeCell ref="K17:L17"/>
    <mergeCell ref="M17:N17"/>
    <mergeCell ref="O17:P17"/>
    <mergeCell ref="O18:P18"/>
    <mergeCell ref="M18:N18"/>
    <mergeCell ref="K18:L18"/>
    <mergeCell ref="O24:P24"/>
    <mergeCell ref="M25:N25"/>
    <mergeCell ref="K24:L24"/>
    <mergeCell ref="M24:N24"/>
    <mergeCell ref="G25:H25"/>
    <mergeCell ref="D8:O8"/>
    <mergeCell ref="A10:P10"/>
    <mergeCell ref="A12:D13"/>
    <mergeCell ref="A105:D105"/>
    <mergeCell ref="K95:L95"/>
    <mergeCell ref="A95:D95"/>
    <mergeCell ref="G95:H95"/>
    <mergeCell ref="A57:B57"/>
    <mergeCell ref="G103:H103"/>
    <mergeCell ref="G102:H102"/>
    <mergeCell ref="A14:D14"/>
    <mergeCell ref="A15:D15"/>
    <mergeCell ref="A16:D16"/>
    <mergeCell ref="G15:H15"/>
    <mergeCell ref="G16:H16"/>
    <mergeCell ref="A17:D17"/>
    <mergeCell ref="G17:H17"/>
    <mergeCell ref="O95:P95"/>
    <mergeCell ref="O99:P99"/>
    <mergeCell ref="O100:P100"/>
    <mergeCell ref="O102:P102"/>
    <mergeCell ref="G13:H13"/>
    <mergeCell ref="O14:P14"/>
    <mergeCell ref="M14:N14"/>
    <mergeCell ref="N1:P1"/>
    <mergeCell ref="E2:J2"/>
    <mergeCell ref="D3:L3"/>
    <mergeCell ref="A6:C6"/>
    <mergeCell ref="A7:C7"/>
    <mergeCell ref="D6:O6"/>
    <mergeCell ref="D7:O7"/>
    <mergeCell ref="G18:H18"/>
    <mergeCell ref="G43:H43"/>
    <mergeCell ref="G22:H22"/>
    <mergeCell ref="G23:H23"/>
    <mergeCell ref="A25:B25"/>
    <mergeCell ref="A26:B26"/>
    <mergeCell ref="G26:H26"/>
    <mergeCell ref="A41:C41"/>
    <mergeCell ref="A34:B34"/>
    <mergeCell ref="A18:D18"/>
    <mergeCell ref="A19:D19"/>
    <mergeCell ref="A20:D20"/>
    <mergeCell ref="E41:F41"/>
    <mergeCell ref="E42:F42"/>
    <mergeCell ref="A8:C8"/>
    <mergeCell ref="G12:H12"/>
    <mergeCell ref="E12:F12"/>
    <mergeCell ref="K90:L90"/>
    <mergeCell ref="K94:L94"/>
    <mergeCell ref="G94:H94"/>
    <mergeCell ref="O98:P98"/>
    <mergeCell ref="O104:P104"/>
    <mergeCell ref="M98:N98"/>
    <mergeCell ref="G96:H96"/>
    <mergeCell ref="G97:H97"/>
    <mergeCell ref="M93:N93"/>
    <mergeCell ref="O93:P93"/>
    <mergeCell ref="M103:N103"/>
    <mergeCell ref="K102:L102"/>
    <mergeCell ref="K103:L103"/>
    <mergeCell ref="G104:H104"/>
    <mergeCell ref="O103:P103"/>
    <mergeCell ref="O92:P92"/>
    <mergeCell ref="O94:P94"/>
    <mergeCell ref="G93:H93"/>
    <mergeCell ref="K93:L93"/>
    <mergeCell ref="M95:N95"/>
    <mergeCell ref="M94:N94"/>
    <mergeCell ref="M101:N101"/>
    <mergeCell ref="M102:N102"/>
    <mergeCell ref="M104:N104"/>
  </mergeCells>
  <printOptions horizontalCentered="1" verticalCentered="1"/>
  <pageMargins left="0.59055118110236227" right="0.15748031496062992" top="0.19685039370078741" bottom="0.11811023622047245" header="0.31496062992125984" footer="0.31496062992125984"/>
  <pageSetup paperSize="9" scale="87" orientation="landscape" r:id="rId1"/>
  <rowBreaks count="6" manualBreakCount="6">
    <brk id="29" max="16" man="1"/>
    <brk id="53" max="16" man="1"/>
    <brk id="63" max="16" man="1"/>
    <brk id="85" max="16" man="1"/>
    <brk id="110" max="16" man="1"/>
    <brk id="127"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90"/>
  <sheetViews>
    <sheetView showZeros="0" view="pageBreakPreview" topLeftCell="A64" zoomScale="90" zoomScaleNormal="90" zoomScaleSheetLayoutView="90" workbookViewId="0">
      <selection activeCell="C65" sqref="C65:I65"/>
    </sheetView>
  </sheetViews>
  <sheetFormatPr defaultColWidth="8.85546875" defaultRowHeight="15.75" x14ac:dyDescent="0.25"/>
  <cols>
    <col min="1" max="1" width="10.140625" style="1" customWidth="1"/>
    <col min="2" max="2" width="8.570312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7.28515625" style="1" customWidth="1"/>
    <col min="13" max="13" width="13.140625" style="1" customWidth="1"/>
    <col min="14" max="14" width="11" style="1" customWidth="1"/>
    <col min="15" max="15" width="9.42578125" style="1" customWidth="1"/>
    <col min="16" max="16" width="8" style="1" customWidth="1"/>
    <col min="17" max="16384" width="8.85546875" style="1"/>
  </cols>
  <sheetData>
    <row r="1" spans="1:16" x14ac:dyDescent="0.25">
      <c r="N1" s="1151" t="s">
        <v>0</v>
      </c>
      <c r="O1" s="1151"/>
      <c r="P1" s="1151"/>
    </row>
    <row r="2" spans="1:16" ht="18.75" x14ac:dyDescent="0.25">
      <c r="E2" s="1152" t="s">
        <v>1</v>
      </c>
      <c r="F2" s="1152"/>
      <c r="G2" s="1152"/>
      <c r="H2" s="1152"/>
      <c r="I2" s="1152"/>
      <c r="J2" s="1152"/>
    </row>
    <row r="3" spans="1:16" ht="18.75" x14ac:dyDescent="0.25">
      <c r="D3" s="1152" t="s">
        <v>538</v>
      </c>
      <c r="E3" s="1152"/>
      <c r="F3" s="1152"/>
      <c r="G3" s="1152"/>
      <c r="H3" s="1152"/>
      <c r="I3" s="1152"/>
      <c r="J3" s="1152"/>
      <c r="K3" s="1152"/>
      <c r="L3" s="1152"/>
    </row>
    <row r="4" spans="1:16" ht="4.5" customHeight="1" x14ac:dyDescent="0.25">
      <c r="D4" s="82"/>
      <c r="E4" s="82"/>
      <c r="F4" s="82"/>
      <c r="G4" s="82"/>
      <c r="H4" s="82"/>
      <c r="I4" s="82"/>
      <c r="J4" s="82"/>
      <c r="K4" s="82"/>
      <c r="L4" s="82"/>
    </row>
    <row r="5" spans="1:16" x14ac:dyDescent="0.25">
      <c r="P5" s="81" t="s">
        <v>2</v>
      </c>
    </row>
    <row r="6" spans="1:16" ht="15" customHeight="1" x14ac:dyDescent="0.25">
      <c r="A6" s="1111" t="s">
        <v>3</v>
      </c>
      <c r="B6" s="1111"/>
      <c r="C6" s="1111"/>
      <c r="D6" s="1153" t="s">
        <v>221</v>
      </c>
      <c r="E6" s="1154"/>
      <c r="F6" s="1154"/>
      <c r="G6" s="1154"/>
      <c r="H6" s="1154"/>
      <c r="I6" s="1154"/>
      <c r="J6" s="1154"/>
      <c r="K6" s="1154"/>
      <c r="L6" s="1154"/>
      <c r="M6" s="1154"/>
      <c r="N6" s="1154"/>
      <c r="O6" s="1155"/>
      <c r="P6" s="79">
        <v>1</v>
      </c>
    </row>
    <row r="7" spans="1:16" ht="18" customHeight="1" x14ac:dyDescent="0.25">
      <c r="A7" s="1111" t="s">
        <v>4</v>
      </c>
      <c r="B7" s="1111"/>
      <c r="C7" s="1111"/>
      <c r="D7" s="1156" t="s">
        <v>435</v>
      </c>
      <c r="E7" s="1156"/>
      <c r="F7" s="1156"/>
      <c r="G7" s="1156"/>
      <c r="H7" s="1156"/>
      <c r="I7" s="1156"/>
      <c r="J7" s="1156"/>
      <c r="K7" s="1156"/>
      <c r="L7" s="1156"/>
      <c r="M7" s="1156"/>
      <c r="N7" s="1156"/>
      <c r="O7" s="1156"/>
      <c r="P7" s="37" t="s">
        <v>350</v>
      </c>
    </row>
    <row r="8" spans="1:16" ht="17.25" customHeight="1" x14ac:dyDescent="0.25">
      <c r="A8" s="1111" t="s">
        <v>5</v>
      </c>
      <c r="B8" s="1111"/>
      <c r="C8" s="1111"/>
      <c r="D8" s="1106"/>
      <c r="E8" s="1107"/>
      <c r="F8" s="1107"/>
      <c r="G8" s="1107"/>
      <c r="H8" s="1107"/>
      <c r="I8" s="1107"/>
      <c r="J8" s="1107"/>
      <c r="K8" s="1107"/>
      <c r="L8" s="1107"/>
      <c r="M8" s="1107"/>
      <c r="N8" s="1107"/>
      <c r="O8" s="1108"/>
      <c r="P8" s="37"/>
    </row>
    <row r="9" spans="1:16" ht="7.5" customHeight="1" x14ac:dyDescent="0.25"/>
    <row r="10" spans="1:16" x14ac:dyDescent="0.25">
      <c r="A10" s="1106" t="s">
        <v>6</v>
      </c>
      <c r="B10" s="1107"/>
      <c r="C10" s="1107"/>
      <c r="D10" s="1107"/>
      <c r="E10" s="1107"/>
      <c r="F10" s="1107"/>
      <c r="G10" s="1107"/>
      <c r="H10" s="1107"/>
      <c r="I10" s="1107"/>
      <c r="J10" s="1107"/>
      <c r="K10" s="1107"/>
      <c r="L10" s="1107"/>
      <c r="M10" s="1107"/>
      <c r="N10" s="1107"/>
      <c r="O10" s="1107"/>
      <c r="P10" s="1108"/>
    </row>
    <row r="11" spans="1:16" ht="4.5" customHeight="1" x14ac:dyDescent="0.25">
      <c r="A11" s="89"/>
      <c r="B11" s="89"/>
      <c r="C11" s="89"/>
      <c r="D11" s="89"/>
      <c r="E11" s="89"/>
      <c r="F11" s="89"/>
      <c r="G11" s="89"/>
      <c r="H11" s="89"/>
      <c r="I11" s="89"/>
      <c r="J11" s="89"/>
      <c r="K11" s="89"/>
      <c r="L11" s="89"/>
      <c r="M11" s="89"/>
      <c r="N11" s="89"/>
      <c r="O11" s="89"/>
      <c r="P11" s="89"/>
    </row>
    <row r="12" spans="1:16" ht="21.6" customHeight="1" x14ac:dyDescent="0.25">
      <c r="A12" s="1078" t="s">
        <v>7</v>
      </c>
      <c r="B12" s="1079"/>
      <c r="C12" s="1079"/>
      <c r="D12" s="1080"/>
      <c r="E12" s="1026" t="s">
        <v>2</v>
      </c>
      <c r="F12" s="1027"/>
      <c r="G12" s="1057">
        <v>2016</v>
      </c>
      <c r="H12" s="1057"/>
      <c r="I12" s="79">
        <v>2017</v>
      </c>
      <c r="J12" s="79">
        <v>2018</v>
      </c>
      <c r="K12" s="1084">
        <v>2019</v>
      </c>
      <c r="L12" s="1084"/>
      <c r="M12" s="1084">
        <v>2020</v>
      </c>
      <c r="N12" s="1084"/>
      <c r="O12" s="1084">
        <v>2021</v>
      </c>
      <c r="P12" s="1084"/>
    </row>
    <row r="13" spans="1:16" ht="31.5" x14ac:dyDescent="0.25">
      <c r="A13" s="1081"/>
      <c r="B13" s="1082"/>
      <c r="C13" s="1082"/>
      <c r="D13" s="1083"/>
      <c r="E13" s="79" t="s">
        <v>8</v>
      </c>
      <c r="F13" s="85" t="s">
        <v>9</v>
      </c>
      <c r="G13" s="1026" t="s">
        <v>10</v>
      </c>
      <c r="H13" s="1027"/>
      <c r="I13" s="79" t="s">
        <v>10</v>
      </c>
      <c r="J13" s="79" t="s">
        <v>11</v>
      </c>
      <c r="K13" s="1026" t="s">
        <v>12</v>
      </c>
      <c r="L13" s="1027"/>
      <c r="M13" s="1026" t="s">
        <v>13</v>
      </c>
      <c r="N13" s="1027"/>
      <c r="O13" s="1026" t="s">
        <v>13</v>
      </c>
      <c r="P13" s="1027"/>
    </row>
    <row r="14" spans="1:16" ht="23.45" customHeight="1" x14ac:dyDescent="0.25">
      <c r="A14" s="1051" t="s">
        <v>14</v>
      </c>
      <c r="B14" s="1051"/>
      <c r="C14" s="1051"/>
      <c r="D14" s="1051"/>
      <c r="E14" s="79">
        <v>4</v>
      </c>
      <c r="F14" s="79"/>
      <c r="G14" s="1064" t="s">
        <v>15</v>
      </c>
      <c r="H14" s="1065"/>
      <c r="I14" s="83"/>
      <c r="J14" s="122">
        <v>350</v>
      </c>
      <c r="K14" s="1064">
        <v>350</v>
      </c>
      <c r="L14" s="1065"/>
      <c r="M14" s="1064">
        <v>350</v>
      </c>
      <c r="N14" s="1065"/>
      <c r="O14" s="1064">
        <v>350</v>
      </c>
      <c r="P14" s="1065"/>
    </row>
    <row r="15" spans="1:16" ht="18.75" customHeight="1" x14ac:dyDescent="0.25">
      <c r="A15" s="1111" t="s">
        <v>83</v>
      </c>
      <c r="B15" s="1111"/>
      <c r="C15" s="1111"/>
      <c r="D15" s="1111"/>
      <c r="E15" s="79"/>
      <c r="F15" s="79">
        <v>22</v>
      </c>
      <c r="G15" s="1026" t="s">
        <v>15</v>
      </c>
      <c r="H15" s="1027"/>
      <c r="I15" s="79"/>
      <c r="J15" s="79">
        <v>350</v>
      </c>
      <c r="K15" s="1057">
        <v>350</v>
      </c>
      <c r="L15" s="1057"/>
      <c r="M15" s="1057">
        <v>350</v>
      </c>
      <c r="N15" s="1057"/>
      <c r="O15" s="1057">
        <v>350</v>
      </c>
      <c r="P15" s="1057"/>
    </row>
    <row r="16" spans="1:16" ht="15.75" customHeight="1" x14ac:dyDescent="0.25">
      <c r="A16" s="1106"/>
      <c r="B16" s="1107"/>
      <c r="C16" s="1107"/>
      <c r="D16" s="1108"/>
      <c r="E16" s="79"/>
      <c r="F16" s="79"/>
      <c r="G16" s="1026" t="s">
        <v>15</v>
      </c>
      <c r="H16" s="1027"/>
      <c r="I16" s="79"/>
      <c r="J16" s="79"/>
      <c r="K16" s="1026"/>
      <c r="L16" s="1027"/>
      <c r="M16" s="1026"/>
      <c r="N16" s="1027"/>
      <c r="O16" s="1026"/>
      <c r="P16" s="1027"/>
    </row>
    <row r="17" spans="1:16" ht="16.5" customHeight="1" x14ac:dyDescent="0.25">
      <c r="A17" s="1106"/>
      <c r="B17" s="1107"/>
      <c r="C17" s="1107"/>
      <c r="D17" s="1108"/>
      <c r="E17" s="79"/>
      <c r="F17" s="79"/>
      <c r="G17" s="1026" t="s">
        <v>15</v>
      </c>
      <c r="H17" s="1027"/>
      <c r="I17" s="79"/>
      <c r="J17" s="79"/>
      <c r="K17" s="1026"/>
      <c r="L17" s="1027"/>
      <c r="M17" s="1026"/>
      <c r="N17" s="1027"/>
      <c r="O17" s="1026"/>
      <c r="P17" s="1027"/>
    </row>
    <row r="18" spans="1:16" ht="6.75" customHeight="1" x14ac:dyDescent="0.25"/>
    <row r="19" spans="1:16" ht="22.5" customHeight="1" x14ac:dyDescent="0.25">
      <c r="A19" s="1078" t="s">
        <v>7</v>
      </c>
      <c r="B19" s="1080"/>
      <c r="C19" s="1084" t="s">
        <v>2</v>
      </c>
      <c r="D19" s="1084"/>
      <c r="E19" s="1084"/>
      <c r="F19" s="1084"/>
      <c r="G19" s="1057">
        <v>2016</v>
      </c>
      <c r="H19" s="1057"/>
      <c r="I19" s="79">
        <v>2017</v>
      </c>
      <c r="J19" s="79">
        <v>2018</v>
      </c>
      <c r="K19" s="1084">
        <v>2019</v>
      </c>
      <c r="L19" s="1084"/>
      <c r="M19" s="1084">
        <v>2020</v>
      </c>
      <c r="N19" s="1084"/>
      <c r="O19" s="1084">
        <v>2021</v>
      </c>
      <c r="P19" s="1084"/>
    </row>
    <row r="20" spans="1:16" ht="35.450000000000003" customHeight="1" x14ac:dyDescent="0.25">
      <c r="A20" s="1081"/>
      <c r="B20" s="1083"/>
      <c r="C20" s="79" t="s">
        <v>16</v>
      </c>
      <c r="D20" s="79" t="s">
        <v>17</v>
      </c>
      <c r="E20" s="79" t="s">
        <v>8</v>
      </c>
      <c r="F20" s="85" t="s">
        <v>9</v>
      </c>
      <c r="G20" s="1026" t="s">
        <v>10</v>
      </c>
      <c r="H20" s="1027"/>
      <c r="I20" s="79" t="s">
        <v>10</v>
      </c>
      <c r="J20" s="79" t="s">
        <v>11</v>
      </c>
      <c r="K20" s="1026" t="s">
        <v>12</v>
      </c>
      <c r="L20" s="1027"/>
      <c r="M20" s="1026" t="s">
        <v>13</v>
      </c>
      <c r="N20" s="1027"/>
      <c r="O20" s="1026" t="s">
        <v>13</v>
      </c>
      <c r="P20" s="1027"/>
    </row>
    <row r="21" spans="1:16" ht="65.25" customHeight="1" x14ac:dyDescent="0.25">
      <c r="A21" s="1039" t="s">
        <v>18</v>
      </c>
      <c r="B21" s="1041"/>
      <c r="C21" s="8"/>
      <c r="D21" s="8"/>
      <c r="E21" s="8"/>
      <c r="F21" s="8"/>
      <c r="G21" s="1063" t="s">
        <v>15</v>
      </c>
      <c r="H21" s="1063"/>
      <c r="I21" s="83"/>
      <c r="J21" s="13">
        <v>350</v>
      </c>
      <c r="K21" s="1474">
        <v>350</v>
      </c>
      <c r="L21" s="1474"/>
      <c r="M21" s="1474">
        <v>350</v>
      </c>
      <c r="N21" s="1474"/>
      <c r="O21" s="1474">
        <v>350</v>
      </c>
      <c r="P21" s="1474"/>
    </row>
    <row r="22" spans="1:16" ht="50.25" customHeight="1" x14ac:dyDescent="0.25">
      <c r="A22" s="1086" t="s">
        <v>19</v>
      </c>
      <c r="B22" s="1088"/>
      <c r="C22" s="9">
        <v>2</v>
      </c>
      <c r="D22" s="8"/>
      <c r="E22" s="8"/>
      <c r="F22" s="8"/>
      <c r="G22" s="1057" t="s">
        <v>15</v>
      </c>
      <c r="H22" s="1057"/>
      <c r="I22" s="79"/>
      <c r="J22" s="8"/>
      <c r="K22" s="1084"/>
      <c r="L22" s="1084"/>
      <c r="M22" s="1084"/>
      <c r="N22" s="1084"/>
      <c r="O22" s="1084"/>
      <c r="P22" s="1084"/>
    </row>
    <row r="23" spans="1:16" ht="12" customHeight="1" x14ac:dyDescent="0.25">
      <c r="A23" s="1084"/>
      <c r="B23" s="1084"/>
      <c r="C23" s="8"/>
      <c r="D23" s="8"/>
      <c r="E23" s="8"/>
      <c r="F23" s="8"/>
      <c r="G23" s="1057" t="s">
        <v>15</v>
      </c>
      <c r="H23" s="1057"/>
      <c r="I23" s="79"/>
      <c r="J23" s="8"/>
      <c r="K23" s="1084"/>
      <c r="L23" s="1084"/>
      <c r="M23" s="1084"/>
      <c r="N23" s="1084"/>
      <c r="O23" s="1084"/>
      <c r="P23" s="1084"/>
    </row>
    <row r="24" spans="1:16" ht="43.5" customHeight="1" x14ac:dyDescent="0.25">
      <c r="A24" s="1086" t="s">
        <v>20</v>
      </c>
      <c r="B24" s="1088"/>
      <c r="C24" s="9">
        <v>2</v>
      </c>
      <c r="D24" s="8"/>
      <c r="E24" s="8"/>
      <c r="F24" s="8"/>
      <c r="G24" s="1057" t="s">
        <v>15</v>
      </c>
      <c r="H24" s="1057"/>
      <c r="I24" s="79"/>
      <c r="J24" s="8"/>
      <c r="K24" s="1084" t="s">
        <v>74</v>
      </c>
      <c r="L24" s="1084"/>
      <c r="M24" s="1084"/>
      <c r="N24" s="1084"/>
      <c r="O24" s="1084"/>
      <c r="P24" s="1084"/>
    </row>
    <row r="25" spans="1:16" ht="14.25" customHeight="1" x14ac:dyDescent="0.25">
      <c r="A25" s="1084"/>
      <c r="B25" s="1084"/>
      <c r="C25" s="8"/>
      <c r="D25" s="8"/>
      <c r="E25" s="8"/>
      <c r="F25" s="8"/>
      <c r="G25" s="1057" t="s">
        <v>15</v>
      </c>
      <c r="H25" s="1057"/>
      <c r="I25" s="79"/>
      <c r="J25" s="8"/>
      <c r="K25" s="1084"/>
      <c r="L25" s="1084"/>
      <c r="M25" s="1084"/>
      <c r="N25" s="1084"/>
      <c r="O25" s="1084"/>
      <c r="P25" s="1084"/>
    </row>
    <row r="26" spans="1:16" ht="69" customHeight="1" x14ac:dyDescent="0.25">
      <c r="A26" s="1086" t="s">
        <v>21</v>
      </c>
      <c r="B26" s="1088"/>
      <c r="C26" s="9">
        <v>1</v>
      </c>
      <c r="D26" s="8"/>
      <c r="E26" s="8">
        <v>4</v>
      </c>
      <c r="F26" s="8">
        <v>10</v>
      </c>
      <c r="G26" s="1026" t="s">
        <v>15</v>
      </c>
      <c r="H26" s="1027"/>
      <c r="I26" s="79"/>
      <c r="J26" s="8">
        <v>350</v>
      </c>
      <c r="K26" s="1042">
        <v>350</v>
      </c>
      <c r="L26" s="1044"/>
      <c r="M26" s="1042">
        <v>350</v>
      </c>
      <c r="N26" s="1044"/>
      <c r="O26" s="1042">
        <v>350</v>
      </c>
      <c r="P26" s="1044"/>
    </row>
    <row r="27" spans="1:16" ht="14.25" customHeight="1" x14ac:dyDescent="0.25">
      <c r="A27" s="1042"/>
      <c r="B27" s="1044"/>
      <c r="C27" s="8"/>
      <c r="D27" s="8"/>
      <c r="E27" s="8"/>
      <c r="F27" s="8"/>
      <c r="G27" s="1026" t="s">
        <v>15</v>
      </c>
      <c r="H27" s="1027"/>
      <c r="I27" s="79"/>
      <c r="J27" s="8"/>
      <c r="K27" s="1042"/>
      <c r="L27" s="1044"/>
      <c r="M27" s="1042"/>
      <c r="N27" s="1044"/>
      <c r="O27" s="1042"/>
      <c r="P27" s="1044"/>
    </row>
    <row r="28" spans="1:16" ht="6" customHeight="1" x14ac:dyDescent="0.25"/>
    <row r="29" spans="1:16" ht="21" customHeight="1" x14ac:dyDescent="0.25">
      <c r="A29" s="1142" t="s">
        <v>22</v>
      </c>
      <c r="B29" s="1143"/>
      <c r="C29" s="1143"/>
      <c r="D29" s="1143"/>
      <c r="E29" s="1143"/>
      <c r="F29" s="1143"/>
      <c r="G29" s="1143"/>
      <c r="H29" s="1143"/>
      <c r="I29" s="1143"/>
      <c r="J29" s="1143"/>
      <c r="K29" s="1143"/>
      <c r="L29" s="1143"/>
      <c r="M29" s="1143"/>
      <c r="N29" s="1143"/>
      <c r="O29" s="1143"/>
      <c r="P29" s="1144"/>
    </row>
    <row r="30" spans="1:16" ht="25.15" customHeight="1" x14ac:dyDescent="0.25">
      <c r="A30" s="1057" t="s">
        <v>7</v>
      </c>
      <c r="B30" s="1057"/>
      <c r="C30" s="1057"/>
      <c r="D30" s="1057" t="s">
        <v>2</v>
      </c>
      <c r="E30" s="1057"/>
      <c r="F30" s="1057"/>
      <c r="G30" s="1057" t="s">
        <v>447</v>
      </c>
      <c r="H30" s="1057"/>
      <c r="I30" s="1057"/>
      <c r="J30" s="1057"/>
      <c r="K30" s="1057" t="s">
        <v>352</v>
      </c>
      <c r="L30" s="1057"/>
      <c r="M30" s="1057"/>
      <c r="N30" s="1057" t="s">
        <v>539</v>
      </c>
      <c r="O30" s="1057"/>
      <c r="P30" s="1057"/>
    </row>
    <row r="31" spans="1:16" ht="64.150000000000006" customHeight="1" x14ac:dyDescent="0.25">
      <c r="A31" s="1057"/>
      <c r="B31" s="1057"/>
      <c r="C31" s="1057"/>
      <c r="D31" s="79" t="s">
        <v>8</v>
      </c>
      <c r="E31" s="1092" t="s">
        <v>23</v>
      </c>
      <c r="F31" s="1092"/>
      <c r="G31" s="1145" t="s">
        <v>24</v>
      </c>
      <c r="H31" s="1145"/>
      <c r="I31" s="86" t="s">
        <v>25</v>
      </c>
      <c r="J31" s="86" t="s">
        <v>26</v>
      </c>
      <c r="K31" s="86" t="s">
        <v>24</v>
      </c>
      <c r="L31" s="86" t="s">
        <v>25</v>
      </c>
      <c r="M31" s="115" t="s">
        <v>26</v>
      </c>
      <c r="N31" s="110" t="s">
        <v>24</v>
      </c>
      <c r="O31" s="86" t="s">
        <v>25</v>
      </c>
      <c r="P31" s="86" t="s">
        <v>26</v>
      </c>
    </row>
    <row r="32" spans="1:16" ht="20.45" customHeight="1" x14ac:dyDescent="0.25">
      <c r="A32" s="1156" t="s">
        <v>27</v>
      </c>
      <c r="B32" s="1156"/>
      <c r="C32" s="1156"/>
      <c r="D32" s="8"/>
      <c r="E32" s="1057"/>
      <c r="F32" s="1057"/>
      <c r="G32" s="1064">
        <v>350</v>
      </c>
      <c r="H32" s="1065"/>
      <c r="I32" s="819"/>
      <c r="J32" s="819"/>
      <c r="K32" s="825">
        <v>350</v>
      </c>
      <c r="L32" s="824"/>
      <c r="M32" s="825"/>
      <c r="N32" s="825">
        <v>350</v>
      </c>
      <c r="O32" s="378"/>
      <c r="P32" s="111"/>
    </row>
    <row r="33" spans="1:16" s="12" customFormat="1" ht="20.45" customHeight="1" x14ac:dyDescent="0.25">
      <c r="A33" s="1473" t="s">
        <v>129</v>
      </c>
      <c r="B33" s="1473"/>
      <c r="C33" s="1473"/>
      <c r="D33" s="84" t="s">
        <v>28</v>
      </c>
      <c r="E33" s="1135"/>
      <c r="F33" s="1135"/>
      <c r="G33" s="1139">
        <v>350</v>
      </c>
      <c r="H33" s="1140"/>
      <c r="I33" s="109"/>
      <c r="J33" s="109"/>
      <c r="K33" s="380">
        <v>350</v>
      </c>
      <c r="L33" s="381"/>
      <c r="M33" s="113"/>
      <c r="N33" s="380">
        <v>350</v>
      </c>
      <c r="O33" s="381"/>
      <c r="P33" s="113"/>
    </row>
    <row r="34" spans="1:16" s="12" customFormat="1" ht="20.45" customHeight="1" x14ac:dyDescent="0.25">
      <c r="A34" s="1470" t="s">
        <v>29</v>
      </c>
      <c r="B34" s="1471"/>
      <c r="C34" s="1472"/>
      <c r="D34" s="84" t="s">
        <v>30</v>
      </c>
      <c r="E34" s="1139"/>
      <c r="F34" s="1140"/>
      <c r="G34" s="1139"/>
      <c r="H34" s="1140"/>
      <c r="I34" s="109"/>
      <c r="J34" s="109"/>
      <c r="K34" s="380"/>
      <c r="L34" s="381"/>
      <c r="M34" s="113"/>
      <c r="N34" s="380"/>
      <c r="O34" s="381"/>
      <c r="P34" s="113"/>
    </row>
    <row r="35" spans="1:16" s="12" customFormat="1" ht="5.25" customHeight="1" x14ac:dyDescent="0.25">
      <c r="A35" s="1470"/>
      <c r="B35" s="1471"/>
      <c r="C35" s="1472"/>
      <c r="D35" s="84"/>
      <c r="E35" s="1139"/>
      <c r="F35" s="1140"/>
      <c r="G35" s="1139"/>
      <c r="H35" s="1140"/>
      <c r="I35" s="109"/>
      <c r="J35" s="109"/>
      <c r="K35" s="380"/>
      <c r="L35" s="381"/>
      <c r="M35" s="113"/>
      <c r="N35" s="380"/>
      <c r="O35" s="381"/>
      <c r="P35" s="113"/>
    </row>
    <row r="36" spans="1:16" ht="4.5" customHeight="1" x14ac:dyDescent="0.25">
      <c r="A36" s="1111"/>
      <c r="B36" s="1111"/>
      <c r="C36" s="1111"/>
      <c r="D36" s="8"/>
      <c r="E36" s="1057"/>
      <c r="F36" s="1057"/>
      <c r="G36" s="1026"/>
      <c r="H36" s="1027"/>
      <c r="I36" s="105"/>
      <c r="J36" s="105"/>
      <c r="K36" s="377"/>
      <c r="L36" s="378"/>
      <c r="M36" s="111"/>
      <c r="N36" s="377"/>
      <c r="O36" s="378"/>
      <c r="P36" s="111"/>
    </row>
    <row r="37" spans="1:16" ht="20.45" customHeight="1" x14ac:dyDescent="0.25">
      <c r="A37" s="1111" t="s">
        <v>27</v>
      </c>
      <c r="B37" s="1111"/>
      <c r="C37" s="1111"/>
      <c r="D37" s="8"/>
      <c r="E37" s="1057"/>
      <c r="F37" s="1057"/>
      <c r="G37" s="1026">
        <v>350</v>
      </c>
      <c r="H37" s="1027"/>
      <c r="I37" s="105"/>
      <c r="J37" s="105"/>
      <c r="K37" s="377">
        <v>350</v>
      </c>
      <c r="L37" s="378"/>
      <c r="M37" s="111"/>
      <c r="N37" s="377">
        <v>350</v>
      </c>
      <c r="O37" s="378"/>
      <c r="P37" s="111"/>
    </row>
    <row r="38" spans="1:16" s="12" customFormat="1" ht="20.45" customHeight="1" x14ac:dyDescent="0.25">
      <c r="A38" s="1134" t="s">
        <v>31</v>
      </c>
      <c r="B38" s="1134"/>
      <c r="C38" s="1134"/>
      <c r="D38" s="61"/>
      <c r="E38" s="1135"/>
      <c r="F38" s="1135"/>
      <c r="G38" s="1139"/>
      <c r="H38" s="1140"/>
      <c r="I38" s="109"/>
      <c r="J38" s="109"/>
      <c r="K38" s="380"/>
      <c r="L38" s="381"/>
      <c r="M38" s="113"/>
      <c r="N38" s="380"/>
      <c r="O38" s="381"/>
      <c r="P38" s="113"/>
    </row>
    <row r="39" spans="1:16" s="12" customFormat="1" ht="20.45" customHeight="1" x14ac:dyDescent="0.25">
      <c r="A39" s="1134" t="s">
        <v>32</v>
      </c>
      <c r="B39" s="1134"/>
      <c r="C39" s="1134"/>
      <c r="D39" s="61"/>
      <c r="E39" s="1135">
        <v>1</v>
      </c>
      <c r="F39" s="1135"/>
      <c r="G39" s="1139">
        <v>350</v>
      </c>
      <c r="H39" s="1140"/>
      <c r="I39" s="109"/>
      <c r="J39" s="109"/>
      <c r="K39" s="380">
        <v>350</v>
      </c>
      <c r="L39" s="381"/>
      <c r="M39" s="113"/>
      <c r="N39" s="380">
        <v>350</v>
      </c>
      <c r="O39" s="381"/>
      <c r="P39" s="113"/>
    </row>
    <row r="40" spans="1:16" ht="8.25" customHeight="1" x14ac:dyDescent="0.25">
      <c r="A40" s="1111"/>
      <c r="B40" s="1111"/>
      <c r="C40" s="1111"/>
      <c r="D40" s="8"/>
      <c r="E40" s="1057"/>
      <c r="F40" s="1057"/>
      <c r="G40" s="1057"/>
      <c r="H40" s="1057"/>
      <c r="I40" s="79"/>
      <c r="J40" s="79"/>
      <c r="K40" s="79"/>
      <c r="L40" s="79"/>
      <c r="M40" s="79"/>
      <c r="N40" s="79"/>
      <c r="O40" s="79"/>
      <c r="P40" s="79"/>
    </row>
    <row r="41" spans="1:16" ht="9" customHeight="1" x14ac:dyDescent="0.25"/>
    <row r="42" spans="1:16" x14ac:dyDescent="0.25">
      <c r="A42" s="1051" t="s">
        <v>33</v>
      </c>
      <c r="B42" s="1051"/>
      <c r="C42" s="1051"/>
      <c r="D42" s="1051"/>
      <c r="E42" s="1051"/>
      <c r="F42" s="1051"/>
      <c r="G42" s="1051"/>
      <c r="H42" s="1051"/>
      <c r="I42" s="1051"/>
      <c r="J42" s="1051"/>
      <c r="K42" s="1051"/>
      <c r="L42" s="1051"/>
      <c r="M42" s="1051"/>
      <c r="N42" s="1051"/>
      <c r="O42" s="1051"/>
      <c r="P42" s="1051"/>
    </row>
    <row r="43" spans="1:16" x14ac:dyDescent="0.25">
      <c r="A43" s="1057" t="s">
        <v>7</v>
      </c>
      <c r="B43" s="1057"/>
      <c r="C43" s="1057" t="s">
        <v>2</v>
      </c>
      <c r="D43" s="1057"/>
      <c r="E43" s="1057"/>
      <c r="F43" s="1057"/>
      <c r="G43" s="1057"/>
      <c r="H43" s="1057"/>
      <c r="I43" s="1078" t="s">
        <v>34</v>
      </c>
      <c r="J43" s="1080"/>
      <c r="K43" s="79">
        <v>2016</v>
      </c>
      <c r="L43" s="79">
        <v>2017</v>
      </c>
      <c r="M43" s="79">
        <v>2018</v>
      </c>
      <c r="N43" s="79">
        <v>2019</v>
      </c>
      <c r="O43" s="79">
        <v>2020</v>
      </c>
      <c r="P43" s="79">
        <v>2021</v>
      </c>
    </row>
    <row r="44" spans="1:16" ht="51.6" customHeight="1" x14ac:dyDescent="0.25">
      <c r="A44" s="1057"/>
      <c r="B44" s="1057"/>
      <c r="C44" s="85" t="s">
        <v>35</v>
      </c>
      <c r="D44" s="85" t="s">
        <v>36</v>
      </c>
      <c r="E44" s="85" t="s">
        <v>37</v>
      </c>
      <c r="F44" s="85" t="s">
        <v>38</v>
      </c>
      <c r="G44" s="85" t="s">
        <v>39</v>
      </c>
      <c r="H44" s="85" t="s">
        <v>40</v>
      </c>
      <c r="I44" s="1081"/>
      <c r="J44" s="1083"/>
      <c r="K44" s="86" t="s">
        <v>10</v>
      </c>
      <c r="L44" s="86" t="s">
        <v>10</v>
      </c>
      <c r="M44" s="86" t="s">
        <v>11</v>
      </c>
      <c r="N44" s="86" t="s">
        <v>12</v>
      </c>
      <c r="O44" s="86" t="s">
        <v>13</v>
      </c>
      <c r="P44" s="86" t="s">
        <v>13</v>
      </c>
    </row>
    <row r="45" spans="1:16" x14ac:dyDescent="0.25">
      <c r="A45" s="1075" t="s">
        <v>27</v>
      </c>
      <c r="B45" s="1077"/>
      <c r="C45" s="13"/>
      <c r="D45" s="13"/>
      <c r="E45" s="13"/>
      <c r="F45" s="13"/>
      <c r="G45" s="13"/>
      <c r="H45" s="13"/>
      <c r="I45" s="1116"/>
      <c r="J45" s="1117"/>
      <c r="K45" s="83" t="s">
        <v>15</v>
      </c>
      <c r="L45" s="83"/>
      <c r="M45" s="13"/>
      <c r="N45" s="13"/>
      <c r="O45" s="13"/>
      <c r="P45" s="13"/>
    </row>
    <row r="46" spans="1:16" ht="15.75" customHeight="1" x14ac:dyDescent="0.25">
      <c r="A46" s="1086"/>
      <c r="B46" s="1088"/>
      <c r="C46" s="8"/>
      <c r="D46" s="8"/>
      <c r="E46" s="8"/>
      <c r="F46" s="8"/>
      <c r="G46" s="8"/>
      <c r="H46" s="21"/>
      <c r="I46" s="1042"/>
      <c r="J46" s="1044"/>
      <c r="K46" s="79" t="s">
        <v>15</v>
      </c>
      <c r="L46" s="79"/>
      <c r="M46" s="16"/>
      <c r="N46" s="76"/>
      <c r="O46" s="76"/>
      <c r="P46" s="8"/>
    </row>
    <row r="47" spans="1:16" ht="14.25" customHeight="1" x14ac:dyDescent="0.25">
      <c r="A47" s="1042"/>
      <c r="B47" s="1044"/>
      <c r="C47" s="8"/>
      <c r="D47" s="8"/>
      <c r="E47" s="8"/>
      <c r="F47" s="8"/>
      <c r="G47" s="8"/>
      <c r="H47" s="8"/>
      <c r="I47" s="1042"/>
      <c r="J47" s="1044"/>
      <c r="K47" s="79" t="s">
        <v>15</v>
      </c>
      <c r="L47" s="79"/>
      <c r="M47" s="8"/>
      <c r="N47" s="8"/>
      <c r="O47" s="8"/>
      <c r="P47" s="8"/>
    </row>
    <row r="48" spans="1:16" ht="6" customHeight="1" x14ac:dyDescent="0.25">
      <c r="A48" s="1042"/>
      <c r="B48" s="1043"/>
    </row>
    <row r="49" spans="1:16" ht="22.5" customHeight="1" x14ac:dyDescent="0.25">
      <c r="A49" s="1113" t="s">
        <v>41</v>
      </c>
      <c r="B49" s="1113"/>
      <c r="C49" s="1113"/>
      <c r="D49" s="1113"/>
      <c r="E49" s="1113"/>
      <c r="F49" s="1113"/>
      <c r="G49" s="1113"/>
      <c r="H49" s="1113"/>
      <c r="I49" s="1113"/>
      <c r="J49" s="1113"/>
      <c r="K49" s="1113"/>
      <c r="L49" s="1113"/>
      <c r="M49" s="1113"/>
      <c r="N49" s="1113"/>
      <c r="O49" s="1113"/>
      <c r="P49" s="1114"/>
    </row>
    <row r="50" spans="1:16" ht="21.6" customHeight="1" x14ac:dyDescent="0.25">
      <c r="A50" s="1106"/>
      <c r="B50" s="1108"/>
      <c r="C50" s="1106"/>
      <c r="D50" s="1107"/>
      <c r="E50" s="1107"/>
      <c r="F50" s="1107"/>
      <c r="G50" s="1107"/>
      <c r="H50" s="1107"/>
      <c r="I50" s="1107"/>
      <c r="J50" s="1107"/>
      <c r="K50" s="1107"/>
      <c r="L50" s="1107"/>
      <c r="M50" s="1107"/>
      <c r="N50" s="1108"/>
      <c r="O50" s="1084" t="s">
        <v>2</v>
      </c>
      <c r="P50" s="1084"/>
    </row>
    <row r="51" spans="1:16" ht="20.25" customHeight="1" x14ac:dyDescent="0.25">
      <c r="A51" s="1111" t="s">
        <v>42</v>
      </c>
      <c r="B51" s="1111"/>
      <c r="C51" s="1106" t="s">
        <v>439</v>
      </c>
      <c r="D51" s="1107"/>
      <c r="E51" s="1107"/>
      <c r="F51" s="1107"/>
      <c r="G51" s="1107"/>
      <c r="H51" s="1107"/>
      <c r="I51" s="1107"/>
      <c r="J51" s="1107"/>
      <c r="K51" s="1107"/>
      <c r="L51" s="1107"/>
      <c r="M51" s="1107"/>
      <c r="N51" s="1108"/>
      <c r="O51" s="1112" t="s">
        <v>436</v>
      </c>
      <c r="P51" s="1112"/>
    </row>
    <row r="52" spans="1:16" ht="21.6" customHeight="1" x14ac:dyDescent="0.25">
      <c r="A52" s="1111" t="s">
        <v>43</v>
      </c>
      <c r="B52" s="1111"/>
      <c r="C52" s="1106" t="s">
        <v>219</v>
      </c>
      <c r="D52" s="1107"/>
      <c r="E52" s="1107"/>
      <c r="F52" s="1107"/>
      <c r="G52" s="1107"/>
      <c r="H52" s="1107"/>
      <c r="I52" s="1107"/>
      <c r="J52" s="1107"/>
      <c r="K52" s="1107"/>
      <c r="L52" s="1107"/>
      <c r="M52" s="1107"/>
      <c r="N52" s="1108"/>
      <c r="O52" s="1084">
        <v>50</v>
      </c>
      <c r="P52" s="1084"/>
    </row>
    <row r="53" spans="1:16" ht="21.6" customHeight="1" x14ac:dyDescent="0.25">
      <c r="A53" s="1111" t="s">
        <v>45</v>
      </c>
      <c r="B53" s="1111"/>
      <c r="C53" s="1106" t="s">
        <v>438</v>
      </c>
      <c r="D53" s="1107"/>
      <c r="E53" s="1107"/>
      <c r="F53" s="1107"/>
      <c r="G53" s="1107"/>
      <c r="H53" s="1107"/>
      <c r="I53" s="1107"/>
      <c r="J53" s="1107"/>
      <c r="K53" s="1107"/>
      <c r="L53" s="1107"/>
      <c r="M53" s="1107"/>
      <c r="N53" s="1108"/>
      <c r="O53" s="1112" t="s">
        <v>437</v>
      </c>
      <c r="P53" s="1112"/>
    </row>
    <row r="54" spans="1:16" ht="7.5" customHeight="1" x14ac:dyDescent="0.25"/>
    <row r="55" spans="1:16" ht="24" customHeight="1" x14ac:dyDescent="0.25">
      <c r="A55" s="1115" t="s">
        <v>46</v>
      </c>
      <c r="B55" s="1115"/>
      <c r="C55" s="1115"/>
      <c r="D55" s="1115"/>
      <c r="E55" s="1115"/>
      <c r="F55" s="1115"/>
      <c r="G55" s="1115"/>
      <c r="H55" s="1115"/>
      <c r="I55" s="1115"/>
      <c r="J55" s="1115"/>
      <c r="K55" s="1115"/>
      <c r="L55" s="1115"/>
      <c r="M55" s="1115"/>
      <c r="N55" s="1115"/>
      <c r="O55" s="1115"/>
      <c r="P55" s="1115"/>
    </row>
    <row r="56" spans="1:16" ht="20.25" customHeight="1" x14ac:dyDescent="0.25">
      <c r="A56" s="1099" t="s">
        <v>47</v>
      </c>
      <c r="B56" s="1100"/>
      <c r="C56" s="1101"/>
      <c r="D56" s="991" t="s">
        <v>482</v>
      </c>
      <c r="E56" s="991"/>
      <c r="F56" s="991"/>
      <c r="G56" s="991"/>
      <c r="H56" s="991"/>
      <c r="I56" s="991"/>
      <c r="J56" s="991"/>
      <c r="K56" s="991"/>
      <c r="L56" s="991"/>
      <c r="M56" s="991"/>
      <c r="N56" s="991"/>
      <c r="O56" s="991"/>
      <c r="P56" s="992"/>
    </row>
    <row r="57" spans="1:16" ht="51.75" customHeight="1" x14ac:dyDescent="0.25">
      <c r="A57" s="1102" t="s">
        <v>48</v>
      </c>
      <c r="B57" s="1103"/>
      <c r="C57" s="1104"/>
      <c r="D57" s="1109" t="s">
        <v>483</v>
      </c>
      <c r="E57" s="1402"/>
      <c r="F57" s="1402"/>
      <c r="G57" s="1402"/>
      <c r="H57" s="1402"/>
      <c r="I57" s="1402"/>
      <c r="J57" s="1402"/>
      <c r="K57" s="1402"/>
      <c r="L57" s="1402"/>
      <c r="M57" s="1402"/>
      <c r="N57" s="1402"/>
      <c r="O57" s="1402"/>
      <c r="P57" s="1403"/>
    </row>
    <row r="58" spans="1:16" ht="111.75" customHeight="1" x14ac:dyDescent="0.25">
      <c r="A58" s="1106" t="s">
        <v>49</v>
      </c>
      <c r="B58" s="1107"/>
      <c r="C58" s="1108"/>
      <c r="D58" s="990" t="s">
        <v>484</v>
      </c>
      <c r="E58" s="990"/>
      <c r="F58" s="990"/>
      <c r="G58" s="990"/>
      <c r="H58" s="990"/>
      <c r="I58" s="990"/>
      <c r="J58" s="990"/>
      <c r="K58" s="990"/>
      <c r="L58" s="990"/>
      <c r="M58" s="990"/>
      <c r="N58" s="990"/>
      <c r="O58" s="990"/>
      <c r="P58" s="996"/>
    </row>
    <row r="59" spans="1:16" ht="26.25" customHeight="1" x14ac:dyDescent="0.25">
      <c r="A59" s="1051" t="s">
        <v>50</v>
      </c>
      <c r="B59" s="1051"/>
      <c r="C59" s="1051"/>
      <c r="D59" s="1051"/>
      <c r="E59" s="1051"/>
      <c r="F59" s="1051"/>
      <c r="G59" s="1051"/>
      <c r="H59" s="1051"/>
      <c r="I59" s="1051"/>
      <c r="J59" s="1051"/>
      <c r="K59" s="1051"/>
      <c r="L59" s="1051"/>
      <c r="M59" s="1051"/>
      <c r="N59" s="1051"/>
      <c r="O59" s="1051"/>
      <c r="P59" s="1051"/>
    </row>
    <row r="60" spans="1:16" ht="24" customHeight="1" x14ac:dyDescent="0.25">
      <c r="A60" s="1089" t="s">
        <v>51</v>
      </c>
      <c r="B60" s="1057" t="s">
        <v>2</v>
      </c>
      <c r="C60" s="1078" t="s">
        <v>7</v>
      </c>
      <c r="D60" s="1079"/>
      <c r="E60" s="1079"/>
      <c r="F60" s="1079"/>
      <c r="G60" s="1079"/>
      <c r="H60" s="1079"/>
      <c r="I60" s="1079"/>
      <c r="J60" s="1092" t="s">
        <v>52</v>
      </c>
      <c r="K60" s="14">
        <v>2016</v>
      </c>
      <c r="L60" s="14">
        <v>2017</v>
      </c>
      <c r="M60" s="14">
        <v>2018</v>
      </c>
      <c r="N60" s="14">
        <v>2019</v>
      </c>
      <c r="O60" s="14">
        <v>2020</v>
      </c>
      <c r="P60" s="14">
        <v>2021</v>
      </c>
    </row>
    <row r="61" spans="1:16" ht="55.15" customHeight="1" x14ac:dyDescent="0.25">
      <c r="A61" s="1090"/>
      <c r="B61" s="1091"/>
      <c r="C61" s="1464"/>
      <c r="D61" s="1465"/>
      <c r="E61" s="1465"/>
      <c r="F61" s="1465"/>
      <c r="G61" s="1465"/>
      <c r="H61" s="1465"/>
      <c r="I61" s="1465"/>
      <c r="J61" s="1092"/>
      <c r="K61" s="15" t="s">
        <v>10</v>
      </c>
      <c r="L61" s="15" t="s">
        <v>10</v>
      </c>
      <c r="M61" s="15" t="s">
        <v>11</v>
      </c>
      <c r="N61" s="102" t="s">
        <v>12</v>
      </c>
      <c r="O61" s="15" t="s">
        <v>13</v>
      </c>
      <c r="P61" s="15" t="s">
        <v>13</v>
      </c>
    </row>
    <row r="62" spans="1:16" ht="26.25" customHeight="1" x14ac:dyDescent="0.25">
      <c r="A62" s="1467" t="s">
        <v>53</v>
      </c>
      <c r="B62" s="466" t="s">
        <v>139</v>
      </c>
      <c r="C62" s="1327" t="s">
        <v>485</v>
      </c>
      <c r="D62" s="1327"/>
      <c r="E62" s="1327"/>
      <c r="F62" s="1327"/>
      <c r="G62" s="1327"/>
      <c r="H62" s="1327"/>
      <c r="I62" s="1327"/>
      <c r="J62" s="470" t="s">
        <v>111</v>
      </c>
      <c r="K62" s="478" t="s">
        <v>15</v>
      </c>
      <c r="L62" s="478" t="s">
        <v>15</v>
      </c>
      <c r="M62" s="478" t="s">
        <v>15</v>
      </c>
      <c r="N62" s="479">
        <v>3</v>
      </c>
      <c r="O62" s="479">
        <v>4</v>
      </c>
      <c r="P62" s="479">
        <v>4</v>
      </c>
    </row>
    <row r="63" spans="1:16" ht="25.5" customHeight="1" x14ac:dyDescent="0.25">
      <c r="A63" s="1023"/>
      <c r="B63" s="466" t="s">
        <v>172</v>
      </c>
      <c r="C63" s="1469" t="s">
        <v>486</v>
      </c>
      <c r="D63" s="1469"/>
      <c r="E63" s="1469"/>
      <c r="F63" s="1469"/>
      <c r="G63" s="1469"/>
      <c r="H63" s="1469"/>
      <c r="I63" s="1469"/>
      <c r="J63" s="468" t="s">
        <v>476</v>
      </c>
      <c r="K63" s="468" t="s">
        <v>15</v>
      </c>
      <c r="L63" s="468" t="s">
        <v>15</v>
      </c>
      <c r="M63" s="468" t="s">
        <v>15</v>
      </c>
      <c r="N63" s="469">
        <v>50</v>
      </c>
      <c r="O63" s="469">
        <v>50</v>
      </c>
      <c r="P63" s="469">
        <v>50</v>
      </c>
    </row>
    <row r="64" spans="1:16" ht="33.75" customHeight="1" x14ac:dyDescent="0.25">
      <c r="A64" s="1468"/>
      <c r="B64" s="466" t="s">
        <v>174</v>
      </c>
      <c r="C64" s="1466" t="s">
        <v>487</v>
      </c>
      <c r="D64" s="1466"/>
      <c r="E64" s="1466"/>
      <c r="F64" s="1466"/>
      <c r="G64" s="1466"/>
      <c r="H64" s="1466"/>
      <c r="I64" s="1466"/>
      <c r="J64" s="468" t="s">
        <v>111</v>
      </c>
      <c r="K64" s="468" t="s">
        <v>15</v>
      </c>
      <c r="L64" s="468" t="s">
        <v>15</v>
      </c>
      <c r="M64" s="468" t="s">
        <v>15</v>
      </c>
      <c r="N64" s="469">
        <v>2</v>
      </c>
      <c r="O64" s="469">
        <v>3</v>
      </c>
      <c r="P64" s="469">
        <v>3</v>
      </c>
    </row>
    <row r="65" spans="1:16" ht="37.5" customHeight="1" x14ac:dyDescent="0.25">
      <c r="A65" s="1024" t="s">
        <v>54</v>
      </c>
      <c r="B65" s="470" t="s">
        <v>141</v>
      </c>
      <c r="C65" s="1458" t="s">
        <v>488</v>
      </c>
      <c r="D65" s="1459"/>
      <c r="E65" s="1459"/>
      <c r="F65" s="1459"/>
      <c r="G65" s="1459"/>
      <c r="H65" s="1459"/>
      <c r="I65" s="1460"/>
      <c r="J65" s="470" t="s">
        <v>476</v>
      </c>
      <c r="K65" s="468" t="s">
        <v>15</v>
      </c>
      <c r="L65" s="468" t="s">
        <v>15</v>
      </c>
      <c r="M65" s="468" t="s">
        <v>15</v>
      </c>
      <c r="N65" s="472">
        <v>1</v>
      </c>
      <c r="O65" s="472">
        <v>1</v>
      </c>
      <c r="P65" s="472">
        <v>1</v>
      </c>
    </row>
    <row r="66" spans="1:16" ht="35.25" customHeight="1" x14ac:dyDescent="0.25">
      <c r="A66" s="1024"/>
      <c r="B66" s="470" t="s">
        <v>142</v>
      </c>
      <c r="C66" s="1458" t="s">
        <v>489</v>
      </c>
      <c r="D66" s="1459"/>
      <c r="E66" s="1459"/>
      <c r="F66" s="1459"/>
      <c r="G66" s="1459"/>
      <c r="H66" s="1459"/>
      <c r="I66" s="1460"/>
      <c r="J66" s="470" t="s">
        <v>476</v>
      </c>
      <c r="K66" s="468" t="s">
        <v>15</v>
      </c>
      <c r="L66" s="468" t="s">
        <v>15</v>
      </c>
      <c r="M66" s="468" t="s">
        <v>15</v>
      </c>
      <c r="N66" s="472">
        <v>1</v>
      </c>
      <c r="O66" s="472"/>
      <c r="P66" s="472"/>
    </row>
    <row r="67" spans="1:16" ht="48" customHeight="1" x14ac:dyDescent="0.25">
      <c r="A67" s="87" t="s">
        <v>59</v>
      </c>
      <c r="B67" s="467" t="s">
        <v>144</v>
      </c>
      <c r="C67" s="1461" t="s">
        <v>490</v>
      </c>
      <c r="D67" s="1462"/>
      <c r="E67" s="1462"/>
      <c r="F67" s="1462"/>
      <c r="G67" s="1462"/>
      <c r="H67" s="1462"/>
      <c r="I67" s="1463"/>
      <c r="J67" s="467" t="s">
        <v>491</v>
      </c>
      <c r="K67" s="468" t="s">
        <v>15</v>
      </c>
      <c r="L67" s="468" t="s">
        <v>15</v>
      </c>
      <c r="M67" s="468" t="s">
        <v>15</v>
      </c>
      <c r="N67" s="472">
        <v>1700</v>
      </c>
      <c r="O67" s="472"/>
      <c r="P67" s="472"/>
    </row>
    <row r="68" spans="1:16" ht="9" customHeight="1" x14ac:dyDescent="0.25"/>
    <row r="69" spans="1:16" x14ac:dyDescent="0.25">
      <c r="A69" s="1075" t="s">
        <v>60</v>
      </c>
      <c r="B69" s="1076"/>
      <c r="C69" s="1076"/>
      <c r="D69" s="1076"/>
      <c r="E69" s="1076"/>
      <c r="F69" s="1076"/>
      <c r="G69" s="1076"/>
      <c r="H69" s="1076"/>
      <c r="I69" s="1076"/>
      <c r="J69" s="1076"/>
      <c r="K69" s="1076"/>
      <c r="L69" s="1076"/>
      <c r="M69" s="1076"/>
      <c r="N69" s="1076"/>
      <c r="O69" s="1076"/>
      <c r="P69" s="1077"/>
    </row>
    <row r="70" spans="1:16" x14ac:dyDescent="0.25">
      <c r="A70" s="1078" t="s">
        <v>7</v>
      </c>
      <c r="B70" s="1079"/>
      <c r="C70" s="1079"/>
      <c r="D70" s="1080"/>
      <c r="E70" s="1026" t="s">
        <v>2</v>
      </c>
      <c r="F70" s="1027"/>
      <c r="G70" s="1057">
        <v>2016</v>
      </c>
      <c r="H70" s="1057"/>
      <c r="I70" s="79">
        <v>2017</v>
      </c>
      <c r="J70" s="79">
        <v>2018</v>
      </c>
      <c r="K70" s="1084">
        <v>2019</v>
      </c>
      <c r="L70" s="1084"/>
      <c r="M70" s="1084">
        <v>2020</v>
      </c>
      <c r="N70" s="1084"/>
      <c r="O70" s="1084">
        <v>2021</v>
      </c>
      <c r="P70" s="1084"/>
    </row>
    <row r="71" spans="1:16" ht="31.5" x14ac:dyDescent="0.25">
      <c r="A71" s="1081"/>
      <c r="B71" s="1082"/>
      <c r="C71" s="1082"/>
      <c r="D71" s="1083"/>
      <c r="E71" s="79" t="s">
        <v>61</v>
      </c>
      <c r="F71" s="85" t="s">
        <v>62</v>
      </c>
      <c r="G71" s="1026" t="s">
        <v>10</v>
      </c>
      <c r="H71" s="1027"/>
      <c r="I71" s="79" t="s">
        <v>10</v>
      </c>
      <c r="J71" s="79" t="s">
        <v>11</v>
      </c>
      <c r="K71" s="1026" t="s">
        <v>12</v>
      </c>
      <c r="L71" s="1027"/>
      <c r="M71" s="1026" t="s">
        <v>13</v>
      </c>
      <c r="N71" s="1027"/>
      <c r="O71" s="1026" t="s">
        <v>13</v>
      </c>
      <c r="P71" s="1027"/>
    </row>
    <row r="72" spans="1:16" ht="22.5" customHeight="1" x14ac:dyDescent="0.25">
      <c r="A72" s="1039" t="s">
        <v>440</v>
      </c>
      <c r="B72" s="1040"/>
      <c r="C72" s="1040"/>
      <c r="D72" s="1041"/>
      <c r="E72" s="114" t="s">
        <v>441</v>
      </c>
      <c r="F72" s="79"/>
      <c r="G72" s="1026" t="s">
        <v>15</v>
      </c>
      <c r="H72" s="1027"/>
      <c r="I72" s="79"/>
      <c r="J72" s="493">
        <v>350</v>
      </c>
      <c r="K72" s="1061">
        <v>350</v>
      </c>
      <c r="L72" s="1061"/>
      <c r="M72" s="1061">
        <v>350</v>
      </c>
      <c r="N72" s="1061"/>
      <c r="O72" s="1063">
        <v>350</v>
      </c>
      <c r="P72" s="1063"/>
    </row>
    <row r="73" spans="1:16" ht="23.25" customHeight="1" x14ac:dyDescent="0.25">
      <c r="A73" s="1111" t="s">
        <v>222</v>
      </c>
      <c r="B73" s="1111"/>
      <c r="C73" s="1111"/>
      <c r="D73" s="1111"/>
      <c r="E73" s="79"/>
      <c r="F73" s="79">
        <v>222990</v>
      </c>
      <c r="G73" s="1057" t="s">
        <v>15</v>
      </c>
      <c r="H73" s="1057"/>
      <c r="I73" s="79"/>
      <c r="J73" s="492">
        <v>350</v>
      </c>
      <c r="K73" s="1054">
        <v>350</v>
      </c>
      <c r="L73" s="1054"/>
      <c r="M73" s="1054">
        <v>350</v>
      </c>
      <c r="N73" s="1054"/>
      <c r="O73" s="1057">
        <v>350</v>
      </c>
      <c r="P73" s="1057"/>
    </row>
    <row r="74" spans="1:16" ht="4.5" customHeight="1" x14ac:dyDescent="0.25"/>
    <row r="75" spans="1:16" ht="22.15" customHeight="1" x14ac:dyDescent="0.25">
      <c r="A75" s="1051" t="s">
        <v>63</v>
      </c>
      <c r="B75" s="1051"/>
      <c r="C75" s="1051"/>
      <c r="D75" s="1051"/>
      <c r="E75" s="1051"/>
      <c r="F75" s="1051"/>
      <c r="G75" s="1051"/>
      <c r="H75" s="1051"/>
      <c r="I75" s="1051"/>
      <c r="J75" s="1051"/>
      <c r="K75" s="1051"/>
      <c r="L75" s="1051"/>
      <c r="M75" s="1051"/>
      <c r="N75" s="1051"/>
      <c r="O75" s="1051"/>
      <c r="P75" s="1051"/>
    </row>
    <row r="76" spans="1:16" ht="19.899999999999999" customHeight="1" x14ac:dyDescent="0.25">
      <c r="A76" s="1057" t="s">
        <v>7</v>
      </c>
      <c r="B76" s="1057"/>
      <c r="C76" s="1057"/>
      <c r="D76" s="1057"/>
      <c r="E76" s="1057" t="s">
        <v>2</v>
      </c>
      <c r="F76" s="1057"/>
      <c r="G76" s="1057"/>
      <c r="H76" s="1057"/>
      <c r="I76" s="1058" t="s">
        <v>64</v>
      </c>
      <c r="J76" s="1058" t="s">
        <v>65</v>
      </c>
      <c r="K76" s="1058" t="s">
        <v>555</v>
      </c>
      <c r="L76" s="80">
        <v>2018</v>
      </c>
      <c r="M76" s="1058" t="s">
        <v>361</v>
      </c>
      <c r="N76" s="79">
        <v>2019</v>
      </c>
      <c r="O76" s="79">
        <v>2020</v>
      </c>
      <c r="P76" s="79">
        <v>2021</v>
      </c>
    </row>
    <row r="77" spans="1:16" ht="63" customHeight="1" x14ac:dyDescent="0.25">
      <c r="A77" s="1057"/>
      <c r="B77" s="1057"/>
      <c r="C77" s="1057"/>
      <c r="D77" s="1057"/>
      <c r="E77" s="79" t="s">
        <v>66</v>
      </c>
      <c r="F77" s="79" t="s">
        <v>61</v>
      </c>
      <c r="G77" s="86" t="s">
        <v>12</v>
      </c>
      <c r="H77" s="85" t="s">
        <v>62</v>
      </c>
      <c r="I77" s="1058"/>
      <c r="J77" s="1058"/>
      <c r="K77" s="1058"/>
      <c r="L77" s="17" t="s">
        <v>67</v>
      </c>
      <c r="M77" s="1058"/>
      <c r="N77" s="18" t="s">
        <v>12</v>
      </c>
      <c r="O77" s="86" t="s">
        <v>13</v>
      </c>
      <c r="P77" s="86" t="s">
        <v>13</v>
      </c>
    </row>
    <row r="78" spans="1:16" x14ac:dyDescent="0.25">
      <c r="A78" s="1026">
        <v>1</v>
      </c>
      <c r="B78" s="1038"/>
      <c r="C78" s="1038"/>
      <c r="D78" s="1027"/>
      <c r="E78" s="79">
        <v>2</v>
      </c>
      <c r="F78" s="79">
        <v>3</v>
      </c>
      <c r="G78" s="79">
        <v>4</v>
      </c>
      <c r="H78" s="79">
        <v>5</v>
      </c>
      <c r="I78" s="79">
        <v>6</v>
      </c>
      <c r="J78" s="79">
        <v>7</v>
      </c>
      <c r="K78" s="79">
        <v>8</v>
      </c>
      <c r="L78" s="79">
        <v>9</v>
      </c>
      <c r="M78" s="79" t="s">
        <v>68</v>
      </c>
      <c r="N78" s="79">
        <v>11</v>
      </c>
      <c r="O78" s="79">
        <v>12</v>
      </c>
      <c r="P78" s="79">
        <v>13</v>
      </c>
    </row>
    <row r="79" spans="1:16" ht="12" customHeight="1" x14ac:dyDescent="0.25">
      <c r="A79" s="1039"/>
      <c r="B79" s="1040"/>
      <c r="C79" s="1040"/>
      <c r="D79" s="1041"/>
      <c r="E79" s="13"/>
      <c r="F79" s="13"/>
      <c r="G79" s="13"/>
      <c r="H79" s="13"/>
      <c r="I79" s="23"/>
      <c r="J79" s="13"/>
      <c r="K79" s="23"/>
      <c r="L79" s="13"/>
      <c r="M79" s="23"/>
      <c r="N79" s="60"/>
      <c r="O79" s="60"/>
      <c r="P79" s="8"/>
    </row>
    <row r="80" spans="1:16" ht="12" customHeight="1" x14ac:dyDescent="0.25">
      <c r="A80" s="1042"/>
      <c r="B80" s="1043"/>
      <c r="C80" s="1043"/>
      <c r="D80" s="1044"/>
      <c r="E80" s="8"/>
      <c r="F80" s="8"/>
      <c r="G80" s="8"/>
      <c r="H80" s="8"/>
      <c r="I80" s="8"/>
      <c r="J80" s="8"/>
      <c r="K80" s="8"/>
      <c r="L80" s="8"/>
      <c r="M80" s="8"/>
      <c r="N80" s="8"/>
      <c r="O80" s="8"/>
      <c r="P80" s="8"/>
    </row>
    <row r="81" spans="1:16" ht="13.5" customHeight="1" x14ac:dyDescent="0.25">
      <c r="A81" s="1042"/>
      <c r="B81" s="1043"/>
      <c r="C81" s="1043"/>
      <c r="D81" s="1044"/>
      <c r="E81" s="8"/>
      <c r="F81" s="8"/>
      <c r="G81" s="8"/>
      <c r="H81" s="8"/>
      <c r="I81" s="8"/>
      <c r="J81" s="8"/>
      <c r="K81" s="8"/>
      <c r="L81" s="8"/>
      <c r="M81" s="8"/>
      <c r="N81" s="8"/>
      <c r="O81" s="8"/>
      <c r="P81" s="8"/>
    </row>
    <row r="82" spans="1:16" ht="11.25" customHeight="1" x14ac:dyDescent="0.25"/>
    <row r="83" spans="1:16" s="19" customFormat="1" ht="24.6" customHeight="1" x14ac:dyDescent="0.25">
      <c r="A83" s="1045" t="s">
        <v>69</v>
      </c>
      <c r="B83" s="1046"/>
      <c r="C83" s="1046"/>
      <c r="D83" s="1046"/>
      <c r="E83" s="1046"/>
      <c r="F83" s="1046"/>
      <c r="G83" s="1046"/>
      <c r="H83" s="1046"/>
      <c r="I83" s="1046"/>
      <c r="J83" s="1046"/>
      <c r="K83" s="1046"/>
      <c r="L83" s="1046"/>
      <c r="M83" s="1046"/>
      <c r="N83" s="1046"/>
      <c r="O83" s="1046"/>
      <c r="P83" s="1047"/>
    </row>
    <row r="84" spans="1:16" s="19" customFormat="1" ht="24.6" customHeight="1" x14ac:dyDescent="0.25">
      <c r="A84" s="1031" t="s">
        <v>70</v>
      </c>
      <c r="B84" s="1032"/>
      <c r="C84" s="1032"/>
      <c r="D84" s="1032"/>
      <c r="E84" s="1032"/>
      <c r="F84" s="1032"/>
      <c r="G84" s="1032"/>
      <c r="H84" s="1032"/>
      <c r="I84" s="1032"/>
      <c r="J84" s="1032"/>
      <c r="K84" s="1032"/>
      <c r="L84" s="1032"/>
      <c r="M84" s="1032"/>
      <c r="N84" s="1032"/>
      <c r="O84" s="1032"/>
      <c r="P84" s="1033"/>
    </row>
    <row r="85" spans="1:16" s="19" customFormat="1" ht="24.6" customHeight="1" x14ac:dyDescent="0.25">
      <c r="A85" s="1031" t="s">
        <v>71</v>
      </c>
      <c r="B85" s="1032"/>
      <c r="C85" s="1032"/>
      <c r="D85" s="1032"/>
      <c r="E85" s="1032"/>
      <c r="F85" s="1032"/>
      <c r="G85" s="1032"/>
      <c r="H85" s="1032"/>
      <c r="I85" s="1032"/>
      <c r="J85" s="1032"/>
      <c r="K85" s="1032"/>
      <c r="L85" s="1032"/>
      <c r="M85" s="1032"/>
      <c r="N85" s="1032"/>
      <c r="O85" s="1032"/>
      <c r="P85" s="1033"/>
    </row>
    <row r="86" spans="1:16" s="19" customFormat="1" ht="24.6" customHeight="1" x14ac:dyDescent="0.25">
      <c r="A86" s="1034" t="s">
        <v>72</v>
      </c>
      <c r="B86" s="1035"/>
      <c r="C86" s="1035"/>
      <c r="D86" s="1035"/>
      <c r="E86" s="1035"/>
      <c r="F86" s="1035"/>
      <c r="G86" s="1035"/>
      <c r="H86" s="1035"/>
      <c r="I86" s="1035"/>
      <c r="J86" s="1035"/>
      <c r="K86" s="1035"/>
      <c r="L86" s="1035"/>
      <c r="M86" s="1035"/>
      <c r="N86" s="1035"/>
      <c r="O86" s="1035"/>
      <c r="P86" s="1036"/>
    </row>
    <row r="88" spans="1:16" ht="37.5" customHeight="1" x14ac:dyDescent="0.25">
      <c r="A88" s="1037" t="s">
        <v>73</v>
      </c>
      <c r="B88" s="1037"/>
      <c r="C88" s="1037"/>
      <c r="D88" s="1037"/>
      <c r="E88" s="1037"/>
      <c r="F88" s="1037"/>
      <c r="G88" s="1037"/>
      <c r="H88" s="1037"/>
      <c r="I88" s="1037"/>
      <c r="J88" s="1037"/>
      <c r="K88" s="1037"/>
      <c r="L88" s="1037"/>
      <c r="M88" s="1037"/>
      <c r="N88" s="1037"/>
      <c r="O88" s="1037"/>
      <c r="P88" s="1037"/>
    </row>
    <row r="89" spans="1:16" ht="38.25" hidden="1" customHeight="1" x14ac:dyDescent="0.25">
      <c r="A89" s="88"/>
      <c r="C89" s="88"/>
      <c r="D89" s="88"/>
      <c r="E89" s="88"/>
      <c r="F89" s="88"/>
      <c r="G89" s="88"/>
      <c r="H89" s="88"/>
      <c r="I89" s="88"/>
      <c r="J89" s="88"/>
      <c r="K89" s="88"/>
      <c r="L89" s="88"/>
      <c r="M89" s="88"/>
      <c r="N89" s="88"/>
      <c r="O89" s="88"/>
      <c r="P89" s="88"/>
    </row>
    <row r="90" spans="1:16" ht="48.75" hidden="1" customHeight="1" x14ac:dyDescent="0.25"/>
  </sheetData>
  <mergeCells count="201">
    <mergeCell ref="N1:P1"/>
    <mergeCell ref="E2:J2"/>
    <mergeCell ref="D3:L3"/>
    <mergeCell ref="A6:C6"/>
    <mergeCell ref="D6:O6"/>
    <mergeCell ref="A7:C7"/>
    <mergeCell ref="D7:O7"/>
    <mergeCell ref="K13:L13"/>
    <mergeCell ref="M13:N13"/>
    <mergeCell ref="O13:P13"/>
    <mergeCell ref="A8:C8"/>
    <mergeCell ref="D8:O8"/>
    <mergeCell ref="A10:P10"/>
    <mergeCell ref="A12:D13"/>
    <mergeCell ref="E12:F12"/>
    <mergeCell ref="G12:H12"/>
    <mergeCell ref="K12:L12"/>
    <mergeCell ref="M12:N12"/>
    <mergeCell ref="O12:P12"/>
    <mergeCell ref="G13:H13"/>
    <mergeCell ref="A15:D15"/>
    <mergeCell ref="G15:H15"/>
    <mergeCell ref="K15:L15"/>
    <mergeCell ref="M15:N15"/>
    <mergeCell ref="O15:P15"/>
    <mergeCell ref="A14:D14"/>
    <mergeCell ref="G14:H14"/>
    <mergeCell ref="K14:L14"/>
    <mergeCell ref="M14:N14"/>
    <mergeCell ref="O14:P14"/>
    <mergeCell ref="A17:D17"/>
    <mergeCell ref="G17:H17"/>
    <mergeCell ref="K17:L17"/>
    <mergeCell ref="M17:N17"/>
    <mergeCell ref="O17:P17"/>
    <mergeCell ref="A19:B20"/>
    <mergeCell ref="C19:F19"/>
    <mergeCell ref="G19:H19"/>
    <mergeCell ref="K19:L19"/>
    <mergeCell ref="M19:N19"/>
    <mergeCell ref="O19:P19"/>
    <mergeCell ref="G20:H20"/>
    <mergeCell ref="K20:L20"/>
    <mergeCell ref="M20:N20"/>
    <mergeCell ref="O20:P20"/>
    <mergeCell ref="A23:B23"/>
    <mergeCell ref="G23:H23"/>
    <mergeCell ref="K23:L23"/>
    <mergeCell ref="M23:N23"/>
    <mergeCell ref="O23:P23"/>
    <mergeCell ref="A21:B21"/>
    <mergeCell ref="G21:H21"/>
    <mergeCell ref="K21:L21"/>
    <mergeCell ref="M21:N21"/>
    <mergeCell ref="O21:P21"/>
    <mergeCell ref="A22:B22"/>
    <mergeCell ref="G22:H22"/>
    <mergeCell ref="K22:L22"/>
    <mergeCell ref="M22:N22"/>
    <mergeCell ref="O22:P22"/>
    <mergeCell ref="A26:B26"/>
    <mergeCell ref="G26:H26"/>
    <mergeCell ref="K26:L26"/>
    <mergeCell ref="M26:N26"/>
    <mergeCell ref="O26:P26"/>
    <mergeCell ref="A24:B24"/>
    <mergeCell ref="G24:H24"/>
    <mergeCell ref="K24:L24"/>
    <mergeCell ref="M24:N24"/>
    <mergeCell ref="O24:P24"/>
    <mergeCell ref="A25:B25"/>
    <mergeCell ref="G25:H25"/>
    <mergeCell ref="K25:L25"/>
    <mergeCell ref="M25:N25"/>
    <mergeCell ref="O25:P25"/>
    <mergeCell ref="A27:B27"/>
    <mergeCell ref="G27:H27"/>
    <mergeCell ref="K27:L27"/>
    <mergeCell ref="M27:N27"/>
    <mergeCell ref="O27:P27"/>
    <mergeCell ref="A32:C32"/>
    <mergeCell ref="E32:F32"/>
    <mergeCell ref="G32:H32"/>
    <mergeCell ref="A33:C33"/>
    <mergeCell ref="E33:F33"/>
    <mergeCell ref="G33:H33"/>
    <mergeCell ref="A29:P29"/>
    <mergeCell ref="A30:C31"/>
    <mergeCell ref="D30:F30"/>
    <mergeCell ref="G30:J30"/>
    <mergeCell ref="K30:M30"/>
    <mergeCell ref="N30:P30"/>
    <mergeCell ref="E31:F31"/>
    <mergeCell ref="G31:H31"/>
    <mergeCell ref="A36:C36"/>
    <mergeCell ref="E36:F36"/>
    <mergeCell ref="G36:H36"/>
    <mergeCell ref="A37:C37"/>
    <mergeCell ref="E37:F37"/>
    <mergeCell ref="G37:H37"/>
    <mergeCell ref="A34:C34"/>
    <mergeCell ref="E34:F34"/>
    <mergeCell ref="G34:H34"/>
    <mergeCell ref="A35:C35"/>
    <mergeCell ref="E35:F35"/>
    <mergeCell ref="G35:H35"/>
    <mergeCell ref="A40:C40"/>
    <mergeCell ref="E40:F40"/>
    <mergeCell ref="G40:H40"/>
    <mergeCell ref="A42:P42"/>
    <mergeCell ref="A43:B44"/>
    <mergeCell ref="C43:H43"/>
    <mergeCell ref="I43:J44"/>
    <mergeCell ref="A38:C38"/>
    <mergeCell ref="E38:F38"/>
    <mergeCell ref="G38:H38"/>
    <mergeCell ref="A39:C39"/>
    <mergeCell ref="E39:F39"/>
    <mergeCell ref="G39:H39"/>
    <mergeCell ref="A48:B48"/>
    <mergeCell ref="A49:P49"/>
    <mergeCell ref="A50:B50"/>
    <mergeCell ref="C50:N50"/>
    <mergeCell ref="O50:P50"/>
    <mergeCell ref="A51:B51"/>
    <mergeCell ref="C51:N51"/>
    <mergeCell ref="O51:P51"/>
    <mergeCell ref="A45:B45"/>
    <mergeCell ref="I45:J45"/>
    <mergeCell ref="A46:B46"/>
    <mergeCell ref="I46:J46"/>
    <mergeCell ref="A47:B47"/>
    <mergeCell ref="I47:J47"/>
    <mergeCell ref="A55:P55"/>
    <mergeCell ref="A56:C56"/>
    <mergeCell ref="D56:P56"/>
    <mergeCell ref="A57:C57"/>
    <mergeCell ref="D57:P57"/>
    <mergeCell ref="A58:C58"/>
    <mergeCell ref="D58:P58"/>
    <mergeCell ref="A52:B52"/>
    <mergeCell ref="C52:N52"/>
    <mergeCell ref="O52:P52"/>
    <mergeCell ref="A53:B53"/>
    <mergeCell ref="C53:N53"/>
    <mergeCell ref="O53:P53"/>
    <mergeCell ref="A65:A66"/>
    <mergeCell ref="C65:I65"/>
    <mergeCell ref="C66:I66"/>
    <mergeCell ref="C67:I67"/>
    <mergeCell ref="A69:P69"/>
    <mergeCell ref="A59:P59"/>
    <mergeCell ref="A60:A61"/>
    <mergeCell ref="B60:B61"/>
    <mergeCell ref="C60:I61"/>
    <mergeCell ref="J60:J61"/>
    <mergeCell ref="C64:I64"/>
    <mergeCell ref="A62:A64"/>
    <mergeCell ref="C62:I62"/>
    <mergeCell ref="C63:I63"/>
    <mergeCell ref="M72:N72"/>
    <mergeCell ref="O72:P72"/>
    <mergeCell ref="A73:D73"/>
    <mergeCell ref="G73:H73"/>
    <mergeCell ref="K73:L73"/>
    <mergeCell ref="M73:N73"/>
    <mergeCell ref="O73:P73"/>
    <mergeCell ref="A70:D71"/>
    <mergeCell ref="E70:F70"/>
    <mergeCell ref="G70:H70"/>
    <mergeCell ref="K70:L70"/>
    <mergeCell ref="M70:N70"/>
    <mergeCell ref="O70:P70"/>
    <mergeCell ref="G71:H71"/>
    <mergeCell ref="K71:L71"/>
    <mergeCell ref="M71:N71"/>
    <mergeCell ref="O71:P71"/>
    <mergeCell ref="O16:P16"/>
    <mergeCell ref="M16:N16"/>
    <mergeCell ref="K16:L16"/>
    <mergeCell ref="G16:H16"/>
    <mergeCell ref="A16:D16"/>
    <mergeCell ref="A85:P85"/>
    <mergeCell ref="A86:P86"/>
    <mergeCell ref="A88:P88"/>
    <mergeCell ref="A78:D78"/>
    <mergeCell ref="A79:D79"/>
    <mergeCell ref="A80:D80"/>
    <mergeCell ref="A81:D81"/>
    <mergeCell ref="A83:P83"/>
    <mergeCell ref="A84:P84"/>
    <mergeCell ref="A75:P75"/>
    <mergeCell ref="A76:D77"/>
    <mergeCell ref="E76:H76"/>
    <mergeCell ref="I76:I77"/>
    <mergeCell ref="J76:J77"/>
    <mergeCell ref="K76:K77"/>
    <mergeCell ref="M76:M77"/>
    <mergeCell ref="A72:D72"/>
    <mergeCell ref="G72:H72"/>
    <mergeCell ref="K72:L72"/>
  </mergeCells>
  <pageMargins left="0.25" right="0.25" top="0.75" bottom="0.75" header="0.3" footer="0.3"/>
  <pageSetup paperSize="9" scale="94" fitToHeight="0" orientation="landscape" horizontalDpi="1200" verticalDpi="1200" r:id="rId1"/>
  <rowBreaks count="4" manualBreakCount="4">
    <brk id="23" max="15" man="1"/>
    <brk id="47" max="15" man="1"/>
    <brk id="64" max="15" man="1"/>
    <brk id="88"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6"/>
  <sheetViews>
    <sheetView showZeros="0" view="pageBreakPreview" topLeftCell="A96" zoomScale="77" zoomScaleNormal="90" zoomScaleSheetLayoutView="77" workbookViewId="0">
      <selection activeCell="J14" sqref="J14"/>
    </sheetView>
  </sheetViews>
  <sheetFormatPr defaultColWidth="10.140625" defaultRowHeight="15.75" x14ac:dyDescent="0.25"/>
  <cols>
    <col min="1" max="7" width="10.140625" style="1"/>
    <col min="8" max="8" width="5.140625" style="1" customWidth="1"/>
    <col min="9" max="9" width="10.140625" style="1"/>
    <col min="10" max="10" width="10.7109375" style="1" customWidth="1"/>
    <col min="11" max="16384" width="10.140625" style="1"/>
  </cols>
  <sheetData>
    <row r="1" spans="1:16" x14ac:dyDescent="0.25">
      <c r="N1" s="1151" t="s">
        <v>0</v>
      </c>
      <c r="O1" s="1151"/>
      <c r="P1" s="1151"/>
    </row>
    <row r="2" spans="1:16" ht="18.75" x14ac:dyDescent="0.25">
      <c r="E2" s="1152" t="s">
        <v>1</v>
      </c>
      <c r="F2" s="1152"/>
      <c r="G2" s="1152"/>
      <c r="H2" s="1152"/>
      <c r="I2" s="1152"/>
      <c r="J2" s="1152"/>
    </row>
    <row r="3" spans="1:16" ht="18.75" x14ac:dyDescent="0.25">
      <c r="D3" s="1152" t="s">
        <v>538</v>
      </c>
      <c r="E3" s="1152"/>
      <c r="F3" s="1152"/>
      <c r="G3" s="1152"/>
      <c r="H3" s="1152"/>
      <c r="I3" s="1152"/>
      <c r="J3" s="1152"/>
      <c r="K3" s="1152"/>
      <c r="L3" s="1152"/>
    </row>
    <row r="4" spans="1:16" ht="18.75" x14ac:dyDescent="0.25">
      <c r="D4" s="2"/>
      <c r="E4" s="2"/>
      <c r="F4" s="2"/>
      <c r="G4" s="2"/>
      <c r="H4" s="2"/>
      <c r="I4" s="2"/>
      <c r="J4" s="2"/>
      <c r="K4" s="2"/>
      <c r="L4" s="2"/>
    </row>
    <row r="5" spans="1:16" x14ac:dyDescent="0.25">
      <c r="P5" s="3" t="s">
        <v>2</v>
      </c>
    </row>
    <row r="6" spans="1:16" ht="23.45" customHeight="1" x14ac:dyDescent="0.25">
      <c r="A6" s="1111" t="s">
        <v>3</v>
      </c>
      <c r="B6" s="1111"/>
      <c r="C6" s="1111"/>
      <c r="D6" s="1106" t="s">
        <v>107</v>
      </c>
      <c r="E6" s="1107"/>
      <c r="F6" s="1107"/>
      <c r="G6" s="1107"/>
      <c r="H6" s="1107"/>
      <c r="I6" s="1107"/>
      <c r="J6" s="1107"/>
      <c r="K6" s="1107"/>
      <c r="L6" s="1107"/>
      <c r="M6" s="1107"/>
      <c r="N6" s="1107"/>
      <c r="O6" s="1108"/>
      <c r="P6" s="4">
        <v>1</v>
      </c>
    </row>
    <row r="7" spans="1:16" ht="23.45" customHeight="1" x14ac:dyDescent="0.25">
      <c r="A7" s="1111" t="s">
        <v>4</v>
      </c>
      <c r="B7" s="1111"/>
      <c r="C7" s="1111"/>
      <c r="D7" s="1156" t="s">
        <v>432</v>
      </c>
      <c r="E7" s="1156"/>
      <c r="F7" s="1156"/>
      <c r="G7" s="1156"/>
      <c r="H7" s="1156"/>
      <c r="I7" s="1156"/>
      <c r="J7" s="1156"/>
      <c r="K7" s="1156"/>
      <c r="L7" s="1156"/>
      <c r="M7" s="1156"/>
      <c r="N7" s="1156"/>
      <c r="O7" s="1156"/>
      <c r="P7" s="37" t="s">
        <v>350</v>
      </c>
    </row>
    <row r="8" spans="1:16" ht="23.45" customHeight="1" x14ac:dyDescent="0.25">
      <c r="A8" s="1111" t="s">
        <v>5</v>
      </c>
      <c r="B8" s="1111"/>
      <c r="C8" s="1111"/>
      <c r="D8" s="1106"/>
      <c r="E8" s="1107"/>
      <c r="F8" s="1107"/>
      <c r="G8" s="1107"/>
      <c r="H8" s="1107"/>
      <c r="I8" s="1107"/>
      <c r="J8" s="1107"/>
      <c r="K8" s="1107"/>
      <c r="L8" s="1107"/>
      <c r="M8" s="1107"/>
      <c r="N8" s="1107"/>
      <c r="O8" s="1108"/>
      <c r="P8" s="4"/>
    </row>
    <row r="10" spans="1:16" x14ac:dyDescent="0.25">
      <c r="A10" s="1106" t="s">
        <v>6</v>
      </c>
      <c r="B10" s="1107"/>
      <c r="C10" s="1107"/>
      <c r="D10" s="1107"/>
      <c r="E10" s="1107"/>
      <c r="F10" s="1107"/>
      <c r="G10" s="1107"/>
      <c r="H10" s="1107"/>
      <c r="I10" s="1107"/>
      <c r="J10" s="1107"/>
      <c r="K10" s="1107"/>
      <c r="L10" s="1107"/>
      <c r="M10" s="1107"/>
      <c r="N10" s="1107"/>
      <c r="O10" s="1107"/>
      <c r="P10" s="1108"/>
    </row>
    <row r="11" spans="1:16" x14ac:dyDescent="0.25">
      <c r="A11" s="5"/>
      <c r="B11" s="5"/>
      <c r="C11" s="5"/>
      <c r="D11" s="5"/>
      <c r="E11" s="5"/>
      <c r="F11" s="5"/>
      <c r="G11" s="5"/>
      <c r="H11" s="5"/>
      <c r="I11" s="5"/>
      <c r="J11" s="5"/>
      <c r="K11" s="5"/>
      <c r="L11" s="5"/>
      <c r="M11" s="5"/>
      <c r="N11" s="5"/>
      <c r="O11" s="5"/>
      <c r="P11" s="5"/>
    </row>
    <row r="12" spans="1:16" ht="21.6" customHeight="1" x14ac:dyDescent="0.25">
      <c r="A12" s="1078" t="s">
        <v>7</v>
      </c>
      <c r="B12" s="1079"/>
      <c r="C12" s="1079"/>
      <c r="D12" s="1080"/>
      <c r="E12" s="1026" t="s">
        <v>2</v>
      </c>
      <c r="F12" s="1027"/>
      <c r="G12" s="1057">
        <v>2016</v>
      </c>
      <c r="H12" s="1057"/>
      <c r="I12" s="4">
        <v>2017</v>
      </c>
      <c r="J12" s="4">
        <v>2018</v>
      </c>
      <c r="K12" s="1084">
        <v>2019</v>
      </c>
      <c r="L12" s="1084"/>
      <c r="M12" s="1084">
        <v>2020</v>
      </c>
      <c r="N12" s="1084"/>
      <c r="O12" s="1084">
        <v>2021</v>
      </c>
      <c r="P12" s="1084"/>
    </row>
    <row r="13" spans="1:16" x14ac:dyDescent="0.25">
      <c r="A13" s="1081"/>
      <c r="B13" s="1082"/>
      <c r="C13" s="1082"/>
      <c r="D13" s="1083"/>
      <c r="E13" s="4" t="s">
        <v>8</v>
      </c>
      <c r="F13" s="6" t="s">
        <v>9</v>
      </c>
      <c r="G13" s="1026" t="s">
        <v>10</v>
      </c>
      <c r="H13" s="1027"/>
      <c r="I13" s="4" t="s">
        <v>10</v>
      </c>
      <c r="J13" s="4" t="s">
        <v>11</v>
      </c>
      <c r="K13" s="1026" t="s">
        <v>12</v>
      </c>
      <c r="L13" s="1027"/>
      <c r="M13" s="1026" t="s">
        <v>13</v>
      </c>
      <c r="N13" s="1027"/>
      <c r="O13" s="1026" t="s">
        <v>13</v>
      </c>
      <c r="P13" s="1027"/>
    </row>
    <row r="14" spans="1:16" ht="23.45" customHeight="1" x14ac:dyDescent="0.25">
      <c r="A14" s="1051" t="s">
        <v>14</v>
      </c>
      <c r="B14" s="1051"/>
      <c r="C14" s="1051"/>
      <c r="D14" s="1051"/>
      <c r="E14" s="4">
        <v>4</v>
      </c>
      <c r="F14" s="4"/>
      <c r="G14" s="1064" t="s">
        <v>15</v>
      </c>
      <c r="H14" s="1065"/>
      <c r="I14" s="7">
        <f>I15+I16+I17+I18+I19</f>
        <v>19059.899999999998</v>
      </c>
      <c r="J14" s="24">
        <f>J15+J16+J17+J18+J19</f>
        <v>11441.900000000001</v>
      </c>
      <c r="K14" s="1064">
        <f>K15+K16+K17+K18+K19</f>
        <v>26801.1</v>
      </c>
      <c r="L14" s="1065"/>
      <c r="M14" s="1064">
        <f>M15+M16+M17+M18+M19</f>
        <v>26830.9</v>
      </c>
      <c r="N14" s="1065"/>
      <c r="O14" s="1064">
        <f>O15+O16+O17+O18+O19</f>
        <v>26865.4</v>
      </c>
      <c r="P14" s="1065"/>
    </row>
    <row r="15" spans="1:16" ht="23.45" customHeight="1" x14ac:dyDescent="0.25">
      <c r="A15" s="1111" t="s">
        <v>79</v>
      </c>
      <c r="B15" s="1111"/>
      <c r="C15" s="1111"/>
      <c r="D15" s="1111"/>
      <c r="E15" s="4"/>
      <c r="F15" s="4">
        <v>21</v>
      </c>
      <c r="G15" s="1026" t="s">
        <v>15</v>
      </c>
      <c r="H15" s="1027"/>
      <c r="I15" s="4">
        <v>963.3</v>
      </c>
      <c r="J15" s="4">
        <v>949.2</v>
      </c>
      <c r="K15" s="1057">
        <v>11476.2</v>
      </c>
      <c r="L15" s="1057"/>
      <c r="M15" s="1057">
        <v>11476.2</v>
      </c>
      <c r="N15" s="1057"/>
      <c r="O15" s="1057">
        <v>11476.2</v>
      </c>
      <c r="P15" s="1057"/>
    </row>
    <row r="16" spans="1:16" ht="23.45" customHeight="1" x14ac:dyDescent="0.25">
      <c r="A16" s="1111" t="s">
        <v>83</v>
      </c>
      <c r="B16" s="1111"/>
      <c r="C16" s="1111"/>
      <c r="D16" s="1111"/>
      <c r="E16" s="4"/>
      <c r="F16" s="4">
        <v>22</v>
      </c>
      <c r="G16" s="1057" t="s">
        <v>15</v>
      </c>
      <c r="H16" s="1057"/>
      <c r="I16" s="4">
        <v>16959.599999999999</v>
      </c>
      <c r="J16" s="4">
        <v>9877.7000000000007</v>
      </c>
      <c r="K16" s="1057">
        <v>14294.9</v>
      </c>
      <c r="L16" s="1057"/>
      <c r="M16" s="1057">
        <v>13369.7</v>
      </c>
      <c r="N16" s="1057"/>
      <c r="O16" s="1057">
        <v>12999.2</v>
      </c>
      <c r="P16" s="1057"/>
    </row>
    <row r="17" spans="1:16" ht="23.45" customHeight="1" x14ac:dyDescent="0.25">
      <c r="A17" s="1111" t="s">
        <v>95</v>
      </c>
      <c r="B17" s="1111"/>
      <c r="C17" s="1111"/>
      <c r="D17" s="1111"/>
      <c r="E17" s="4"/>
      <c r="F17" s="4">
        <v>27</v>
      </c>
      <c r="G17" s="1057" t="s">
        <v>15</v>
      </c>
      <c r="H17" s="1057"/>
      <c r="I17" s="4">
        <v>30</v>
      </c>
      <c r="J17" s="4">
        <v>30</v>
      </c>
      <c r="K17" s="1057">
        <v>30</v>
      </c>
      <c r="L17" s="1057"/>
      <c r="M17" s="1057">
        <v>60</v>
      </c>
      <c r="N17" s="1057"/>
      <c r="O17" s="1057">
        <v>30</v>
      </c>
      <c r="P17" s="1057"/>
    </row>
    <row r="18" spans="1:16" ht="23.45" customHeight="1" x14ac:dyDescent="0.25">
      <c r="A18" s="1499" t="s">
        <v>98</v>
      </c>
      <c r="B18" s="1499"/>
      <c r="C18" s="1499"/>
      <c r="D18" s="1499"/>
      <c r="E18" s="4"/>
      <c r="F18" s="4">
        <v>31</v>
      </c>
      <c r="G18" s="1057" t="s">
        <v>15</v>
      </c>
      <c r="H18" s="1057"/>
      <c r="I18" s="4">
        <v>700</v>
      </c>
      <c r="J18" s="4">
        <v>250</v>
      </c>
      <c r="K18" s="1057">
        <v>500</v>
      </c>
      <c r="L18" s="1057"/>
      <c r="M18" s="1057">
        <v>1450</v>
      </c>
      <c r="N18" s="1057"/>
      <c r="O18" s="1057">
        <v>1750</v>
      </c>
      <c r="P18" s="1057"/>
    </row>
    <row r="19" spans="1:16" ht="23.45" customHeight="1" x14ac:dyDescent="0.25">
      <c r="A19" s="1111" t="s">
        <v>455</v>
      </c>
      <c r="B19" s="1111"/>
      <c r="C19" s="1111"/>
      <c r="D19" s="1111"/>
      <c r="E19" s="4"/>
      <c r="F19" s="4">
        <v>33</v>
      </c>
      <c r="G19" s="1057" t="s">
        <v>15</v>
      </c>
      <c r="H19" s="1057"/>
      <c r="I19" s="4">
        <v>407</v>
      </c>
      <c r="J19" s="4">
        <v>335</v>
      </c>
      <c r="K19" s="1057">
        <v>500</v>
      </c>
      <c r="L19" s="1057"/>
      <c r="M19" s="1057">
        <v>475</v>
      </c>
      <c r="N19" s="1057"/>
      <c r="O19" s="1057">
        <v>610</v>
      </c>
      <c r="P19" s="1057"/>
    </row>
    <row r="20" spans="1:16" ht="23.45" customHeight="1" x14ac:dyDescent="0.25">
      <c r="A20" s="1111"/>
      <c r="B20" s="1111"/>
      <c r="C20" s="1111"/>
      <c r="D20" s="1111"/>
      <c r="E20" s="4"/>
      <c r="F20" s="4"/>
      <c r="G20" s="1057" t="s">
        <v>15</v>
      </c>
      <c r="H20" s="1057"/>
      <c r="I20" s="4"/>
      <c r="J20" s="4"/>
      <c r="K20" s="1057"/>
      <c r="L20" s="1057"/>
      <c r="M20" s="1057"/>
      <c r="N20" s="1057"/>
      <c r="O20" s="1057"/>
      <c r="P20" s="1057"/>
    </row>
    <row r="21" spans="1:16" ht="14.45" customHeight="1" x14ac:dyDescent="0.25"/>
    <row r="22" spans="1:16" ht="22.5" customHeight="1" x14ac:dyDescent="0.25">
      <c r="A22" s="1078" t="s">
        <v>7</v>
      </c>
      <c r="B22" s="1080"/>
      <c r="C22" s="1084" t="s">
        <v>2</v>
      </c>
      <c r="D22" s="1084"/>
      <c r="E22" s="1084"/>
      <c r="F22" s="1084"/>
      <c r="G22" s="1057">
        <v>2016</v>
      </c>
      <c r="H22" s="1057"/>
      <c r="I22" s="4">
        <v>2017</v>
      </c>
      <c r="J22" s="4">
        <v>2018</v>
      </c>
      <c r="K22" s="1084">
        <v>2019</v>
      </c>
      <c r="L22" s="1084"/>
      <c r="M22" s="1084">
        <v>2020</v>
      </c>
      <c r="N22" s="1084"/>
      <c r="O22" s="1084">
        <v>2021</v>
      </c>
      <c r="P22" s="1084"/>
    </row>
    <row r="23" spans="1:16" ht="35.450000000000003" customHeight="1" x14ac:dyDescent="0.25">
      <c r="A23" s="1081"/>
      <c r="B23" s="1083"/>
      <c r="C23" s="4" t="s">
        <v>16</v>
      </c>
      <c r="D23" s="4" t="s">
        <v>17</v>
      </c>
      <c r="E23" s="4" t="s">
        <v>8</v>
      </c>
      <c r="F23" s="6" t="s">
        <v>9</v>
      </c>
      <c r="G23" s="1026" t="s">
        <v>10</v>
      </c>
      <c r="H23" s="1027"/>
      <c r="I23" s="4" t="s">
        <v>10</v>
      </c>
      <c r="J23" s="4" t="s">
        <v>11</v>
      </c>
      <c r="K23" s="1026" t="s">
        <v>12</v>
      </c>
      <c r="L23" s="1027"/>
      <c r="M23" s="1026" t="s">
        <v>13</v>
      </c>
      <c r="N23" s="1027"/>
      <c r="O23" s="1026" t="s">
        <v>13</v>
      </c>
      <c r="P23" s="1027"/>
    </row>
    <row r="24" spans="1:16" ht="53.45" customHeight="1" x14ac:dyDescent="0.25">
      <c r="A24" s="1039" t="s">
        <v>18</v>
      </c>
      <c r="B24" s="1041"/>
      <c r="C24" s="8"/>
      <c r="D24" s="8"/>
      <c r="E24" s="8"/>
      <c r="F24" s="8"/>
      <c r="G24" s="1063" t="s">
        <v>15</v>
      </c>
      <c r="H24" s="1063"/>
      <c r="I24" s="385">
        <v>19059.900000000001</v>
      </c>
      <c r="J24" s="13">
        <v>11441.9</v>
      </c>
      <c r="K24" s="1474">
        <v>26801.1</v>
      </c>
      <c r="L24" s="1474"/>
      <c r="M24" s="1474">
        <v>26830.9</v>
      </c>
      <c r="N24" s="1474"/>
      <c r="O24" s="1474">
        <v>26865.4</v>
      </c>
      <c r="P24" s="1474"/>
    </row>
    <row r="25" spans="1:16" ht="32.450000000000003" customHeight="1" x14ac:dyDescent="0.25">
      <c r="A25" s="1086" t="s">
        <v>19</v>
      </c>
      <c r="B25" s="1088"/>
      <c r="C25" s="9">
        <v>2</v>
      </c>
      <c r="D25" s="8"/>
      <c r="E25" s="8"/>
      <c r="F25" s="8"/>
      <c r="G25" s="1057" t="s">
        <v>15</v>
      </c>
      <c r="H25" s="1057"/>
      <c r="I25" s="382"/>
      <c r="J25" s="8"/>
      <c r="K25" s="1084"/>
      <c r="L25" s="1084"/>
      <c r="M25" s="1084"/>
      <c r="N25" s="1084"/>
      <c r="O25" s="1084"/>
      <c r="P25" s="1084"/>
    </row>
    <row r="26" spans="1:16" ht="18.600000000000001" customHeight="1" x14ac:dyDescent="0.25">
      <c r="A26" s="1084"/>
      <c r="B26" s="1084"/>
      <c r="C26" s="8"/>
      <c r="D26" s="8"/>
      <c r="E26" s="8"/>
      <c r="F26" s="8"/>
      <c r="G26" s="1057" t="s">
        <v>15</v>
      </c>
      <c r="H26" s="1057"/>
      <c r="I26" s="382"/>
      <c r="J26" s="8"/>
      <c r="K26" s="1084"/>
      <c r="L26" s="1084"/>
      <c r="M26" s="1084"/>
      <c r="N26" s="1084"/>
      <c r="O26" s="1084"/>
      <c r="P26" s="1084"/>
    </row>
    <row r="27" spans="1:16" ht="32.450000000000003" customHeight="1" x14ac:dyDescent="0.25">
      <c r="A27" s="1086" t="s">
        <v>20</v>
      </c>
      <c r="B27" s="1088"/>
      <c r="C27" s="9">
        <v>2</v>
      </c>
      <c r="D27" s="8"/>
      <c r="E27" s="8"/>
      <c r="F27" s="8"/>
      <c r="G27" s="1057" t="s">
        <v>15</v>
      </c>
      <c r="H27" s="1057"/>
      <c r="I27" s="382"/>
      <c r="J27" s="8"/>
      <c r="K27" s="1084" t="s">
        <v>74</v>
      </c>
      <c r="L27" s="1084"/>
      <c r="M27" s="1084"/>
      <c r="N27" s="1084"/>
      <c r="O27" s="1084"/>
      <c r="P27" s="1084"/>
    </row>
    <row r="28" spans="1:16" ht="19.149999999999999" customHeight="1" x14ac:dyDescent="0.25">
      <c r="A28" s="1084"/>
      <c r="B28" s="1084"/>
      <c r="C28" s="8"/>
      <c r="D28" s="8"/>
      <c r="E28" s="8"/>
      <c r="F28" s="8"/>
      <c r="G28" s="1057" t="s">
        <v>15</v>
      </c>
      <c r="H28" s="1057"/>
      <c r="I28" s="382"/>
      <c r="J28" s="8"/>
      <c r="K28" s="1084"/>
      <c r="L28" s="1084"/>
      <c r="M28" s="1084"/>
      <c r="N28" s="1084"/>
      <c r="O28" s="1084"/>
      <c r="P28" s="1084"/>
    </row>
    <row r="29" spans="1:16" ht="69" customHeight="1" x14ac:dyDescent="0.25">
      <c r="A29" s="1086" t="s">
        <v>21</v>
      </c>
      <c r="B29" s="1088"/>
      <c r="C29" s="9">
        <v>1</v>
      </c>
      <c r="D29" s="8"/>
      <c r="E29" s="37" t="s">
        <v>109</v>
      </c>
      <c r="F29" s="38">
        <v>10</v>
      </c>
      <c r="G29" s="1026" t="s">
        <v>15</v>
      </c>
      <c r="H29" s="1027"/>
      <c r="I29" s="382">
        <v>19059.900000000001</v>
      </c>
      <c r="J29" s="8">
        <v>11441.9</v>
      </c>
      <c r="K29" s="1084">
        <v>26801.1</v>
      </c>
      <c r="L29" s="1084"/>
      <c r="M29" s="1084">
        <v>26830.9</v>
      </c>
      <c r="N29" s="1084"/>
      <c r="O29" s="1084">
        <v>26865.4</v>
      </c>
      <c r="P29" s="1084"/>
    </row>
    <row r="30" spans="1:16" ht="20.45" customHeight="1" x14ac:dyDescent="0.25">
      <c r="A30" s="1042"/>
      <c r="B30" s="1044"/>
      <c r="C30" s="8"/>
      <c r="D30" s="8"/>
      <c r="E30" s="8"/>
      <c r="F30" s="8"/>
      <c r="G30" s="1026" t="s">
        <v>15</v>
      </c>
      <c r="H30" s="1027"/>
      <c r="I30" s="4"/>
      <c r="J30" s="8"/>
      <c r="K30" s="1042"/>
      <c r="L30" s="1044"/>
      <c r="M30" s="1042"/>
      <c r="N30" s="1044"/>
      <c r="O30" s="1042"/>
      <c r="P30" s="1044"/>
    </row>
    <row r="31" spans="1:16" ht="14.45" customHeight="1" x14ac:dyDescent="0.25"/>
    <row r="32" spans="1:16" ht="21" customHeight="1" x14ac:dyDescent="0.25">
      <c r="A32" s="1142" t="s">
        <v>22</v>
      </c>
      <c r="B32" s="1143"/>
      <c r="C32" s="1143"/>
      <c r="D32" s="1143"/>
      <c r="E32" s="1143"/>
      <c r="F32" s="1143"/>
      <c r="G32" s="1143"/>
      <c r="H32" s="1143"/>
      <c r="I32" s="1143"/>
      <c r="J32" s="1143"/>
      <c r="K32" s="1143"/>
      <c r="L32" s="1143"/>
      <c r="M32" s="1143"/>
      <c r="N32" s="1143"/>
      <c r="O32" s="1143"/>
      <c r="P32" s="1144"/>
    </row>
    <row r="33" spans="1:16" ht="25.15" customHeight="1" x14ac:dyDescent="0.25">
      <c r="A33" s="1057" t="s">
        <v>7</v>
      </c>
      <c r="B33" s="1057"/>
      <c r="C33" s="1057"/>
      <c r="D33" s="1057" t="s">
        <v>2</v>
      </c>
      <c r="E33" s="1057"/>
      <c r="F33" s="1057"/>
      <c r="G33" s="1057" t="s">
        <v>447</v>
      </c>
      <c r="H33" s="1057"/>
      <c r="I33" s="1057"/>
      <c r="J33" s="1057"/>
      <c r="K33" s="1057" t="s">
        <v>352</v>
      </c>
      <c r="L33" s="1057"/>
      <c r="M33" s="1057"/>
      <c r="N33" s="1057" t="s">
        <v>539</v>
      </c>
      <c r="O33" s="1057"/>
      <c r="P33" s="1057"/>
    </row>
    <row r="34" spans="1:16" ht="64.150000000000006" customHeight="1" x14ac:dyDescent="0.25">
      <c r="A34" s="1057"/>
      <c r="B34" s="1057"/>
      <c r="C34" s="1057"/>
      <c r="D34" s="4" t="s">
        <v>8</v>
      </c>
      <c r="E34" s="1092" t="s">
        <v>23</v>
      </c>
      <c r="F34" s="1092"/>
      <c r="G34" s="1145" t="s">
        <v>24</v>
      </c>
      <c r="H34" s="1145"/>
      <c r="I34" s="10" t="s">
        <v>25</v>
      </c>
      <c r="J34" s="10" t="s">
        <v>26</v>
      </c>
      <c r="K34" s="10" t="s">
        <v>24</v>
      </c>
      <c r="L34" s="10" t="s">
        <v>25</v>
      </c>
      <c r="M34" s="10" t="s">
        <v>26</v>
      </c>
      <c r="N34" s="10" t="s">
        <v>24</v>
      </c>
      <c r="O34" s="10" t="s">
        <v>25</v>
      </c>
      <c r="P34" s="10" t="s">
        <v>26</v>
      </c>
    </row>
    <row r="35" spans="1:16" ht="20.45" customHeight="1" x14ac:dyDescent="0.25">
      <c r="A35" s="1111" t="s">
        <v>27</v>
      </c>
      <c r="B35" s="1111"/>
      <c r="C35" s="1111"/>
      <c r="D35" s="41"/>
      <c r="E35" s="1057"/>
      <c r="F35" s="1057"/>
      <c r="G35" s="1500">
        <v>26801.1</v>
      </c>
      <c r="H35" s="1500"/>
      <c r="I35" s="36"/>
      <c r="J35" s="36"/>
      <c r="K35" s="403">
        <v>26830.9</v>
      </c>
      <c r="L35" s="404"/>
      <c r="M35" s="36"/>
      <c r="N35" s="403">
        <v>26865.4</v>
      </c>
      <c r="O35" s="404"/>
      <c r="P35" s="141"/>
    </row>
    <row r="36" spans="1:16" s="12" customFormat="1" ht="20.45" customHeight="1" x14ac:dyDescent="0.25">
      <c r="A36" s="1134" t="s">
        <v>124</v>
      </c>
      <c r="B36" s="1134"/>
      <c r="C36" s="1134"/>
      <c r="D36" s="40" t="s">
        <v>28</v>
      </c>
      <c r="E36" s="1135">
        <v>3</v>
      </c>
      <c r="F36" s="1135"/>
      <c r="G36" s="1500">
        <v>26801.1</v>
      </c>
      <c r="H36" s="1500"/>
      <c r="I36" s="112"/>
      <c r="J36" s="112"/>
      <c r="K36" s="403">
        <v>26830.9</v>
      </c>
      <c r="L36" s="404"/>
      <c r="M36" s="112"/>
      <c r="N36" s="403">
        <v>26865.4</v>
      </c>
      <c r="O36" s="404"/>
      <c r="P36" s="141"/>
    </row>
    <row r="37" spans="1:16" s="12" customFormat="1" ht="20.45" customHeight="1" x14ac:dyDescent="0.25">
      <c r="A37" s="1136" t="s">
        <v>29</v>
      </c>
      <c r="B37" s="1137"/>
      <c r="C37" s="1138"/>
      <c r="D37" s="40" t="s">
        <v>30</v>
      </c>
      <c r="E37" s="1139"/>
      <c r="F37" s="1140"/>
      <c r="G37" s="1139"/>
      <c r="H37" s="1140"/>
      <c r="I37" s="11"/>
      <c r="J37" s="11"/>
      <c r="K37" s="387"/>
      <c r="L37" s="386"/>
      <c r="M37" s="11"/>
      <c r="N37" s="387"/>
      <c r="O37" s="386"/>
      <c r="P37" s="140"/>
    </row>
    <row r="38" spans="1:16" ht="20.45" customHeight="1" x14ac:dyDescent="0.25">
      <c r="A38" s="1111"/>
      <c r="B38" s="1111"/>
      <c r="C38" s="1111"/>
      <c r="D38" s="39"/>
      <c r="E38" s="1057"/>
      <c r="F38" s="1057"/>
      <c r="G38" s="1057"/>
      <c r="H38" s="1057"/>
      <c r="I38" s="4"/>
      <c r="J38" s="4"/>
      <c r="K38" s="383"/>
      <c r="L38" s="384"/>
      <c r="M38" s="4"/>
      <c r="N38" s="383"/>
      <c r="O38" s="384"/>
      <c r="P38" s="139"/>
    </row>
    <row r="39" spans="1:16" ht="20.45" customHeight="1" x14ac:dyDescent="0.25">
      <c r="A39" s="1111" t="s">
        <v>27</v>
      </c>
      <c r="B39" s="1111"/>
      <c r="C39" s="1111"/>
      <c r="D39" s="41" t="s">
        <v>109</v>
      </c>
      <c r="E39" s="1057">
        <v>1</v>
      </c>
      <c r="F39" s="1057"/>
      <c r="G39" s="1500">
        <v>26801.1</v>
      </c>
      <c r="H39" s="1500"/>
      <c r="I39" s="112"/>
      <c r="J39" s="112"/>
      <c r="K39" s="403">
        <v>26830.9</v>
      </c>
      <c r="L39" s="404"/>
      <c r="M39" s="112"/>
      <c r="N39" s="403">
        <v>26865.4</v>
      </c>
      <c r="O39" s="404"/>
      <c r="P39" s="141"/>
    </row>
    <row r="40" spans="1:16" s="12" customFormat="1" ht="20.45" customHeight="1" x14ac:dyDescent="0.25">
      <c r="A40" s="1134" t="s">
        <v>31</v>
      </c>
      <c r="B40" s="1134"/>
      <c r="C40" s="1134"/>
      <c r="D40" s="42"/>
      <c r="E40" s="1135"/>
      <c r="F40" s="1135"/>
      <c r="G40" s="1135"/>
      <c r="H40" s="1135"/>
      <c r="I40" s="11"/>
      <c r="J40" s="11"/>
      <c r="K40" s="387"/>
      <c r="L40" s="386"/>
      <c r="M40" s="11"/>
      <c r="N40" s="387"/>
      <c r="O40" s="386"/>
      <c r="P40" s="140"/>
    </row>
    <row r="41" spans="1:16" s="12" customFormat="1" ht="20.45" customHeight="1" x14ac:dyDescent="0.25">
      <c r="A41" s="1134" t="s">
        <v>32</v>
      </c>
      <c r="B41" s="1134"/>
      <c r="C41" s="1134"/>
      <c r="D41" s="43" t="s">
        <v>109</v>
      </c>
      <c r="E41" s="1135">
        <v>1</v>
      </c>
      <c r="F41" s="1135"/>
      <c r="G41" s="1500">
        <v>26801.1</v>
      </c>
      <c r="H41" s="1500"/>
      <c r="I41" s="112"/>
      <c r="J41" s="112"/>
      <c r="K41" s="403">
        <v>26830.9</v>
      </c>
      <c r="L41" s="404"/>
      <c r="M41" s="112"/>
      <c r="N41" s="403">
        <v>26865.4</v>
      </c>
      <c r="O41" s="404"/>
      <c r="P41" s="141"/>
    </row>
    <row r="42" spans="1:16" ht="20.45" customHeight="1" x14ac:dyDescent="0.25">
      <c r="A42" s="1111"/>
      <c r="B42" s="1111"/>
      <c r="C42" s="1111"/>
      <c r="D42" s="8"/>
      <c r="E42" s="1057"/>
      <c r="F42" s="1057"/>
      <c r="G42" s="1057"/>
      <c r="H42" s="1057"/>
      <c r="I42" s="4"/>
      <c r="J42" s="4"/>
      <c r="K42" s="4"/>
      <c r="L42" s="4"/>
      <c r="M42" s="4"/>
      <c r="N42" s="4"/>
      <c r="O42" s="4"/>
      <c r="P42" s="4"/>
    </row>
    <row r="43" spans="1:16" ht="19.149999999999999" customHeight="1" x14ac:dyDescent="0.25"/>
    <row r="44" spans="1:16" x14ac:dyDescent="0.25">
      <c r="A44" s="1051" t="s">
        <v>33</v>
      </c>
      <c r="B44" s="1051"/>
      <c r="C44" s="1051"/>
      <c r="D44" s="1051"/>
      <c r="E44" s="1051"/>
      <c r="F44" s="1051"/>
      <c r="G44" s="1051"/>
      <c r="H44" s="1051"/>
      <c r="I44" s="1051"/>
      <c r="J44" s="1051"/>
      <c r="K44" s="1051"/>
      <c r="L44" s="1051"/>
      <c r="M44" s="1051"/>
      <c r="N44" s="1051"/>
      <c r="O44" s="1051"/>
      <c r="P44" s="1051"/>
    </row>
    <row r="45" spans="1:16" x14ac:dyDescent="0.25">
      <c r="A45" s="1057" t="s">
        <v>7</v>
      </c>
      <c r="B45" s="1057"/>
      <c r="C45" s="1057" t="s">
        <v>2</v>
      </c>
      <c r="D45" s="1057"/>
      <c r="E45" s="1057"/>
      <c r="F45" s="1057"/>
      <c r="G45" s="1057"/>
      <c r="H45" s="1057"/>
      <c r="I45" s="1078" t="s">
        <v>34</v>
      </c>
      <c r="J45" s="1080"/>
      <c r="K45" s="4">
        <v>2016</v>
      </c>
      <c r="L45" s="4">
        <v>2017</v>
      </c>
      <c r="M45" s="4">
        <v>2018</v>
      </c>
      <c r="N45" s="4">
        <v>2019</v>
      </c>
      <c r="O45" s="4">
        <v>2020</v>
      </c>
      <c r="P45" s="4">
        <v>2021</v>
      </c>
    </row>
    <row r="46" spans="1:16" ht="51.6" customHeight="1" x14ac:dyDescent="0.25">
      <c r="A46" s="1057"/>
      <c r="B46" s="1057"/>
      <c r="C46" s="6" t="s">
        <v>35</v>
      </c>
      <c r="D46" s="6" t="s">
        <v>36</v>
      </c>
      <c r="E46" s="6" t="s">
        <v>37</v>
      </c>
      <c r="F46" s="6" t="s">
        <v>38</v>
      </c>
      <c r="G46" s="6" t="s">
        <v>39</v>
      </c>
      <c r="H46" s="6" t="s">
        <v>40</v>
      </c>
      <c r="I46" s="1081"/>
      <c r="J46" s="1083"/>
      <c r="K46" s="10" t="s">
        <v>10</v>
      </c>
      <c r="L46" s="10" t="s">
        <v>10</v>
      </c>
      <c r="M46" s="10" t="s">
        <v>11</v>
      </c>
      <c r="N46" s="10" t="s">
        <v>12</v>
      </c>
      <c r="O46" s="10" t="s">
        <v>13</v>
      </c>
      <c r="P46" s="10" t="s">
        <v>13</v>
      </c>
    </row>
    <row r="47" spans="1:16" x14ac:dyDescent="0.25">
      <c r="A47" s="1075" t="s">
        <v>27</v>
      </c>
      <c r="B47" s="1077"/>
      <c r="C47" s="13"/>
      <c r="D47" s="13"/>
      <c r="E47" s="13"/>
      <c r="F47" s="13"/>
      <c r="G47" s="13"/>
      <c r="H47" s="13"/>
      <c r="I47" s="1116"/>
      <c r="J47" s="1117"/>
      <c r="K47" s="7" t="s">
        <v>15</v>
      </c>
      <c r="L47" s="7" t="s">
        <v>15</v>
      </c>
      <c r="M47" s="13"/>
      <c r="N47" s="13"/>
      <c r="O47" s="13"/>
      <c r="P47" s="13"/>
    </row>
    <row r="48" spans="1:16" ht="46.15" customHeight="1" x14ac:dyDescent="0.25">
      <c r="A48" s="1501"/>
      <c r="B48" s="1502"/>
      <c r="C48" s="8"/>
      <c r="D48" s="8"/>
      <c r="E48" s="8"/>
      <c r="F48" s="8"/>
      <c r="G48" s="8"/>
      <c r="H48" s="21"/>
      <c r="I48" s="1042"/>
      <c r="J48" s="1044"/>
      <c r="K48" s="4" t="s">
        <v>15</v>
      </c>
      <c r="L48" s="4" t="s">
        <v>15</v>
      </c>
      <c r="M48" s="16"/>
      <c r="N48" s="22"/>
      <c r="O48" s="22"/>
      <c r="P48" s="8"/>
    </row>
    <row r="49" spans="1:16" x14ac:dyDescent="0.25">
      <c r="A49" s="1042"/>
      <c r="B49" s="1043"/>
    </row>
    <row r="50" spans="1:16" ht="26.25" customHeight="1" x14ac:dyDescent="0.25">
      <c r="A50" s="1113" t="s">
        <v>41</v>
      </c>
      <c r="B50" s="1113"/>
      <c r="C50" s="1113"/>
      <c r="D50" s="1113"/>
      <c r="E50" s="1113"/>
      <c r="F50" s="1113"/>
      <c r="G50" s="1113"/>
      <c r="H50" s="1113"/>
      <c r="I50" s="1113"/>
      <c r="J50" s="1113"/>
      <c r="K50" s="1113"/>
      <c r="L50" s="1113"/>
      <c r="M50" s="1113"/>
      <c r="N50" s="1113"/>
      <c r="O50" s="1113"/>
      <c r="P50" s="1114"/>
    </row>
    <row r="51" spans="1:16" ht="21.6" customHeight="1" x14ac:dyDescent="0.25">
      <c r="A51" s="1106"/>
      <c r="B51" s="1108"/>
      <c r="C51" s="1106"/>
      <c r="D51" s="1107"/>
      <c r="E51" s="1107"/>
      <c r="F51" s="1107"/>
      <c r="G51" s="1107"/>
      <c r="H51" s="1107"/>
      <c r="I51" s="1107"/>
      <c r="J51" s="1107"/>
      <c r="K51" s="1107"/>
      <c r="L51" s="1107"/>
      <c r="M51" s="1107"/>
      <c r="N51" s="1108"/>
      <c r="O51" s="1084" t="s">
        <v>2</v>
      </c>
      <c r="P51" s="1084"/>
    </row>
    <row r="52" spans="1:16" ht="20.25" customHeight="1" x14ac:dyDescent="0.25">
      <c r="A52" s="1111" t="s">
        <v>42</v>
      </c>
      <c r="B52" s="1111"/>
      <c r="C52" s="1106" t="s">
        <v>75</v>
      </c>
      <c r="D52" s="1107"/>
      <c r="E52" s="1107"/>
      <c r="F52" s="1107"/>
      <c r="G52" s="1107"/>
      <c r="H52" s="1107"/>
      <c r="I52" s="1107"/>
      <c r="J52" s="1107"/>
      <c r="K52" s="1107"/>
      <c r="L52" s="1107"/>
      <c r="M52" s="1107"/>
      <c r="N52" s="1108"/>
      <c r="O52" s="1112" t="s">
        <v>122</v>
      </c>
      <c r="P52" s="1112"/>
    </row>
    <row r="53" spans="1:16" ht="21.6" customHeight="1" x14ac:dyDescent="0.25">
      <c r="A53" s="1111" t="s">
        <v>43</v>
      </c>
      <c r="B53" s="1111"/>
      <c r="C53" s="1106" t="s">
        <v>44</v>
      </c>
      <c r="D53" s="1107"/>
      <c r="E53" s="1107"/>
      <c r="F53" s="1107"/>
      <c r="G53" s="1107"/>
      <c r="H53" s="1107"/>
      <c r="I53" s="1107"/>
      <c r="J53" s="1107"/>
      <c r="K53" s="1107"/>
      <c r="L53" s="1107"/>
      <c r="M53" s="1107"/>
      <c r="N53" s="1108"/>
      <c r="O53" s="1084">
        <v>58</v>
      </c>
      <c r="P53" s="1084"/>
    </row>
    <row r="54" spans="1:16" ht="21.6" customHeight="1" x14ac:dyDescent="0.25">
      <c r="A54" s="1111" t="s">
        <v>45</v>
      </c>
      <c r="B54" s="1111"/>
      <c r="C54" s="1106" t="s">
        <v>77</v>
      </c>
      <c r="D54" s="1107"/>
      <c r="E54" s="1107"/>
      <c r="F54" s="1107"/>
      <c r="G54" s="1107"/>
      <c r="H54" s="1107"/>
      <c r="I54" s="1107"/>
      <c r="J54" s="1107"/>
      <c r="K54" s="1107"/>
      <c r="L54" s="1107"/>
      <c r="M54" s="1107"/>
      <c r="N54" s="1108"/>
      <c r="O54" s="1112" t="s">
        <v>78</v>
      </c>
      <c r="P54" s="1112"/>
    </row>
    <row r="56" spans="1:16" ht="23.25" customHeight="1" x14ac:dyDescent="0.25">
      <c r="A56" s="1115" t="s">
        <v>46</v>
      </c>
      <c r="B56" s="1115"/>
      <c r="C56" s="1115"/>
      <c r="D56" s="1115"/>
      <c r="E56" s="1115"/>
      <c r="F56" s="1115"/>
      <c r="G56" s="1115"/>
      <c r="H56" s="1115"/>
      <c r="I56" s="1115"/>
      <c r="J56" s="1115"/>
      <c r="K56" s="1115"/>
      <c r="L56" s="1115"/>
      <c r="M56" s="1115"/>
      <c r="N56" s="1115"/>
      <c r="O56" s="1115"/>
      <c r="P56" s="1115"/>
    </row>
    <row r="57" spans="1:16" ht="18.75" customHeight="1" x14ac:dyDescent="0.25">
      <c r="A57" s="1506" t="s">
        <v>47</v>
      </c>
      <c r="B57" s="1507"/>
      <c r="C57" s="1508"/>
      <c r="D57" s="1338" t="s">
        <v>492</v>
      </c>
      <c r="E57" s="1338"/>
      <c r="F57" s="1338"/>
      <c r="G57" s="1338"/>
      <c r="H57" s="1338"/>
      <c r="I57" s="1338"/>
      <c r="J57" s="1338"/>
      <c r="K57" s="1338"/>
      <c r="L57" s="1338"/>
      <c r="M57" s="1338"/>
      <c r="N57" s="1338"/>
      <c r="O57" s="1338"/>
      <c r="P57" s="1339"/>
    </row>
    <row r="58" spans="1:16" ht="93" customHeight="1" x14ac:dyDescent="0.25">
      <c r="A58" s="1240" t="s">
        <v>891</v>
      </c>
      <c r="B58" s="1241"/>
      <c r="C58" s="1242"/>
      <c r="D58" s="1250" t="s">
        <v>746</v>
      </c>
      <c r="E58" s="1250"/>
      <c r="F58" s="1250"/>
      <c r="G58" s="1250"/>
      <c r="H58" s="1250"/>
      <c r="I58" s="1250"/>
      <c r="J58" s="1250"/>
      <c r="K58" s="1250"/>
      <c r="L58" s="1250"/>
      <c r="M58" s="1250"/>
      <c r="N58" s="1250"/>
      <c r="O58" s="1250"/>
      <c r="P58" s="1251"/>
    </row>
    <row r="59" spans="1:16" ht="51" customHeight="1" x14ac:dyDescent="0.25">
      <c r="A59" s="1246" t="s">
        <v>49</v>
      </c>
      <c r="B59" s="1247"/>
      <c r="C59" s="1248"/>
      <c r="D59" s="1250" t="s">
        <v>747</v>
      </c>
      <c r="E59" s="1250"/>
      <c r="F59" s="1250"/>
      <c r="G59" s="1250"/>
      <c r="H59" s="1250"/>
      <c r="I59" s="1250"/>
      <c r="J59" s="1250"/>
      <c r="K59" s="1250"/>
      <c r="L59" s="1250"/>
      <c r="M59" s="1250"/>
      <c r="N59" s="1250"/>
      <c r="O59" s="1250"/>
      <c r="P59" s="1251"/>
    </row>
    <row r="60" spans="1:16" ht="26.25" customHeight="1" x14ac:dyDescent="0.25">
      <c r="A60" s="1504" t="s">
        <v>50</v>
      </c>
      <c r="B60" s="1504"/>
      <c r="C60" s="1504"/>
      <c r="D60" s="1504"/>
      <c r="E60" s="1504"/>
      <c r="F60" s="1504"/>
      <c r="G60" s="1504"/>
      <c r="H60" s="1504"/>
      <c r="I60" s="1504"/>
      <c r="J60" s="1504"/>
      <c r="K60" s="1504"/>
      <c r="L60" s="1504"/>
      <c r="M60" s="1504"/>
      <c r="N60" s="1504"/>
      <c r="O60" s="1504"/>
      <c r="P60" s="1504"/>
    </row>
    <row r="61" spans="1:16" ht="24" customHeight="1" x14ac:dyDescent="0.25">
      <c r="A61" s="1215" t="s">
        <v>51</v>
      </c>
      <c r="B61" s="1503" t="s">
        <v>2</v>
      </c>
      <c r="C61" s="1503" t="s">
        <v>7</v>
      </c>
      <c r="D61" s="1503"/>
      <c r="E61" s="1503"/>
      <c r="F61" s="1503"/>
      <c r="G61" s="1503"/>
      <c r="H61" s="1503"/>
      <c r="I61" s="1503"/>
      <c r="J61" s="1505" t="s">
        <v>52</v>
      </c>
      <c r="K61" s="738">
        <v>2016</v>
      </c>
      <c r="L61" s="738">
        <v>2017</v>
      </c>
      <c r="M61" s="738">
        <v>2018</v>
      </c>
      <c r="N61" s="738">
        <v>2019</v>
      </c>
      <c r="O61" s="738">
        <v>2020</v>
      </c>
      <c r="P61" s="738">
        <v>2021</v>
      </c>
    </row>
    <row r="62" spans="1:16" ht="49.5" customHeight="1" x14ac:dyDescent="0.25">
      <c r="A62" s="1216"/>
      <c r="B62" s="1217"/>
      <c r="C62" s="1503"/>
      <c r="D62" s="1503"/>
      <c r="E62" s="1503"/>
      <c r="F62" s="1503"/>
      <c r="G62" s="1503"/>
      <c r="H62" s="1503"/>
      <c r="I62" s="1503"/>
      <c r="J62" s="1505"/>
      <c r="K62" s="739" t="s">
        <v>10</v>
      </c>
      <c r="L62" s="739" t="s">
        <v>10</v>
      </c>
      <c r="M62" s="739" t="s">
        <v>11</v>
      </c>
      <c r="N62" s="739" t="s">
        <v>12</v>
      </c>
      <c r="O62" s="739" t="s">
        <v>13</v>
      </c>
      <c r="P62" s="739" t="s">
        <v>13</v>
      </c>
    </row>
    <row r="63" spans="1:16" s="465" customFormat="1" ht="49.5" customHeight="1" x14ac:dyDescent="0.25">
      <c r="A63" s="760"/>
      <c r="B63" s="892" t="s">
        <v>139</v>
      </c>
      <c r="C63" s="1343" t="s">
        <v>493</v>
      </c>
      <c r="D63" s="1344"/>
      <c r="E63" s="1344"/>
      <c r="F63" s="1344"/>
      <c r="G63" s="1344"/>
      <c r="H63" s="1344"/>
      <c r="I63" s="1345"/>
      <c r="J63" s="755" t="s">
        <v>111</v>
      </c>
      <c r="K63" s="721" t="s">
        <v>15</v>
      </c>
      <c r="L63" s="761">
        <v>70</v>
      </c>
      <c r="M63" s="761">
        <v>80</v>
      </c>
      <c r="N63" s="761">
        <v>90</v>
      </c>
      <c r="O63" s="761">
        <v>100</v>
      </c>
      <c r="P63" s="761"/>
    </row>
    <row r="64" spans="1:16" ht="51.75" customHeight="1" x14ac:dyDescent="0.25">
      <c r="A64" s="762" t="s">
        <v>53</v>
      </c>
      <c r="B64" s="893" t="s">
        <v>172</v>
      </c>
      <c r="C64" s="1285" t="s">
        <v>748</v>
      </c>
      <c r="D64" s="1286"/>
      <c r="E64" s="1286"/>
      <c r="F64" s="1286"/>
      <c r="G64" s="1286"/>
      <c r="H64" s="1286"/>
      <c r="I64" s="1287"/>
      <c r="J64" s="755" t="s">
        <v>111</v>
      </c>
      <c r="K64" s="721" t="s">
        <v>15</v>
      </c>
      <c r="L64" s="733"/>
      <c r="M64" s="740"/>
      <c r="N64" s="740">
        <v>20</v>
      </c>
      <c r="O64" s="740">
        <v>50</v>
      </c>
      <c r="P64" s="740">
        <v>100</v>
      </c>
    </row>
    <row r="65" spans="1:16" ht="47.25" customHeight="1" x14ac:dyDescent="0.25">
      <c r="A65" s="1512" t="s">
        <v>54</v>
      </c>
      <c r="B65" s="893" t="s">
        <v>141</v>
      </c>
      <c r="C65" s="1526" t="s">
        <v>749</v>
      </c>
      <c r="D65" s="1526"/>
      <c r="E65" s="1526"/>
      <c r="F65" s="1526"/>
      <c r="G65" s="1526"/>
      <c r="H65" s="1526"/>
      <c r="I65" s="1526"/>
      <c r="J65" s="755" t="s">
        <v>111</v>
      </c>
      <c r="K65" s="721" t="s">
        <v>15</v>
      </c>
      <c r="L65" s="733"/>
      <c r="M65" s="740"/>
      <c r="N65" s="740">
        <v>30</v>
      </c>
      <c r="O65" s="740">
        <v>60</v>
      </c>
      <c r="P65" s="740">
        <v>100</v>
      </c>
    </row>
    <row r="66" spans="1:16" ht="45" customHeight="1" x14ac:dyDescent="0.25">
      <c r="A66" s="1512"/>
      <c r="B66" s="893" t="s">
        <v>142</v>
      </c>
      <c r="C66" s="1509" t="s">
        <v>750</v>
      </c>
      <c r="D66" s="1510"/>
      <c r="E66" s="1510"/>
      <c r="F66" s="1510"/>
      <c r="G66" s="1510"/>
      <c r="H66" s="1510"/>
      <c r="I66" s="1511"/>
      <c r="J66" s="755" t="s">
        <v>344</v>
      </c>
      <c r="K66" s="733" t="s">
        <v>15</v>
      </c>
      <c r="L66" s="733"/>
      <c r="M66" s="763"/>
      <c r="N66" s="763">
        <v>300</v>
      </c>
      <c r="O66" s="763">
        <v>350</v>
      </c>
      <c r="P66" s="763">
        <v>350</v>
      </c>
    </row>
    <row r="67" spans="1:16" ht="45.75" customHeight="1" x14ac:dyDescent="0.25">
      <c r="A67" s="1512"/>
      <c r="B67" s="893" t="s">
        <v>143</v>
      </c>
      <c r="C67" s="1509" t="s">
        <v>751</v>
      </c>
      <c r="D67" s="1510"/>
      <c r="E67" s="1510"/>
      <c r="F67" s="1510"/>
      <c r="G67" s="1510"/>
      <c r="H67" s="1510"/>
      <c r="I67" s="1511"/>
      <c r="J67" s="755" t="s">
        <v>344</v>
      </c>
      <c r="K67" s="733" t="s">
        <v>15</v>
      </c>
      <c r="L67" s="741">
        <v>11</v>
      </c>
      <c r="M67" s="763">
        <v>5</v>
      </c>
      <c r="N67" s="763">
        <v>9</v>
      </c>
      <c r="O67" s="763">
        <v>9</v>
      </c>
      <c r="P67" s="763">
        <v>9</v>
      </c>
    </row>
    <row r="68" spans="1:16" ht="34.5" customHeight="1" x14ac:dyDescent="0.25">
      <c r="A68" s="1512"/>
      <c r="B68" s="893" t="s">
        <v>165</v>
      </c>
      <c r="C68" s="1285" t="s">
        <v>752</v>
      </c>
      <c r="D68" s="1286"/>
      <c r="E68" s="1286"/>
      <c r="F68" s="1286"/>
      <c r="G68" s="1286"/>
      <c r="H68" s="1286"/>
      <c r="I68" s="1287"/>
      <c r="J68" s="755" t="s">
        <v>344</v>
      </c>
      <c r="K68" s="733" t="s">
        <v>15</v>
      </c>
      <c r="L68" s="741">
        <v>2</v>
      </c>
      <c r="M68" s="763"/>
      <c r="N68" s="763">
        <v>35</v>
      </c>
      <c r="O68" s="763">
        <v>35</v>
      </c>
      <c r="P68" s="763">
        <v>35</v>
      </c>
    </row>
    <row r="69" spans="1:16" ht="32.25" customHeight="1" x14ac:dyDescent="0.25">
      <c r="A69" s="1512"/>
      <c r="B69" s="893" t="s">
        <v>166</v>
      </c>
      <c r="C69" s="1343" t="s">
        <v>494</v>
      </c>
      <c r="D69" s="1344"/>
      <c r="E69" s="1344"/>
      <c r="F69" s="1344"/>
      <c r="G69" s="1344"/>
      <c r="H69" s="1344"/>
      <c r="I69" s="1345"/>
      <c r="J69" s="755" t="s">
        <v>344</v>
      </c>
      <c r="K69" s="721" t="s">
        <v>15</v>
      </c>
      <c r="L69" s="761">
        <v>7</v>
      </c>
      <c r="M69" s="740">
        <v>9</v>
      </c>
      <c r="N69" s="740">
        <v>10</v>
      </c>
      <c r="O69" s="740">
        <v>10</v>
      </c>
      <c r="P69" s="740">
        <v>10</v>
      </c>
    </row>
    <row r="70" spans="1:16" ht="33" customHeight="1" x14ac:dyDescent="0.25">
      <c r="A70" s="1512"/>
      <c r="B70" s="893" t="s">
        <v>192</v>
      </c>
      <c r="C70" s="1249" t="s">
        <v>753</v>
      </c>
      <c r="D70" s="1250"/>
      <c r="E70" s="1250"/>
      <c r="F70" s="1250"/>
      <c r="G70" s="1250"/>
      <c r="H70" s="1250"/>
      <c r="I70" s="1251"/>
      <c r="J70" s="755" t="s">
        <v>344</v>
      </c>
      <c r="K70" s="721" t="s">
        <v>15</v>
      </c>
      <c r="L70" s="761"/>
      <c r="M70" s="740">
        <v>1</v>
      </c>
      <c r="N70" s="740">
        <v>4</v>
      </c>
      <c r="O70" s="740"/>
      <c r="P70" s="740"/>
    </row>
    <row r="71" spans="1:16" ht="20.25" customHeight="1" x14ac:dyDescent="0.25">
      <c r="A71" s="1512"/>
      <c r="B71" s="893" t="s">
        <v>194</v>
      </c>
      <c r="C71" s="1285" t="s">
        <v>754</v>
      </c>
      <c r="D71" s="1286"/>
      <c r="E71" s="1286"/>
      <c r="F71" s="1286"/>
      <c r="G71" s="1286"/>
      <c r="H71" s="1286"/>
      <c r="I71" s="1287"/>
      <c r="J71" s="764" t="s">
        <v>755</v>
      </c>
      <c r="K71" s="721" t="s">
        <v>15</v>
      </c>
      <c r="L71" s="741">
        <v>25</v>
      </c>
      <c r="M71" s="740"/>
      <c r="N71" s="740">
        <v>20</v>
      </c>
      <c r="O71" s="740">
        <v>25</v>
      </c>
      <c r="P71" s="740">
        <v>25</v>
      </c>
    </row>
    <row r="72" spans="1:16" ht="42.75" customHeight="1" x14ac:dyDescent="0.25">
      <c r="A72" s="894" t="s">
        <v>59</v>
      </c>
      <c r="B72" s="893" t="s">
        <v>144</v>
      </c>
      <c r="C72" s="1398" t="s">
        <v>120</v>
      </c>
      <c r="D72" s="1398"/>
      <c r="E72" s="1398"/>
      <c r="F72" s="1398"/>
      <c r="G72" s="1398"/>
      <c r="H72" s="1398"/>
      <c r="I72" s="1398"/>
      <c r="J72" s="754" t="s">
        <v>121</v>
      </c>
      <c r="K72" s="721" t="s">
        <v>15</v>
      </c>
      <c r="L72" s="740">
        <v>0.5</v>
      </c>
      <c r="M72" s="740">
        <v>0.5</v>
      </c>
      <c r="N72" s="740">
        <v>1</v>
      </c>
      <c r="O72" s="740">
        <v>1</v>
      </c>
      <c r="P72" s="740">
        <v>1</v>
      </c>
    </row>
    <row r="73" spans="1:16" ht="19.899999999999999" customHeight="1" x14ac:dyDescent="0.25"/>
    <row r="74" spans="1:16" ht="15.75" customHeight="1" x14ac:dyDescent="0.25">
      <c r="A74" s="1075" t="s">
        <v>60</v>
      </c>
      <c r="B74" s="1076"/>
      <c r="C74" s="1076"/>
      <c r="D74" s="1076"/>
      <c r="E74" s="1076"/>
      <c r="F74" s="1076"/>
      <c r="G74" s="1076"/>
      <c r="H74" s="1076"/>
      <c r="I74" s="1076"/>
      <c r="J74" s="1076"/>
      <c r="K74" s="1076"/>
      <c r="L74" s="1076"/>
      <c r="M74" s="1076"/>
      <c r="N74" s="1076"/>
      <c r="O74" s="1076"/>
      <c r="P74" s="1077"/>
    </row>
    <row r="75" spans="1:16" ht="15.75" customHeight="1" x14ac:dyDescent="0.25">
      <c r="A75" s="1078" t="s">
        <v>7</v>
      </c>
      <c r="B75" s="1079"/>
      <c r="C75" s="1079"/>
      <c r="D75" s="1080"/>
      <c r="E75" s="1026" t="s">
        <v>2</v>
      </c>
      <c r="F75" s="1027"/>
      <c r="G75" s="1057">
        <v>2016</v>
      </c>
      <c r="H75" s="1057"/>
      <c r="I75" s="4">
        <v>2017</v>
      </c>
      <c r="J75" s="4">
        <v>2018</v>
      </c>
      <c r="K75" s="1084">
        <v>2019</v>
      </c>
      <c r="L75" s="1084"/>
      <c r="M75" s="1084">
        <v>2020</v>
      </c>
      <c r="N75" s="1084"/>
      <c r="O75" s="1084">
        <v>2021</v>
      </c>
      <c r="P75" s="1084"/>
    </row>
    <row r="76" spans="1:16" ht="31.5" customHeight="1" x14ac:dyDescent="0.25">
      <c r="A76" s="1081"/>
      <c r="B76" s="1082"/>
      <c r="C76" s="1082"/>
      <c r="D76" s="1083"/>
      <c r="E76" s="4" t="s">
        <v>61</v>
      </c>
      <c r="F76" s="6" t="s">
        <v>62</v>
      </c>
      <c r="G76" s="1026" t="s">
        <v>10</v>
      </c>
      <c r="H76" s="1027"/>
      <c r="I76" s="4" t="s">
        <v>10</v>
      </c>
      <c r="J76" s="4" t="s">
        <v>11</v>
      </c>
      <c r="K76" s="1026" t="s">
        <v>12</v>
      </c>
      <c r="L76" s="1027"/>
      <c r="M76" s="1026" t="s">
        <v>13</v>
      </c>
      <c r="N76" s="1027"/>
      <c r="O76" s="1026" t="s">
        <v>13</v>
      </c>
      <c r="P76" s="1027"/>
    </row>
    <row r="77" spans="1:16" ht="20.25" customHeight="1" x14ac:dyDescent="0.25">
      <c r="A77" s="1527" t="s">
        <v>76</v>
      </c>
      <c r="B77" s="1528"/>
      <c r="C77" s="1528"/>
      <c r="D77" s="1529"/>
      <c r="E77" s="35" t="s">
        <v>105</v>
      </c>
      <c r="F77" s="4"/>
      <c r="G77" s="1026" t="s">
        <v>15</v>
      </c>
      <c r="H77" s="1027"/>
      <c r="I77" s="615">
        <f>I78+I79+I82+I98+I101+I105</f>
        <v>19059.899999999998</v>
      </c>
      <c r="J77" s="615">
        <f>J78+J79+J82+J98+J101+J105</f>
        <v>11441.900000000001</v>
      </c>
      <c r="K77" s="1497">
        <f>K82+K98+K101+K79+K105+K78</f>
        <v>26801.1</v>
      </c>
      <c r="L77" s="1498"/>
      <c r="M77" s="1497">
        <f>M82+M98+M101+M105+M78+M79</f>
        <v>26830.9</v>
      </c>
      <c r="N77" s="1498"/>
      <c r="O77" s="1497">
        <f>O78+O79+O82+O98+O101+O105</f>
        <v>26865.4</v>
      </c>
      <c r="P77" s="1498"/>
    </row>
    <row r="78" spans="1:16" ht="19.899999999999999" customHeight="1" x14ac:dyDescent="0.25">
      <c r="A78" s="1475" t="s">
        <v>348</v>
      </c>
      <c r="B78" s="1476"/>
      <c r="C78" s="1476"/>
      <c r="D78" s="1477"/>
      <c r="E78" s="25"/>
      <c r="F78" s="32">
        <v>211180</v>
      </c>
      <c r="G78" s="1026" t="s">
        <v>15</v>
      </c>
      <c r="H78" s="1027"/>
      <c r="I78" s="455">
        <v>766.7</v>
      </c>
      <c r="J78" s="613">
        <v>747.4</v>
      </c>
      <c r="K78" s="1488">
        <v>9031.6</v>
      </c>
      <c r="L78" s="1489"/>
      <c r="M78" s="1488">
        <v>9031.6</v>
      </c>
      <c r="N78" s="1489"/>
      <c r="O78" s="1482">
        <v>9031.6</v>
      </c>
      <c r="P78" s="1483"/>
    </row>
    <row r="79" spans="1:16" ht="33" customHeight="1" x14ac:dyDescent="0.25">
      <c r="A79" s="1012" t="s">
        <v>80</v>
      </c>
      <c r="B79" s="1059"/>
      <c r="C79" s="1059"/>
      <c r="D79" s="1013"/>
      <c r="E79" s="27"/>
      <c r="F79" s="32">
        <v>212000</v>
      </c>
      <c r="G79" s="1026" t="s">
        <v>15</v>
      </c>
      <c r="H79" s="1027"/>
      <c r="I79" s="455">
        <v>196.6</v>
      </c>
      <c r="J79" s="613">
        <f>J80+J81</f>
        <v>201.79999999999998</v>
      </c>
      <c r="K79" s="1488">
        <f>K80+K81</f>
        <v>2444.6</v>
      </c>
      <c r="L79" s="1489"/>
      <c r="M79" s="1488">
        <f t="shared" ref="M79" si="0">SUM(M80+M81)</f>
        <v>2444.6</v>
      </c>
      <c r="N79" s="1513"/>
      <c r="O79" s="1482">
        <f t="shared" ref="O79" si="1">SUM(O80+O81)</f>
        <v>2444.6</v>
      </c>
      <c r="P79" s="1514"/>
    </row>
    <row r="80" spans="1:16" ht="33" customHeight="1" x14ac:dyDescent="0.25">
      <c r="A80" s="1485" t="s">
        <v>81</v>
      </c>
      <c r="B80" s="1486"/>
      <c r="C80" s="1486"/>
      <c r="D80" s="1487"/>
      <c r="E80" s="604"/>
      <c r="F80" s="33">
        <v>212100</v>
      </c>
      <c r="G80" s="1026" t="s">
        <v>15</v>
      </c>
      <c r="H80" s="1027"/>
      <c r="I80" s="814">
        <v>164.7</v>
      </c>
      <c r="J80" s="614">
        <v>169.2</v>
      </c>
      <c r="K80" s="1478">
        <v>2038.2</v>
      </c>
      <c r="L80" s="1479"/>
      <c r="M80" s="1478">
        <v>2038.2</v>
      </c>
      <c r="N80" s="1479"/>
      <c r="O80" s="1478">
        <v>2038.2</v>
      </c>
      <c r="P80" s="1479"/>
    </row>
    <row r="81" spans="1:16" ht="30.6" customHeight="1" x14ac:dyDescent="0.25">
      <c r="A81" s="1485" t="s">
        <v>82</v>
      </c>
      <c r="B81" s="1486"/>
      <c r="C81" s="1486"/>
      <c r="D81" s="1487"/>
      <c r="E81" s="604"/>
      <c r="F81" s="33">
        <v>212210</v>
      </c>
      <c r="G81" s="1026" t="s">
        <v>15</v>
      </c>
      <c r="H81" s="1027"/>
      <c r="I81" s="814">
        <v>31.9</v>
      </c>
      <c r="J81" s="614">
        <v>32.6</v>
      </c>
      <c r="K81" s="1478">
        <v>406.4</v>
      </c>
      <c r="L81" s="1479"/>
      <c r="M81" s="1478">
        <v>406.4</v>
      </c>
      <c r="N81" s="1479"/>
      <c r="O81" s="1478">
        <v>406.4</v>
      </c>
      <c r="P81" s="1479"/>
    </row>
    <row r="82" spans="1:16" ht="16.899999999999999" customHeight="1" x14ac:dyDescent="0.25">
      <c r="A82" s="1475" t="s">
        <v>83</v>
      </c>
      <c r="B82" s="1476"/>
      <c r="C82" s="1476"/>
      <c r="D82" s="1477"/>
      <c r="E82" s="25"/>
      <c r="F82" s="32">
        <v>220000</v>
      </c>
      <c r="G82" s="1026" t="s">
        <v>15</v>
      </c>
      <c r="H82" s="1027"/>
      <c r="I82" s="455">
        <f>I83+I84+I85+I86+I87+I88+I89+I90+I91+I92+I93+I94+I95+I96+I97</f>
        <v>16959.599999999999</v>
      </c>
      <c r="J82" s="613">
        <f>SUM(J83+J84+J85+J86+J87+J88+J90+J94+J96+J97+J93+J89+J91+J92+J95)</f>
        <v>9877.7000000000007</v>
      </c>
      <c r="K82" s="1488">
        <f>K83+K84+K85+K86+K87+K88+K89+K90+K91+K92+K93+K94+K95+K96+K97</f>
        <v>14294.9</v>
      </c>
      <c r="L82" s="1489"/>
      <c r="M82" s="1488">
        <f>M83+M84+M85+M86+M87+M88+M89+M90+M91+M92+M93+M94+M95+M96+M97</f>
        <v>13369.7</v>
      </c>
      <c r="N82" s="1489"/>
      <c r="O82" s="1482">
        <f>O83+O84+O85+O86+O87+O88+O89+O90+O91+O92+O93+O94+O95+O96+O97</f>
        <v>12999.2</v>
      </c>
      <c r="P82" s="1483"/>
    </row>
    <row r="83" spans="1:16" ht="16.899999999999999" customHeight="1" x14ac:dyDescent="0.25">
      <c r="A83" s="1490" t="s">
        <v>84</v>
      </c>
      <c r="B83" s="1491"/>
      <c r="C83" s="1491"/>
      <c r="D83" s="1492"/>
      <c r="E83" s="28"/>
      <c r="F83" s="34">
        <v>222210</v>
      </c>
      <c r="G83" s="1026" t="s">
        <v>15</v>
      </c>
      <c r="H83" s="1027"/>
      <c r="I83" s="821">
        <v>1000</v>
      </c>
      <c r="J83" s="614">
        <v>500</v>
      </c>
      <c r="K83" s="1478">
        <v>1000</v>
      </c>
      <c r="L83" s="1479"/>
      <c r="M83" s="1480">
        <v>1500</v>
      </c>
      <c r="N83" s="1481"/>
      <c r="O83" s="1480">
        <v>2000</v>
      </c>
      <c r="P83" s="1481"/>
    </row>
    <row r="84" spans="1:16" ht="16.899999999999999" customHeight="1" x14ac:dyDescent="0.25">
      <c r="A84" s="1485" t="s">
        <v>85</v>
      </c>
      <c r="B84" s="1486"/>
      <c r="C84" s="1486"/>
      <c r="D84" s="1487"/>
      <c r="E84" s="27"/>
      <c r="F84" s="33">
        <v>222222</v>
      </c>
      <c r="G84" s="1026" t="s">
        <v>15</v>
      </c>
      <c r="H84" s="1027"/>
      <c r="I84" s="821">
        <v>60</v>
      </c>
      <c r="J84" s="614">
        <v>60</v>
      </c>
      <c r="K84" s="1478">
        <v>100</v>
      </c>
      <c r="L84" s="1479"/>
      <c r="M84" s="1480">
        <v>100</v>
      </c>
      <c r="N84" s="1484"/>
      <c r="O84" s="1480">
        <v>150</v>
      </c>
      <c r="P84" s="1484"/>
    </row>
    <row r="85" spans="1:16" ht="16.899999999999999" customHeight="1" x14ac:dyDescent="0.25">
      <c r="A85" s="1485" t="s">
        <v>86</v>
      </c>
      <c r="B85" s="1486"/>
      <c r="C85" s="1486"/>
      <c r="D85" s="1487"/>
      <c r="E85" s="604"/>
      <c r="F85" s="33">
        <v>222300</v>
      </c>
      <c r="G85" s="1026" t="s">
        <v>15</v>
      </c>
      <c r="H85" s="1027"/>
      <c r="I85" s="821">
        <v>400</v>
      </c>
      <c r="J85" s="614">
        <v>800</v>
      </c>
      <c r="K85" s="1478">
        <v>1000</v>
      </c>
      <c r="L85" s="1479"/>
      <c r="M85" s="1480">
        <v>1000</v>
      </c>
      <c r="N85" s="1481"/>
      <c r="O85" s="1480">
        <v>1000</v>
      </c>
      <c r="P85" s="1481"/>
    </row>
    <row r="86" spans="1:16" ht="16.899999999999999" customHeight="1" x14ac:dyDescent="0.25">
      <c r="A86" s="1485" t="s">
        <v>87</v>
      </c>
      <c r="B86" s="1486"/>
      <c r="C86" s="1486"/>
      <c r="D86" s="1487"/>
      <c r="E86" s="27"/>
      <c r="F86" s="33">
        <v>222400</v>
      </c>
      <c r="G86" s="1026" t="s">
        <v>15</v>
      </c>
      <c r="H86" s="1027"/>
      <c r="I86" s="821">
        <v>201.2</v>
      </c>
      <c r="J86" s="614">
        <v>150</v>
      </c>
      <c r="K86" s="1478">
        <v>200</v>
      </c>
      <c r="L86" s="1479"/>
      <c r="M86" s="1480">
        <v>200</v>
      </c>
      <c r="N86" s="1481"/>
      <c r="O86" s="1480">
        <v>250</v>
      </c>
      <c r="P86" s="1481"/>
    </row>
    <row r="87" spans="1:16" ht="16.899999999999999" customHeight="1" x14ac:dyDescent="0.25">
      <c r="A87" s="1485" t="s">
        <v>88</v>
      </c>
      <c r="B87" s="1486"/>
      <c r="C87" s="1486"/>
      <c r="D87" s="1487"/>
      <c r="E87" s="27"/>
      <c r="F87" s="33">
        <v>222500</v>
      </c>
      <c r="G87" s="1026" t="s">
        <v>15</v>
      </c>
      <c r="H87" s="1027"/>
      <c r="I87" s="821">
        <v>300</v>
      </c>
      <c r="J87" s="614">
        <v>120</v>
      </c>
      <c r="K87" s="1478">
        <v>1500</v>
      </c>
      <c r="L87" s="1479"/>
      <c r="M87" s="1480">
        <v>1500</v>
      </c>
      <c r="N87" s="1481"/>
      <c r="O87" s="1480">
        <v>1500</v>
      </c>
      <c r="P87" s="1481"/>
    </row>
    <row r="88" spans="1:16" ht="16.899999999999999" customHeight="1" x14ac:dyDescent="0.25">
      <c r="A88" s="1485" t="s">
        <v>89</v>
      </c>
      <c r="B88" s="1486"/>
      <c r="C88" s="1486"/>
      <c r="D88" s="1487"/>
      <c r="E88" s="604"/>
      <c r="F88" s="33">
        <v>222600</v>
      </c>
      <c r="G88" s="1026" t="s">
        <v>15</v>
      </c>
      <c r="H88" s="1027"/>
      <c r="I88" s="821">
        <v>16</v>
      </c>
      <c r="J88" s="614">
        <v>16</v>
      </c>
      <c r="K88" s="1478">
        <v>30</v>
      </c>
      <c r="L88" s="1479"/>
      <c r="M88" s="1480">
        <v>16</v>
      </c>
      <c r="N88" s="1481"/>
      <c r="O88" s="1480">
        <v>20</v>
      </c>
      <c r="P88" s="1481"/>
    </row>
    <row r="89" spans="1:16" ht="16.899999999999999" customHeight="1" x14ac:dyDescent="0.25">
      <c r="A89" s="1010" t="s">
        <v>309</v>
      </c>
      <c r="B89" s="1440"/>
      <c r="C89" s="1440"/>
      <c r="D89" s="1011"/>
      <c r="E89" s="604"/>
      <c r="F89" s="33">
        <v>222710</v>
      </c>
      <c r="G89" s="1026" t="s">
        <v>15</v>
      </c>
      <c r="H89" s="1027"/>
      <c r="I89" s="821">
        <v>12</v>
      </c>
      <c r="J89" s="614">
        <v>12</v>
      </c>
      <c r="K89" s="1478">
        <v>30</v>
      </c>
      <c r="L89" s="1479"/>
      <c r="M89" s="1480">
        <v>30</v>
      </c>
      <c r="N89" s="1481"/>
      <c r="O89" s="1480">
        <v>30</v>
      </c>
      <c r="P89" s="1481"/>
    </row>
    <row r="90" spans="1:16" ht="16.899999999999999" customHeight="1" x14ac:dyDescent="0.25">
      <c r="A90" s="1485" t="s">
        <v>90</v>
      </c>
      <c r="B90" s="1486"/>
      <c r="C90" s="1486"/>
      <c r="D90" s="1487"/>
      <c r="E90" s="604"/>
      <c r="F90" s="33">
        <v>222720</v>
      </c>
      <c r="G90" s="1026" t="s">
        <v>15</v>
      </c>
      <c r="H90" s="1027"/>
      <c r="I90" s="821">
        <v>932.3</v>
      </c>
      <c r="J90" s="614">
        <v>1700</v>
      </c>
      <c r="K90" s="1478">
        <v>1900</v>
      </c>
      <c r="L90" s="1479"/>
      <c r="M90" s="1480">
        <v>2200</v>
      </c>
      <c r="N90" s="1481"/>
      <c r="O90" s="1480">
        <v>2500</v>
      </c>
      <c r="P90" s="1481"/>
    </row>
    <row r="91" spans="1:16" ht="16.899999999999999" customHeight="1" x14ac:dyDescent="0.25">
      <c r="A91" s="1010" t="s">
        <v>310</v>
      </c>
      <c r="B91" s="1440"/>
      <c r="C91" s="1440"/>
      <c r="D91" s="1011"/>
      <c r="E91" s="604"/>
      <c r="F91" s="33">
        <v>222910</v>
      </c>
      <c r="G91" s="1026" t="s">
        <v>15</v>
      </c>
      <c r="H91" s="1027"/>
      <c r="I91" s="821">
        <v>500</v>
      </c>
      <c r="J91" s="614">
        <v>400</v>
      </c>
      <c r="K91" s="1478">
        <v>300</v>
      </c>
      <c r="L91" s="1479"/>
      <c r="M91" s="1493">
        <v>400</v>
      </c>
      <c r="N91" s="1494"/>
      <c r="O91" s="1480">
        <v>400</v>
      </c>
      <c r="P91" s="1481"/>
    </row>
    <row r="92" spans="1:16" ht="16.899999999999999" customHeight="1" x14ac:dyDescent="0.25">
      <c r="A92" s="1010" t="s">
        <v>203</v>
      </c>
      <c r="B92" s="1440"/>
      <c r="C92" s="1440"/>
      <c r="D92" s="1011"/>
      <c r="E92" s="604"/>
      <c r="F92" s="33">
        <v>222920</v>
      </c>
      <c r="G92" s="1026" t="s">
        <v>15</v>
      </c>
      <c r="H92" s="1027"/>
      <c r="I92" s="821">
        <v>84.6</v>
      </c>
      <c r="J92" s="614">
        <v>20</v>
      </c>
      <c r="K92" s="1478">
        <v>20</v>
      </c>
      <c r="L92" s="1479"/>
      <c r="M92" s="1480">
        <v>20</v>
      </c>
      <c r="N92" s="1481"/>
      <c r="O92" s="1480">
        <v>100</v>
      </c>
      <c r="P92" s="1481"/>
    </row>
    <row r="93" spans="1:16" ht="24.75" customHeight="1" x14ac:dyDescent="0.25">
      <c r="A93" s="1010" t="s">
        <v>91</v>
      </c>
      <c r="B93" s="1440"/>
      <c r="C93" s="1440"/>
      <c r="D93" s="1011"/>
      <c r="E93" s="604"/>
      <c r="F93" s="33">
        <v>222930</v>
      </c>
      <c r="G93" s="1026" t="s">
        <v>15</v>
      </c>
      <c r="H93" s="1027"/>
      <c r="I93" s="821">
        <v>590</v>
      </c>
      <c r="J93" s="614">
        <v>300</v>
      </c>
      <c r="K93" s="1478">
        <v>400</v>
      </c>
      <c r="L93" s="1479"/>
      <c r="M93" s="1480">
        <v>400</v>
      </c>
      <c r="N93" s="1519"/>
      <c r="O93" s="1480">
        <v>400</v>
      </c>
      <c r="P93" s="1519"/>
    </row>
    <row r="94" spans="1:16" ht="24.75" customHeight="1" x14ac:dyDescent="0.25">
      <c r="A94" s="1485" t="s">
        <v>92</v>
      </c>
      <c r="B94" s="1486"/>
      <c r="C94" s="1486"/>
      <c r="D94" s="1487"/>
      <c r="E94" s="604"/>
      <c r="F94" s="33">
        <v>222940</v>
      </c>
      <c r="G94" s="1026" t="s">
        <v>15</v>
      </c>
      <c r="H94" s="1027"/>
      <c r="I94" s="821">
        <v>35</v>
      </c>
      <c r="J94" s="614">
        <v>35</v>
      </c>
      <c r="K94" s="1495">
        <v>70</v>
      </c>
      <c r="L94" s="1496"/>
      <c r="M94" s="1480">
        <v>35</v>
      </c>
      <c r="N94" s="1481"/>
      <c r="O94" s="1480">
        <v>50</v>
      </c>
      <c r="P94" s="1481"/>
    </row>
    <row r="95" spans="1:16" ht="24.75" customHeight="1" x14ac:dyDescent="0.25">
      <c r="A95" s="1010" t="s">
        <v>311</v>
      </c>
      <c r="B95" s="1440"/>
      <c r="C95" s="1440"/>
      <c r="D95" s="1011"/>
      <c r="E95" s="604"/>
      <c r="F95" s="33">
        <v>222950</v>
      </c>
      <c r="G95" s="1026" t="s">
        <v>15</v>
      </c>
      <c r="H95" s="1027"/>
      <c r="I95" s="821">
        <v>60</v>
      </c>
      <c r="J95" s="614">
        <v>30</v>
      </c>
      <c r="K95" s="1478">
        <v>50</v>
      </c>
      <c r="L95" s="1479"/>
      <c r="M95" s="1480">
        <v>50</v>
      </c>
      <c r="N95" s="1481"/>
      <c r="O95" s="1480">
        <v>50</v>
      </c>
      <c r="P95" s="1481"/>
    </row>
    <row r="96" spans="1:16" ht="16.899999999999999" customHeight="1" x14ac:dyDescent="0.25">
      <c r="A96" s="1485" t="s">
        <v>93</v>
      </c>
      <c r="B96" s="1486"/>
      <c r="C96" s="1486"/>
      <c r="D96" s="1487"/>
      <c r="E96" s="29"/>
      <c r="F96" s="33">
        <v>222980</v>
      </c>
      <c r="G96" s="1026" t="s">
        <v>15</v>
      </c>
      <c r="H96" s="1027"/>
      <c r="I96" s="821">
        <v>20</v>
      </c>
      <c r="J96" s="614">
        <v>20</v>
      </c>
      <c r="K96" s="1478">
        <v>20</v>
      </c>
      <c r="L96" s="1479"/>
      <c r="M96" s="1480">
        <v>20</v>
      </c>
      <c r="N96" s="1481"/>
      <c r="O96" s="1480">
        <v>50</v>
      </c>
      <c r="P96" s="1481"/>
    </row>
    <row r="97" spans="1:16" ht="16.899999999999999" customHeight="1" x14ac:dyDescent="0.25">
      <c r="A97" s="1485" t="s">
        <v>94</v>
      </c>
      <c r="B97" s="1486"/>
      <c r="C97" s="1486"/>
      <c r="D97" s="1487"/>
      <c r="E97" s="604"/>
      <c r="F97" s="33">
        <v>222990</v>
      </c>
      <c r="G97" s="1026" t="s">
        <v>15</v>
      </c>
      <c r="H97" s="1027"/>
      <c r="I97" s="821">
        <v>12748.5</v>
      </c>
      <c r="J97" s="614">
        <v>5714.7</v>
      </c>
      <c r="K97" s="1478">
        <v>7674.9</v>
      </c>
      <c r="L97" s="1479"/>
      <c r="M97" s="1480">
        <v>5898.7</v>
      </c>
      <c r="N97" s="1481"/>
      <c r="O97" s="1480">
        <v>4499.2</v>
      </c>
      <c r="P97" s="1481"/>
    </row>
    <row r="98" spans="1:16" ht="16.899999999999999" customHeight="1" x14ac:dyDescent="0.25">
      <c r="A98" s="1475" t="s">
        <v>95</v>
      </c>
      <c r="B98" s="1476"/>
      <c r="C98" s="1476"/>
      <c r="D98" s="1477"/>
      <c r="E98" s="30"/>
      <c r="F98" s="32">
        <v>270000</v>
      </c>
      <c r="G98" s="1026" t="s">
        <v>15</v>
      </c>
      <c r="H98" s="1027"/>
      <c r="I98" s="455">
        <f>I99+I100</f>
        <v>30</v>
      </c>
      <c r="J98" s="613">
        <f>SUM(J99+J100)</f>
        <v>30</v>
      </c>
      <c r="K98" s="1488">
        <f>K99+K100</f>
        <v>30</v>
      </c>
      <c r="L98" s="1489"/>
      <c r="M98" s="1488">
        <f t="shared" ref="M98:O98" si="2">SUM(M99+M100)</f>
        <v>60</v>
      </c>
      <c r="N98" s="1521"/>
      <c r="O98" s="1482">
        <f t="shared" si="2"/>
        <v>30</v>
      </c>
      <c r="P98" s="1522"/>
    </row>
    <row r="99" spans="1:16" ht="32.450000000000003" customHeight="1" x14ac:dyDescent="0.25">
      <c r="A99" s="1485" t="s">
        <v>96</v>
      </c>
      <c r="B99" s="1486"/>
      <c r="C99" s="1486"/>
      <c r="D99" s="1487"/>
      <c r="E99" s="604"/>
      <c r="F99" s="33">
        <v>273200</v>
      </c>
      <c r="G99" s="1026" t="s">
        <v>15</v>
      </c>
      <c r="H99" s="1027"/>
      <c r="I99" s="814">
        <v>20</v>
      </c>
      <c r="J99" s="614">
        <v>20</v>
      </c>
      <c r="K99" s="1478">
        <v>20</v>
      </c>
      <c r="L99" s="1479"/>
      <c r="M99" s="1478">
        <v>50</v>
      </c>
      <c r="N99" s="1479"/>
      <c r="O99" s="1515">
        <v>20</v>
      </c>
      <c r="P99" s="1516"/>
    </row>
    <row r="100" spans="1:16" ht="37.15" customHeight="1" x14ac:dyDescent="0.25">
      <c r="A100" s="1485" t="s">
        <v>97</v>
      </c>
      <c r="B100" s="1486"/>
      <c r="C100" s="1486"/>
      <c r="D100" s="1487"/>
      <c r="E100" s="31"/>
      <c r="F100" s="33">
        <v>273500</v>
      </c>
      <c r="G100" s="1026" t="s">
        <v>15</v>
      </c>
      <c r="H100" s="1027"/>
      <c r="I100" s="814">
        <v>10</v>
      </c>
      <c r="J100" s="614">
        <v>10</v>
      </c>
      <c r="K100" s="1478">
        <v>10</v>
      </c>
      <c r="L100" s="1479"/>
      <c r="M100" s="1478">
        <v>10</v>
      </c>
      <c r="N100" s="1479"/>
      <c r="O100" s="1515">
        <v>10</v>
      </c>
      <c r="P100" s="1516"/>
    </row>
    <row r="101" spans="1:16" ht="19.5" customHeight="1" x14ac:dyDescent="0.25">
      <c r="A101" s="1475" t="s">
        <v>98</v>
      </c>
      <c r="B101" s="1476"/>
      <c r="C101" s="1476"/>
      <c r="D101" s="1477"/>
      <c r="E101" s="27"/>
      <c r="F101" s="32">
        <v>310000</v>
      </c>
      <c r="G101" s="1026" t="s">
        <v>15</v>
      </c>
      <c r="H101" s="1027"/>
      <c r="I101" s="455">
        <f>I102+I103+I104</f>
        <v>700</v>
      </c>
      <c r="J101" s="613">
        <f>SUM(J102+J103+J104)</f>
        <v>250</v>
      </c>
      <c r="K101" s="1488">
        <f>SUM(K102+K103+K104)</f>
        <v>500</v>
      </c>
      <c r="L101" s="1489"/>
      <c r="M101" s="1520">
        <f>M102+M103+M104</f>
        <v>1450</v>
      </c>
      <c r="N101" s="1484"/>
      <c r="O101" s="1517">
        <f>O102+O103+O104</f>
        <v>1750</v>
      </c>
      <c r="P101" s="1518"/>
    </row>
    <row r="102" spans="1:16" ht="16.899999999999999" customHeight="1" x14ac:dyDescent="0.25">
      <c r="A102" s="1485" t="s">
        <v>99</v>
      </c>
      <c r="B102" s="1486"/>
      <c r="C102" s="1486"/>
      <c r="D102" s="1487"/>
      <c r="E102" s="604"/>
      <c r="F102" s="33">
        <v>314110</v>
      </c>
      <c r="G102" s="1026" t="s">
        <v>15</v>
      </c>
      <c r="H102" s="1027"/>
      <c r="I102" s="814">
        <v>300</v>
      </c>
      <c r="J102" s="614">
        <v>150</v>
      </c>
      <c r="K102" s="1478">
        <v>100</v>
      </c>
      <c r="L102" s="1479"/>
      <c r="M102" s="1480">
        <v>1150</v>
      </c>
      <c r="N102" s="1481"/>
      <c r="O102" s="1480">
        <v>1450</v>
      </c>
      <c r="P102" s="1481"/>
    </row>
    <row r="103" spans="1:16" ht="36.75" customHeight="1" x14ac:dyDescent="0.25">
      <c r="A103" s="1485" t="s">
        <v>640</v>
      </c>
      <c r="B103" s="1486"/>
      <c r="C103" s="1486"/>
      <c r="D103" s="1487"/>
      <c r="E103" s="27"/>
      <c r="F103" s="33">
        <v>316110</v>
      </c>
      <c r="G103" s="1026" t="s">
        <v>15</v>
      </c>
      <c r="H103" s="1027"/>
      <c r="I103" s="814">
        <v>300</v>
      </c>
      <c r="J103" s="614">
        <v>50</v>
      </c>
      <c r="K103" s="1478">
        <v>50</v>
      </c>
      <c r="L103" s="1479"/>
      <c r="M103" s="1480">
        <v>50</v>
      </c>
      <c r="N103" s="1484"/>
      <c r="O103" s="1480">
        <v>50</v>
      </c>
      <c r="P103" s="1484"/>
    </row>
    <row r="104" spans="1:16" ht="16.899999999999999" customHeight="1" x14ac:dyDescent="0.25">
      <c r="A104" s="1485" t="s">
        <v>100</v>
      </c>
      <c r="B104" s="1486"/>
      <c r="C104" s="1486"/>
      <c r="D104" s="1487"/>
      <c r="E104" s="27"/>
      <c r="F104" s="33">
        <v>318110</v>
      </c>
      <c r="G104" s="1026" t="s">
        <v>15</v>
      </c>
      <c r="H104" s="1027"/>
      <c r="I104" s="814">
        <v>100</v>
      </c>
      <c r="J104" s="614">
        <v>50</v>
      </c>
      <c r="K104" s="1478">
        <v>350</v>
      </c>
      <c r="L104" s="1479"/>
      <c r="M104" s="1480">
        <v>250</v>
      </c>
      <c r="N104" s="1484"/>
      <c r="O104" s="1480">
        <v>250</v>
      </c>
      <c r="P104" s="1484"/>
    </row>
    <row r="105" spans="1:16" ht="21" customHeight="1" x14ac:dyDescent="0.25">
      <c r="A105" s="1475" t="s">
        <v>101</v>
      </c>
      <c r="B105" s="1476"/>
      <c r="C105" s="1476"/>
      <c r="D105" s="1477"/>
      <c r="E105" s="27"/>
      <c r="F105" s="32">
        <v>330000</v>
      </c>
      <c r="G105" s="1026" t="s">
        <v>15</v>
      </c>
      <c r="H105" s="1027"/>
      <c r="I105" s="822">
        <f>I106+I107+I108+I109+I110</f>
        <v>407</v>
      </c>
      <c r="J105" s="613">
        <f>SUM(J106+J107+J108+J109+J110)</f>
        <v>335</v>
      </c>
      <c r="K105" s="1488">
        <f>K106+K108+K109+K110</f>
        <v>500</v>
      </c>
      <c r="L105" s="1489"/>
      <c r="M105" s="1520">
        <f>SUM(M106+M107+M108+M109+M110)</f>
        <v>475</v>
      </c>
      <c r="N105" s="1484"/>
      <c r="O105" s="1520">
        <f>SUM(O106+O107+O108+O109+O110)</f>
        <v>610</v>
      </c>
      <c r="P105" s="1484"/>
    </row>
    <row r="106" spans="1:16" ht="32.25" customHeight="1" x14ac:dyDescent="0.25">
      <c r="A106" s="1485" t="s">
        <v>102</v>
      </c>
      <c r="B106" s="1486"/>
      <c r="C106" s="1486"/>
      <c r="D106" s="1487"/>
      <c r="E106" s="27"/>
      <c r="F106" s="33">
        <v>331110</v>
      </c>
      <c r="G106" s="1026" t="s">
        <v>15</v>
      </c>
      <c r="H106" s="1027"/>
      <c r="I106" s="814">
        <v>170</v>
      </c>
      <c r="J106" s="614">
        <v>170</v>
      </c>
      <c r="K106" s="1478">
        <v>320</v>
      </c>
      <c r="L106" s="1479"/>
      <c r="M106" s="1480">
        <v>270</v>
      </c>
      <c r="N106" s="1481"/>
      <c r="O106" s="1480">
        <v>300</v>
      </c>
      <c r="P106" s="1481"/>
    </row>
    <row r="107" spans="1:16" ht="36" customHeight="1" x14ac:dyDescent="0.25">
      <c r="A107" s="1010" t="s">
        <v>210</v>
      </c>
      <c r="B107" s="1440"/>
      <c r="C107" s="1440"/>
      <c r="D107" s="1011"/>
      <c r="E107" s="27"/>
      <c r="F107" s="33">
        <v>334110</v>
      </c>
      <c r="G107" s="1026" t="s">
        <v>15</v>
      </c>
      <c r="H107" s="1027"/>
      <c r="I107" s="814">
        <v>7</v>
      </c>
      <c r="J107" s="614"/>
      <c r="K107" s="1478">
        <v>0</v>
      </c>
      <c r="L107" s="1479"/>
      <c r="M107" s="1480">
        <v>0</v>
      </c>
      <c r="N107" s="1481"/>
      <c r="O107" s="1480"/>
      <c r="P107" s="1481"/>
    </row>
    <row r="108" spans="1:16" ht="35.25" customHeight="1" x14ac:dyDescent="0.25">
      <c r="A108" s="1485" t="s">
        <v>103</v>
      </c>
      <c r="B108" s="1486"/>
      <c r="C108" s="1486"/>
      <c r="D108" s="1487"/>
      <c r="E108" s="604"/>
      <c r="F108" s="33">
        <v>335110</v>
      </c>
      <c r="G108" s="1026" t="s">
        <v>15</v>
      </c>
      <c r="H108" s="1027"/>
      <c r="I108" s="814">
        <v>10</v>
      </c>
      <c r="J108" s="614">
        <v>5</v>
      </c>
      <c r="K108" s="1478">
        <v>5</v>
      </c>
      <c r="L108" s="1479"/>
      <c r="M108" s="1480">
        <v>5</v>
      </c>
      <c r="N108" s="1481"/>
      <c r="O108" s="1480">
        <v>10</v>
      </c>
      <c r="P108" s="1481"/>
    </row>
    <row r="109" spans="1:16" ht="32.450000000000003" customHeight="1" x14ac:dyDescent="0.25">
      <c r="A109" s="1485" t="s">
        <v>123</v>
      </c>
      <c r="B109" s="1486"/>
      <c r="C109" s="1486"/>
      <c r="D109" s="1487"/>
      <c r="E109" s="604"/>
      <c r="F109" s="33">
        <v>336110</v>
      </c>
      <c r="G109" s="1026" t="s">
        <v>15</v>
      </c>
      <c r="H109" s="1027"/>
      <c r="I109" s="814">
        <v>200</v>
      </c>
      <c r="J109" s="614">
        <v>150</v>
      </c>
      <c r="K109" s="1478">
        <v>150</v>
      </c>
      <c r="L109" s="1479"/>
      <c r="M109" s="1480">
        <v>150</v>
      </c>
      <c r="N109" s="1481"/>
      <c r="O109" s="1480">
        <v>200</v>
      </c>
      <c r="P109" s="1481"/>
    </row>
    <row r="110" spans="1:16" ht="16.899999999999999" customHeight="1" x14ac:dyDescent="0.25">
      <c r="A110" s="1485" t="s">
        <v>104</v>
      </c>
      <c r="B110" s="1486"/>
      <c r="C110" s="1486"/>
      <c r="D110" s="1487"/>
      <c r="E110" s="604"/>
      <c r="F110" s="33">
        <v>339110</v>
      </c>
      <c r="G110" s="1026" t="s">
        <v>15</v>
      </c>
      <c r="H110" s="1027"/>
      <c r="I110" s="814">
        <v>20</v>
      </c>
      <c r="J110" s="614">
        <v>10</v>
      </c>
      <c r="K110" s="1495">
        <v>25</v>
      </c>
      <c r="L110" s="1496"/>
      <c r="M110" s="1480">
        <v>50</v>
      </c>
      <c r="N110" s="1481"/>
      <c r="O110" s="1480">
        <v>100</v>
      </c>
      <c r="P110" s="1481"/>
    </row>
    <row r="111" spans="1:16" ht="10.5" customHeight="1" x14ac:dyDescent="0.25">
      <c r="A111" s="465"/>
      <c r="B111" s="465"/>
      <c r="C111" s="465"/>
      <c r="D111" s="465"/>
      <c r="E111" s="465"/>
      <c r="F111" s="465"/>
      <c r="G111" s="465"/>
      <c r="H111" s="465"/>
      <c r="I111" s="465"/>
      <c r="J111" s="820"/>
      <c r="K111" s="465"/>
      <c r="L111" s="465"/>
      <c r="M111" s="465"/>
      <c r="N111" s="465"/>
      <c r="O111" s="465"/>
      <c r="P111" s="465"/>
    </row>
    <row r="112" spans="1:16" ht="22.15" customHeight="1" x14ac:dyDescent="0.25">
      <c r="A112" s="1075" t="s">
        <v>63</v>
      </c>
      <c r="B112" s="1076"/>
      <c r="C112" s="1076"/>
      <c r="D112" s="1076"/>
      <c r="E112" s="1076"/>
      <c r="F112" s="1076"/>
      <c r="G112" s="1076"/>
      <c r="H112" s="1076"/>
      <c r="I112" s="1076"/>
      <c r="J112" s="1076"/>
      <c r="K112" s="1076"/>
      <c r="L112" s="1076"/>
      <c r="M112" s="1076"/>
      <c r="N112" s="1076"/>
      <c r="O112" s="1076"/>
      <c r="P112" s="1077"/>
    </row>
    <row r="113" spans="1:16" ht="19.899999999999999" customHeight="1" x14ac:dyDescent="0.25">
      <c r="A113" s="1078" t="s">
        <v>7</v>
      </c>
      <c r="B113" s="1079"/>
      <c r="C113" s="1079"/>
      <c r="D113" s="1080"/>
      <c r="E113" s="1026" t="s">
        <v>2</v>
      </c>
      <c r="F113" s="1038"/>
      <c r="G113" s="1038"/>
      <c r="H113" s="1027"/>
      <c r="I113" s="1273" t="s">
        <v>64</v>
      </c>
      <c r="J113" s="1273" t="s">
        <v>65</v>
      </c>
      <c r="K113" s="1273" t="s">
        <v>280</v>
      </c>
      <c r="L113" s="600">
        <v>2016</v>
      </c>
      <c r="M113" s="1273" t="s">
        <v>281</v>
      </c>
      <c r="N113" s="599">
        <v>2017</v>
      </c>
      <c r="O113" s="599">
        <v>2018</v>
      </c>
      <c r="P113" s="599">
        <v>2019</v>
      </c>
    </row>
    <row r="114" spans="1:16" ht="63" customHeight="1" x14ac:dyDescent="0.25">
      <c r="A114" s="1081"/>
      <c r="B114" s="1082"/>
      <c r="C114" s="1082"/>
      <c r="D114" s="1083"/>
      <c r="E114" s="599" t="s">
        <v>66</v>
      </c>
      <c r="F114" s="599" t="s">
        <v>61</v>
      </c>
      <c r="G114" s="602" t="s">
        <v>12</v>
      </c>
      <c r="H114" s="601" t="s">
        <v>62</v>
      </c>
      <c r="I114" s="1274"/>
      <c r="J114" s="1274"/>
      <c r="K114" s="1274"/>
      <c r="L114" s="17" t="s">
        <v>67</v>
      </c>
      <c r="M114" s="1274"/>
      <c r="N114" s="603" t="s">
        <v>12</v>
      </c>
      <c r="O114" s="602" t="s">
        <v>13</v>
      </c>
      <c r="P114" s="602" t="s">
        <v>13</v>
      </c>
    </row>
    <row r="115" spans="1:16" ht="15.75" customHeight="1" x14ac:dyDescent="0.25">
      <c r="A115" s="1026">
        <v>1</v>
      </c>
      <c r="B115" s="1038"/>
      <c r="C115" s="1038"/>
      <c r="D115" s="1027"/>
      <c r="E115" s="599">
        <v>2</v>
      </c>
      <c r="F115" s="599">
        <v>3</v>
      </c>
      <c r="G115" s="599">
        <v>4</v>
      </c>
      <c r="H115" s="599">
        <v>5</v>
      </c>
      <c r="I115" s="599">
        <v>6</v>
      </c>
      <c r="J115" s="599">
        <v>7</v>
      </c>
      <c r="K115" s="599">
        <v>8</v>
      </c>
      <c r="L115" s="599">
        <v>9</v>
      </c>
      <c r="M115" s="599" t="s">
        <v>68</v>
      </c>
      <c r="N115" s="599">
        <v>11</v>
      </c>
      <c r="O115" s="599">
        <v>12</v>
      </c>
      <c r="P115" s="599">
        <v>13</v>
      </c>
    </row>
    <row r="116" spans="1:16" ht="6.75" customHeight="1" x14ac:dyDescent="0.25">
      <c r="A116" s="1523"/>
      <c r="B116" s="1524"/>
      <c r="C116" s="1524"/>
      <c r="D116" s="1525"/>
      <c r="E116" s="23"/>
      <c r="F116" s="23"/>
      <c r="G116" s="23"/>
      <c r="H116" s="23"/>
      <c r="I116" s="23"/>
      <c r="J116" s="23"/>
      <c r="K116" s="23"/>
      <c r="L116" s="23"/>
      <c r="M116" s="23"/>
      <c r="N116" s="23"/>
      <c r="O116" s="23"/>
      <c r="P116" s="8"/>
    </row>
    <row r="117" spans="1:16" ht="10.5" customHeight="1" x14ac:dyDescent="0.25">
      <c r="A117" s="1042"/>
      <c r="B117" s="1043"/>
      <c r="C117" s="1043"/>
      <c r="D117" s="1044"/>
      <c r="E117" s="8"/>
      <c r="F117" s="8"/>
      <c r="G117" s="8"/>
      <c r="H117" s="8"/>
      <c r="I117" s="8"/>
      <c r="J117" s="8"/>
      <c r="K117" s="8"/>
      <c r="L117" s="8"/>
      <c r="M117" s="8"/>
      <c r="N117" s="8"/>
      <c r="O117" s="8"/>
      <c r="P117" s="8"/>
    </row>
    <row r="118" spans="1:16" ht="6" customHeight="1" x14ac:dyDescent="0.25">
      <c r="A118" s="465"/>
      <c r="B118" s="465"/>
      <c r="C118" s="465"/>
      <c r="D118" s="465"/>
      <c r="E118" s="465"/>
      <c r="F118" s="465"/>
      <c r="G118" s="465"/>
      <c r="H118" s="465"/>
      <c r="I118" s="465"/>
      <c r="J118" s="465"/>
      <c r="K118" s="465"/>
      <c r="L118" s="465"/>
      <c r="M118" s="465"/>
      <c r="N118" s="465"/>
      <c r="O118" s="465"/>
      <c r="P118" s="465"/>
    </row>
    <row r="119" spans="1:16" s="19" customFormat="1" ht="24.6" customHeight="1" x14ac:dyDescent="0.25">
      <c r="A119" s="1045" t="s">
        <v>69</v>
      </c>
      <c r="B119" s="1046"/>
      <c r="C119" s="1046"/>
      <c r="D119" s="1046"/>
      <c r="E119" s="1046"/>
      <c r="F119" s="1046"/>
      <c r="G119" s="1046"/>
      <c r="H119" s="1046"/>
      <c r="I119" s="1046"/>
      <c r="J119" s="1046"/>
      <c r="K119" s="1046"/>
      <c r="L119" s="1046"/>
      <c r="M119" s="1046"/>
      <c r="N119" s="1046"/>
      <c r="O119" s="1046"/>
      <c r="P119" s="1047"/>
    </row>
    <row r="120" spans="1:16" s="19" customFormat="1" ht="24.6" customHeight="1" x14ac:dyDescent="0.25">
      <c r="A120" s="1031" t="s">
        <v>70</v>
      </c>
      <c r="B120" s="1032"/>
      <c r="C120" s="1032"/>
      <c r="D120" s="1032"/>
      <c r="E120" s="1032"/>
      <c r="F120" s="1032"/>
      <c r="G120" s="1032"/>
      <c r="H120" s="1032"/>
      <c r="I120" s="1032"/>
      <c r="J120" s="1032"/>
      <c r="K120" s="1032"/>
      <c r="L120" s="1032"/>
      <c r="M120" s="1032"/>
      <c r="N120" s="1032"/>
      <c r="O120" s="1032"/>
      <c r="P120" s="1033"/>
    </row>
    <row r="121" spans="1:16" s="19" customFormat="1" ht="24.6" customHeight="1" x14ac:dyDescent="0.25">
      <c r="A121" s="1031" t="s">
        <v>71</v>
      </c>
      <c r="B121" s="1032"/>
      <c r="C121" s="1032"/>
      <c r="D121" s="1032"/>
      <c r="E121" s="1032"/>
      <c r="F121" s="1032"/>
      <c r="G121" s="1032"/>
      <c r="H121" s="1032"/>
      <c r="I121" s="1032"/>
      <c r="J121" s="1032"/>
      <c r="K121" s="1032"/>
      <c r="L121" s="1032"/>
      <c r="M121" s="1032"/>
      <c r="N121" s="1032"/>
      <c r="O121" s="1032"/>
      <c r="P121" s="1033"/>
    </row>
    <row r="122" spans="1:16" s="19" customFormat="1" ht="24.6" customHeight="1" x14ac:dyDescent="0.25">
      <c r="A122" s="1034" t="s">
        <v>72</v>
      </c>
      <c r="B122" s="1035"/>
      <c r="C122" s="1035"/>
      <c r="D122" s="1035"/>
      <c r="E122" s="1035"/>
      <c r="F122" s="1035"/>
      <c r="G122" s="1035"/>
      <c r="H122" s="1035"/>
      <c r="I122" s="1035"/>
      <c r="J122" s="1035"/>
      <c r="K122" s="1035"/>
      <c r="L122" s="1035"/>
      <c r="M122" s="1035"/>
      <c r="N122" s="1035"/>
      <c r="O122" s="1035"/>
      <c r="P122" s="1036"/>
    </row>
    <row r="124" spans="1:16" ht="37.5" customHeight="1" x14ac:dyDescent="0.25">
      <c r="A124" s="1037" t="s">
        <v>73</v>
      </c>
      <c r="B124" s="1037"/>
      <c r="C124" s="1037"/>
      <c r="D124" s="1037"/>
      <c r="E124" s="1037"/>
      <c r="F124" s="1037"/>
      <c r="G124" s="1037"/>
      <c r="H124" s="1037"/>
      <c r="I124" s="1037"/>
      <c r="J124" s="1037"/>
      <c r="K124" s="1037"/>
      <c r="L124" s="1037"/>
      <c r="M124" s="1037"/>
      <c r="N124" s="1037"/>
      <c r="O124" s="1037"/>
      <c r="P124" s="1037"/>
    </row>
    <row r="125" spans="1:16" ht="38.25" hidden="1" customHeight="1" x14ac:dyDescent="0.25">
      <c r="A125" s="20"/>
      <c r="C125" s="20"/>
      <c r="D125" s="20"/>
      <c r="E125" s="20"/>
      <c r="F125" s="20"/>
      <c r="G125" s="20"/>
      <c r="H125" s="20"/>
      <c r="I125" s="20"/>
      <c r="J125" s="20"/>
      <c r="K125" s="20"/>
      <c r="L125" s="20"/>
      <c r="M125" s="20"/>
      <c r="N125" s="20"/>
      <c r="O125" s="20"/>
      <c r="P125" s="20"/>
    </row>
    <row r="126" spans="1:16" ht="48.75" hidden="1" customHeight="1" x14ac:dyDescent="0.25"/>
  </sheetData>
  <mergeCells count="373">
    <mergeCell ref="A100:D100"/>
    <mergeCell ref="A101:D101"/>
    <mergeCell ref="A112:P112"/>
    <mergeCell ref="A115:D115"/>
    <mergeCell ref="A109:D109"/>
    <mergeCell ref="C64:I64"/>
    <mergeCell ref="C65:I65"/>
    <mergeCell ref="C70:I70"/>
    <mergeCell ref="C71:I71"/>
    <mergeCell ref="C72:I72"/>
    <mergeCell ref="C66:I66"/>
    <mergeCell ref="G108:H108"/>
    <mergeCell ref="G84:H84"/>
    <mergeCell ref="G87:H87"/>
    <mergeCell ref="G93:H93"/>
    <mergeCell ref="G96:H96"/>
    <mergeCell ref="G97:H97"/>
    <mergeCell ref="G98:H98"/>
    <mergeCell ref="G99:H99"/>
    <mergeCell ref="G109:H109"/>
    <mergeCell ref="A77:D77"/>
    <mergeCell ref="A78:D78"/>
    <mergeCell ref="A98:D98"/>
    <mergeCell ref="G106:H106"/>
    <mergeCell ref="G76:H76"/>
    <mergeCell ref="A99:D99"/>
    <mergeCell ref="A124:P124"/>
    <mergeCell ref="A122:P122"/>
    <mergeCell ref="A121:P121"/>
    <mergeCell ref="A120:P120"/>
    <mergeCell ref="A119:P119"/>
    <mergeCell ref="A117:D117"/>
    <mergeCell ref="A116:D116"/>
    <mergeCell ref="E113:H113"/>
    <mergeCell ref="A113:D114"/>
    <mergeCell ref="M113:M114"/>
    <mergeCell ref="I113:I114"/>
    <mergeCell ref="J113:J114"/>
    <mergeCell ref="K113:K114"/>
    <mergeCell ref="M103:N103"/>
    <mergeCell ref="O103:P103"/>
    <mergeCell ref="M104:N104"/>
    <mergeCell ref="O104:P104"/>
    <mergeCell ref="M109:N109"/>
    <mergeCell ref="O109:P109"/>
    <mergeCell ref="K110:L110"/>
    <mergeCell ref="M110:N110"/>
    <mergeCell ref="O110:P110"/>
    <mergeCell ref="M105:N105"/>
    <mergeCell ref="O105:P105"/>
    <mergeCell ref="K106:L106"/>
    <mergeCell ref="M106:N106"/>
    <mergeCell ref="O106:P106"/>
    <mergeCell ref="K108:L108"/>
    <mergeCell ref="M108:N108"/>
    <mergeCell ref="O108:P108"/>
    <mergeCell ref="K109:L109"/>
    <mergeCell ref="K107:L107"/>
    <mergeCell ref="M107:N107"/>
    <mergeCell ref="O107:P107"/>
    <mergeCell ref="G110:H110"/>
    <mergeCell ref="A110:D110"/>
    <mergeCell ref="A108:D108"/>
    <mergeCell ref="O101:P101"/>
    <mergeCell ref="O102:P102"/>
    <mergeCell ref="M90:N90"/>
    <mergeCell ref="O90:P90"/>
    <mergeCell ref="K93:L93"/>
    <mergeCell ref="M93:N93"/>
    <mergeCell ref="O93:P93"/>
    <mergeCell ref="K96:L96"/>
    <mergeCell ref="M96:N96"/>
    <mergeCell ref="O96:P96"/>
    <mergeCell ref="K90:L90"/>
    <mergeCell ref="M101:N101"/>
    <mergeCell ref="M102:N102"/>
    <mergeCell ref="M97:N97"/>
    <mergeCell ref="O97:P97"/>
    <mergeCell ref="K98:L98"/>
    <mergeCell ref="M98:N98"/>
    <mergeCell ref="O98:P98"/>
    <mergeCell ref="K99:L99"/>
    <mergeCell ref="M99:N99"/>
    <mergeCell ref="O99:P99"/>
    <mergeCell ref="M100:N100"/>
    <mergeCell ref="O100:P100"/>
    <mergeCell ref="K97:L97"/>
    <mergeCell ref="O85:P85"/>
    <mergeCell ref="K85:L85"/>
    <mergeCell ref="K86:L86"/>
    <mergeCell ref="M86:N86"/>
    <mergeCell ref="O86:P86"/>
    <mergeCell ref="K87:L87"/>
    <mergeCell ref="M87:N87"/>
    <mergeCell ref="O87:P87"/>
    <mergeCell ref="M88:N88"/>
    <mergeCell ref="O88:P88"/>
    <mergeCell ref="O94:P94"/>
    <mergeCell ref="K89:L89"/>
    <mergeCell ref="K91:L91"/>
    <mergeCell ref="K100:L100"/>
    <mergeCell ref="K77:L77"/>
    <mergeCell ref="G79:H79"/>
    <mergeCell ref="G80:H80"/>
    <mergeCell ref="G81:H81"/>
    <mergeCell ref="G82:H82"/>
    <mergeCell ref="G83:H83"/>
    <mergeCell ref="K82:L82"/>
    <mergeCell ref="K78:L78"/>
    <mergeCell ref="G78:H78"/>
    <mergeCell ref="K83:L83"/>
    <mergeCell ref="K81:L81"/>
    <mergeCell ref="G100:H100"/>
    <mergeCell ref="G101:H101"/>
    <mergeCell ref="G102:H102"/>
    <mergeCell ref="G103:H103"/>
    <mergeCell ref="G104:H104"/>
    <mergeCell ref="K102:L102"/>
    <mergeCell ref="K103:L103"/>
    <mergeCell ref="G105:H105"/>
    <mergeCell ref="K104:L104"/>
    <mergeCell ref="M76:N76"/>
    <mergeCell ref="G75:H75"/>
    <mergeCell ref="A75:D76"/>
    <mergeCell ref="A65:A71"/>
    <mergeCell ref="O76:P76"/>
    <mergeCell ref="G95:H95"/>
    <mergeCell ref="A93:D93"/>
    <mergeCell ref="M78:N78"/>
    <mergeCell ref="O78:P78"/>
    <mergeCell ref="A81:D81"/>
    <mergeCell ref="A95:D95"/>
    <mergeCell ref="A89:D89"/>
    <mergeCell ref="A91:D91"/>
    <mergeCell ref="A92:D92"/>
    <mergeCell ref="A80:D80"/>
    <mergeCell ref="K79:L79"/>
    <mergeCell ref="M79:N79"/>
    <mergeCell ref="O79:P79"/>
    <mergeCell ref="K80:L80"/>
    <mergeCell ref="M80:N80"/>
    <mergeCell ref="O80:P80"/>
    <mergeCell ref="A79:D79"/>
    <mergeCell ref="G88:H88"/>
    <mergeCell ref="K76:L76"/>
    <mergeCell ref="C54:N54"/>
    <mergeCell ref="O54:P54"/>
    <mergeCell ref="O75:P75"/>
    <mergeCell ref="A74:P74"/>
    <mergeCell ref="E75:F75"/>
    <mergeCell ref="B61:B62"/>
    <mergeCell ref="A60:P60"/>
    <mergeCell ref="C61:I62"/>
    <mergeCell ref="J61:J62"/>
    <mergeCell ref="D59:P59"/>
    <mergeCell ref="A56:P56"/>
    <mergeCell ref="A61:A62"/>
    <mergeCell ref="A59:C59"/>
    <mergeCell ref="A54:B54"/>
    <mergeCell ref="A57:C57"/>
    <mergeCell ref="D57:P57"/>
    <mergeCell ref="A58:C58"/>
    <mergeCell ref="D58:P58"/>
    <mergeCell ref="C67:I67"/>
    <mergeCell ref="C68:I68"/>
    <mergeCell ref="C69:I69"/>
    <mergeCell ref="K75:L75"/>
    <mergeCell ref="C63:I63"/>
    <mergeCell ref="M75:N75"/>
    <mergeCell ref="A42:C42"/>
    <mergeCell ref="G42:H42"/>
    <mergeCell ref="E42:F42"/>
    <mergeCell ref="A45:B46"/>
    <mergeCell ref="C45:H45"/>
    <mergeCell ref="I47:J47"/>
    <mergeCell ref="A48:B48"/>
    <mergeCell ref="I48:J48"/>
    <mergeCell ref="C53:N53"/>
    <mergeCell ref="O53:P53"/>
    <mergeCell ref="A53:B53"/>
    <mergeCell ref="A44:P44"/>
    <mergeCell ref="I45:J46"/>
    <mergeCell ref="A47:B47"/>
    <mergeCell ref="C51:N51"/>
    <mergeCell ref="A49:B49"/>
    <mergeCell ref="A50:P50"/>
    <mergeCell ref="A52:B52"/>
    <mergeCell ref="C52:N52"/>
    <mergeCell ref="O52:P52"/>
    <mergeCell ref="A51:B51"/>
    <mergeCell ref="O51:P51"/>
    <mergeCell ref="K33:M33"/>
    <mergeCell ref="G35:H35"/>
    <mergeCell ref="N33:P33"/>
    <mergeCell ref="A35:C35"/>
    <mergeCell ref="O29:P29"/>
    <mergeCell ref="E38:F38"/>
    <mergeCell ref="G38:H38"/>
    <mergeCell ref="A39:C39"/>
    <mergeCell ref="E39:F39"/>
    <mergeCell ref="G39:H39"/>
    <mergeCell ref="A32:P32"/>
    <mergeCell ref="M30:N30"/>
    <mergeCell ref="E35:F35"/>
    <mergeCell ref="O30:P30"/>
    <mergeCell ref="G33:J33"/>
    <mergeCell ref="E34:F34"/>
    <mergeCell ref="G34:H34"/>
    <mergeCell ref="D33:F33"/>
    <mergeCell ref="A33:C34"/>
    <mergeCell ref="K30:L30"/>
    <mergeCell ref="G29:H29"/>
    <mergeCell ref="A30:B30"/>
    <mergeCell ref="A41:C41"/>
    <mergeCell ref="E41:F41"/>
    <mergeCell ref="G41:H41"/>
    <mergeCell ref="A40:C40"/>
    <mergeCell ref="E40:F40"/>
    <mergeCell ref="G40:H40"/>
    <mergeCell ref="A38:C38"/>
    <mergeCell ref="E36:F36"/>
    <mergeCell ref="G36:H36"/>
    <mergeCell ref="A36:C36"/>
    <mergeCell ref="E37:F37"/>
    <mergeCell ref="G37:H37"/>
    <mergeCell ref="A37:C37"/>
    <mergeCell ref="M28:N28"/>
    <mergeCell ref="O28:P28"/>
    <mergeCell ref="A29:B29"/>
    <mergeCell ref="A28:B28"/>
    <mergeCell ref="G28:H28"/>
    <mergeCell ref="K29:L29"/>
    <mergeCell ref="M29:N29"/>
    <mergeCell ref="K28:L28"/>
    <mergeCell ref="G30:H30"/>
    <mergeCell ref="G25:H25"/>
    <mergeCell ref="K25:L25"/>
    <mergeCell ref="K22:L22"/>
    <mergeCell ref="G18:H18"/>
    <mergeCell ref="K27:L27"/>
    <mergeCell ref="A27:B27"/>
    <mergeCell ref="G27:H27"/>
    <mergeCell ref="O27:P27"/>
    <mergeCell ref="M27:N27"/>
    <mergeCell ref="O24:P24"/>
    <mergeCell ref="O26:P26"/>
    <mergeCell ref="M16:N16"/>
    <mergeCell ref="M15:N15"/>
    <mergeCell ref="K14:L14"/>
    <mergeCell ref="M14:N14"/>
    <mergeCell ref="A26:B26"/>
    <mergeCell ref="G26:H26"/>
    <mergeCell ref="K26:L26"/>
    <mergeCell ref="M26:N26"/>
    <mergeCell ref="M18:N18"/>
    <mergeCell ref="C22:F22"/>
    <mergeCell ref="G20:H20"/>
    <mergeCell ref="G22:H22"/>
    <mergeCell ref="A20:D20"/>
    <mergeCell ref="A22:B23"/>
    <mergeCell ref="A19:D19"/>
    <mergeCell ref="G23:H23"/>
    <mergeCell ref="K23:L23"/>
    <mergeCell ref="M23:N23"/>
    <mergeCell ref="G19:H19"/>
    <mergeCell ref="K19:L19"/>
    <mergeCell ref="A24:B24"/>
    <mergeCell ref="G24:H24"/>
    <mergeCell ref="K24:L24"/>
    <mergeCell ref="A25:B25"/>
    <mergeCell ref="O17:P17"/>
    <mergeCell ref="O18:P18"/>
    <mergeCell ref="O22:P22"/>
    <mergeCell ref="O20:P20"/>
    <mergeCell ref="O19:P19"/>
    <mergeCell ref="M24:N24"/>
    <mergeCell ref="M25:N25"/>
    <mergeCell ref="M20:N20"/>
    <mergeCell ref="M17:N17"/>
    <mergeCell ref="O23:P23"/>
    <mergeCell ref="O25:P25"/>
    <mergeCell ref="N1:P1"/>
    <mergeCell ref="E2:J2"/>
    <mergeCell ref="D3:L3"/>
    <mergeCell ref="M12:N12"/>
    <mergeCell ref="A10:P10"/>
    <mergeCell ref="A12:D13"/>
    <mergeCell ref="O13:P13"/>
    <mergeCell ref="A6:C6"/>
    <mergeCell ref="D6:O6"/>
    <mergeCell ref="A7:C7"/>
    <mergeCell ref="D7:O7"/>
    <mergeCell ref="M13:N13"/>
    <mergeCell ref="D8:O8"/>
    <mergeCell ref="G12:H12"/>
    <mergeCell ref="K12:L12"/>
    <mergeCell ref="O12:P12"/>
    <mergeCell ref="K13:L13"/>
    <mergeCell ref="G13:H13"/>
    <mergeCell ref="A8:C8"/>
    <mergeCell ref="E12:F12"/>
    <mergeCell ref="G17:H17"/>
    <mergeCell ref="K17:L17"/>
    <mergeCell ref="A94:D94"/>
    <mergeCell ref="O81:P81"/>
    <mergeCell ref="O14:P14"/>
    <mergeCell ref="G15:H15"/>
    <mergeCell ref="K15:L15"/>
    <mergeCell ref="A17:D17"/>
    <mergeCell ref="M19:N19"/>
    <mergeCell ref="A15:D15"/>
    <mergeCell ref="K20:L20"/>
    <mergeCell ref="M22:N22"/>
    <mergeCell ref="M77:N77"/>
    <mergeCell ref="K18:L18"/>
    <mergeCell ref="G16:H16"/>
    <mergeCell ref="K16:L16"/>
    <mergeCell ref="A16:D16"/>
    <mergeCell ref="A18:D18"/>
    <mergeCell ref="O77:P77"/>
    <mergeCell ref="G77:H77"/>
    <mergeCell ref="G14:H14"/>
    <mergeCell ref="A14:D14"/>
    <mergeCell ref="O15:P15"/>
    <mergeCell ref="O16:P16"/>
    <mergeCell ref="M81:N81"/>
    <mergeCell ref="A83:D83"/>
    <mergeCell ref="M89:N89"/>
    <mergeCell ref="M91:N91"/>
    <mergeCell ref="M92:N92"/>
    <mergeCell ref="M95:N95"/>
    <mergeCell ref="A86:D86"/>
    <mergeCell ref="A87:D87"/>
    <mergeCell ref="A88:D88"/>
    <mergeCell ref="M85:N85"/>
    <mergeCell ref="G94:H94"/>
    <mergeCell ref="K94:L94"/>
    <mergeCell ref="M94:N94"/>
    <mergeCell ref="A85:D85"/>
    <mergeCell ref="M82:N82"/>
    <mergeCell ref="K92:L92"/>
    <mergeCell ref="M83:N83"/>
    <mergeCell ref="K84:L84"/>
    <mergeCell ref="M84:N84"/>
    <mergeCell ref="K95:L95"/>
    <mergeCell ref="A90:D90"/>
    <mergeCell ref="G90:H90"/>
    <mergeCell ref="G89:H89"/>
    <mergeCell ref="G91:H91"/>
    <mergeCell ref="G107:H107"/>
    <mergeCell ref="G92:H92"/>
    <mergeCell ref="A82:D82"/>
    <mergeCell ref="K88:L88"/>
    <mergeCell ref="O89:P89"/>
    <mergeCell ref="O91:P91"/>
    <mergeCell ref="O92:P92"/>
    <mergeCell ref="O95:P95"/>
    <mergeCell ref="G86:H86"/>
    <mergeCell ref="G85:H85"/>
    <mergeCell ref="O82:P82"/>
    <mergeCell ref="O83:P83"/>
    <mergeCell ref="O84:P84"/>
    <mergeCell ref="A102:D102"/>
    <mergeCell ref="A103:D103"/>
    <mergeCell ref="A104:D104"/>
    <mergeCell ref="A105:D105"/>
    <mergeCell ref="A107:D107"/>
    <mergeCell ref="A106:D106"/>
    <mergeCell ref="A96:D96"/>
    <mergeCell ref="A97:D97"/>
    <mergeCell ref="A84:D84"/>
    <mergeCell ref="K101:L101"/>
    <mergeCell ref="K105:L105"/>
  </mergeCells>
  <phoneticPr fontId="0" type="noConversion"/>
  <pageMargins left="0.23622047244094491" right="0.23622047244094491" top="0.15748031496062992" bottom="0.15748031496062992" header="0.31496062992125984" footer="0.31496062992125984"/>
  <pageSetup paperSize="9" scale="90" fitToHeight="0" orientation="landscape" horizontalDpi="1200" verticalDpi="1200" r:id="rId1"/>
  <rowBreaks count="5" manualBreakCount="5">
    <brk id="28" max="15" man="1"/>
    <brk id="53" max="15" man="1"/>
    <brk id="69" max="15" man="1"/>
    <brk id="98" max="15" man="1"/>
    <brk id="122"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111"/>
  <sheetViews>
    <sheetView showZeros="0" view="pageBreakPreview" topLeftCell="A88" zoomScale="71" zoomScaleNormal="90" zoomScaleSheetLayoutView="71" workbookViewId="0">
      <selection activeCell="A60" sqref="A60:C60"/>
    </sheetView>
  </sheetViews>
  <sheetFormatPr defaultColWidth="9.28515625" defaultRowHeight="15.75" x14ac:dyDescent="0.25"/>
  <cols>
    <col min="1" max="1" width="9.7109375" style="1" customWidth="1"/>
    <col min="2" max="2" width="12.140625" style="1" customWidth="1"/>
    <col min="3" max="8" width="9.28515625" style="1"/>
    <col min="9" max="9" width="12" style="1" customWidth="1"/>
    <col min="10" max="10" width="10.5703125" style="1" bestFit="1" customWidth="1"/>
    <col min="11" max="11" width="12.42578125" style="1" customWidth="1"/>
    <col min="12" max="12" width="9.85546875" style="1" customWidth="1"/>
    <col min="13" max="13" width="12.42578125" style="1" customWidth="1"/>
    <col min="14" max="14" width="11.42578125" style="1" customWidth="1"/>
    <col min="15" max="15" width="12.140625" style="1" customWidth="1"/>
    <col min="16" max="16" width="12" style="1" customWidth="1"/>
    <col min="17" max="16384" width="9.28515625" style="1"/>
  </cols>
  <sheetData>
    <row r="1" spans="1:16" x14ac:dyDescent="0.25">
      <c r="N1" s="1151" t="s">
        <v>0</v>
      </c>
      <c r="O1" s="1151"/>
      <c r="P1" s="1151"/>
    </row>
    <row r="2" spans="1:16" ht="18.75" x14ac:dyDescent="0.25">
      <c r="E2" s="1152" t="s">
        <v>1</v>
      </c>
      <c r="F2" s="1152"/>
      <c r="G2" s="1152"/>
      <c r="H2" s="1152"/>
      <c r="I2" s="1152"/>
      <c r="J2" s="1152"/>
    </row>
    <row r="3" spans="1:16" ht="18.75" x14ac:dyDescent="0.25">
      <c r="D3" s="1152" t="s">
        <v>349</v>
      </c>
      <c r="E3" s="1152"/>
      <c r="F3" s="1152"/>
      <c r="G3" s="1152"/>
      <c r="H3" s="1152"/>
      <c r="I3" s="1152"/>
      <c r="J3" s="1152"/>
      <c r="K3" s="1152"/>
      <c r="L3" s="1152"/>
    </row>
    <row r="4" spans="1:16" ht="18.75" x14ac:dyDescent="0.25">
      <c r="D4" s="179"/>
      <c r="E4" s="179"/>
      <c r="F4" s="179"/>
      <c r="G4" s="179"/>
      <c r="H4" s="179"/>
      <c r="I4" s="179"/>
      <c r="J4" s="179"/>
      <c r="K4" s="179"/>
      <c r="L4" s="179"/>
    </row>
    <row r="5" spans="1:16" x14ac:dyDescent="0.25">
      <c r="P5" s="178" t="s">
        <v>2</v>
      </c>
    </row>
    <row r="6" spans="1:16" ht="23.45" customHeight="1" x14ac:dyDescent="0.25">
      <c r="A6" s="1111" t="s">
        <v>3</v>
      </c>
      <c r="B6" s="1111"/>
      <c r="C6" s="1111"/>
      <c r="D6" s="1106" t="s">
        <v>107</v>
      </c>
      <c r="E6" s="1107"/>
      <c r="F6" s="1107"/>
      <c r="G6" s="1107"/>
      <c r="H6" s="1107"/>
      <c r="I6" s="1107"/>
      <c r="J6" s="1107"/>
      <c r="K6" s="1107"/>
      <c r="L6" s="1107"/>
      <c r="M6" s="1107"/>
      <c r="N6" s="1107"/>
      <c r="O6" s="1108"/>
      <c r="P6" s="180">
        <v>1</v>
      </c>
    </row>
    <row r="7" spans="1:16" ht="23.45" customHeight="1" x14ac:dyDescent="0.25">
      <c r="A7" s="1111" t="s">
        <v>4</v>
      </c>
      <c r="B7" s="1111"/>
      <c r="C7" s="1111"/>
      <c r="D7" s="1156" t="s">
        <v>425</v>
      </c>
      <c r="E7" s="1156"/>
      <c r="F7" s="1156"/>
      <c r="G7" s="1156"/>
      <c r="H7" s="1156"/>
      <c r="I7" s="1156"/>
      <c r="J7" s="1156"/>
      <c r="K7" s="1156"/>
      <c r="L7" s="1156"/>
      <c r="M7" s="1156"/>
      <c r="N7" s="1156"/>
      <c r="O7" s="1156"/>
      <c r="P7" s="37" t="s">
        <v>350</v>
      </c>
    </row>
    <row r="8" spans="1:16" ht="23.45" customHeight="1" x14ac:dyDescent="0.25">
      <c r="A8" s="1111" t="s">
        <v>5</v>
      </c>
      <c r="B8" s="1111"/>
      <c r="C8" s="1111"/>
      <c r="D8" s="1106"/>
      <c r="E8" s="1107"/>
      <c r="F8" s="1107"/>
      <c r="G8" s="1107"/>
      <c r="H8" s="1107"/>
      <c r="I8" s="1107"/>
      <c r="J8" s="1107"/>
      <c r="K8" s="1107"/>
      <c r="L8" s="1107"/>
      <c r="M8" s="1107"/>
      <c r="N8" s="1107"/>
      <c r="O8" s="1108"/>
      <c r="P8" s="37"/>
    </row>
    <row r="10" spans="1:16" x14ac:dyDescent="0.25">
      <c r="A10" s="1106" t="s">
        <v>6</v>
      </c>
      <c r="B10" s="1107"/>
      <c r="C10" s="1107"/>
      <c r="D10" s="1107"/>
      <c r="E10" s="1107"/>
      <c r="F10" s="1107"/>
      <c r="G10" s="1107"/>
      <c r="H10" s="1107"/>
      <c r="I10" s="1107"/>
      <c r="J10" s="1107"/>
      <c r="K10" s="1107"/>
      <c r="L10" s="1107"/>
      <c r="M10" s="1107"/>
      <c r="N10" s="1107"/>
      <c r="O10" s="1107"/>
      <c r="P10" s="1108"/>
    </row>
    <row r="11" spans="1:16" x14ac:dyDescent="0.25">
      <c r="A11" s="188"/>
      <c r="B11" s="188"/>
      <c r="C11" s="188"/>
      <c r="D11" s="188"/>
      <c r="E11" s="188"/>
      <c r="F11" s="188"/>
      <c r="G11" s="188"/>
      <c r="H11" s="188"/>
      <c r="I11" s="188"/>
      <c r="J11" s="188"/>
      <c r="K11" s="188"/>
      <c r="L11" s="188"/>
      <c r="M11" s="188"/>
      <c r="N11" s="188"/>
      <c r="O11" s="188"/>
      <c r="P11" s="188"/>
    </row>
    <row r="12" spans="1:16" ht="21.6" customHeight="1" x14ac:dyDescent="0.25">
      <c r="A12" s="1078" t="s">
        <v>7</v>
      </c>
      <c r="B12" s="1079"/>
      <c r="C12" s="1079"/>
      <c r="D12" s="1080"/>
      <c r="E12" s="1026" t="s">
        <v>2</v>
      </c>
      <c r="F12" s="1027"/>
      <c r="G12" s="1057">
        <v>2016</v>
      </c>
      <c r="H12" s="1057"/>
      <c r="I12" s="180">
        <v>2017</v>
      </c>
      <c r="J12" s="180">
        <v>2018</v>
      </c>
      <c r="K12" s="1057">
        <v>2019</v>
      </c>
      <c r="L12" s="1057"/>
      <c r="M12" s="1057">
        <v>2020</v>
      </c>
      <c r="N12" s="1057"/>
      <c r="O12" s="1057">
        <v>2021</v>
      </c>
      <c r="P12" s="1057"/>
    </row>
    <row r="13" spans="1:16" x14ac:dyDescent="0.25">
      <c r="A13" s="1081"/>
      <c r="B13" s="1082"/>
      <c r="C13" s="1082"/>
      <c r="D13" s="1083"/>
      <c r="E13" s="180" t="s">
        <v>8</v>
      </c>
      <c r="F13" s="184" t="s">
        <v>9</v>
      </c>
      <c r="G13" s="1026" t="s">
        <v>10</v>
      </c>
      <c r="H13" s="1027"/>
      <c r="I13" s="180" t="s">
        <v>10</v>
      </c>
      <c r="J13" s="180" t="s">
        <v>11</v>
      </c>
      <c r="K13" s="1026" t="s">
        <v>12</v>
      </c>
      <c r="L13" s="1027"/>
      <c r="M13" s="1026" t="s">
        <v>13</v>
      </c>
      <c r="N13" s="1027"/>
      <c r="O13" s="1026" t="s">
        <v>13</v>
      </c>
      <c r="P13" s="1027"/>
    </row>
    <row r="14" spans="1:16" ht="23.45" customHeight="1" x14ac:dyDescent="0.25">
      <c r="A14" s="1051" t="s">
        <v>14</v>
      </c>
      <c r="B14" s="1051"/>
      <c r="C14" s="1051"/>
      <c r="D14" s="1051"/>
      <c r="E14" s="37" t="s">
        <v>109</v>
      </c>
      <c r="F14" s="180"/>
      <c r="G14" s="1064" t="s">
        <v>15</v>
      </c>
      <c r="H14" s="1065"/>
      <c r="I14" s="240">
        <f>SUM(I15:I18)</f>
        <v>3167.4</v>
      </c>
      <c r="J14" s="240">
        <f>SUM(J15:J18)</f>
        <v>89117.3</v>
      </c>
      <c r="K14" s="1530">
        <f>SUM(K15:L18)</f>
        <v>16990</v>
      </c>
      <c r="L14" s="1531"/>
      <c r="M14" s="1530">
        <f>SUM(M15:N18)</f>
        <v>1797</v>
      </c>
      <c r="N14" s="1531"/>
      <c r="O14" s="1530"/>
      <c r="P14" s="1531"/>
    </row>
    <row r="15" spans="1:16" ht="23.45" customHeight="1" x14ac:dyDescent="0.25">
      <c r="A15" s="1111" t="s">
        <v>83</v>
      </c>
      <c r="B15" s="1111"/>
      <c r="C15" s="1111"/>
      <c r="D15" s="1111"/>
      <c r="E15" s="180"/>
      <c r="F15" s="180">
        <v>22</v>
      </c>
      <c r="G15" s="1026" t="s">
        <v>15</v>
      </c>
      <c r="H15" s="1027"/>
      <c r="I15" s="672">
        <v>194.2</v>
      </c>
      <c r="J15" s="229">
        <v>3840</v>
      </c>
      <c r="K15" s="1532">
        <v>1120</v>
      </c>
      <c r="L15" s="1533"/>
      <c r="M15" s="1532">
        <v>380</v>
      </c>
      <c r="N15" s="1533"/>
      <c r="O15" s="1534"/>
      <c r="P15" s="1534"/>
    </row>
    <row r="16" spans="1:16" ht="23.45" customHeight="1" x14ac:dyDescent="0.25">
      <c r="A16" s="1111" t="s">
        <v>167</v>
      </c>
      <c r="B16" s="1111"/>
      <c r="C16" s="1111"/>
      <c r="D16" s="1111"/>
      <c r="E16" s="180"/>
      <c r="F16" s="180">
        <v>28</v>
      </c>
      <c r="G16" s="1026" t="s">
        <v>15</v>
      </c>
      <c r="H16" s="1027"/>
      <c r="I16" s="672">
        <v>2745.9</v>
      </c>
      <c r="J16" s="229">
        <v>4050</v>
      </c>
      <c r="K16" s="1532">
        <v>15650</v>
      </c>
      <c r="L16" s="1533"/>
      <c r="M16" s="1532">
        <v>1302</v>
      </c>
      <c r="N16" s="1533"/>
      <c r="O16" s="1534"/>
      <c r="P16" s="1534"/>
    </row>
    <row r="17" spans="1:16" ht="23.45" customHeight="1" x14ac:dyDescent="0.25">
      <c r="A17" s="1111" t="s">
        <v>98</v>
      </c>
      <c r="B17" s="1111"/>
      <c r="C17" s="1111"/>
      <c r="D17" s="1111"/>
      <c r="E17" s="180"/>
      <c r="F17" s="180">
        <v>31</v>
      </c>
      <c r="G17" s="1057" t="s">
        <v>15</v>
      </c>
      <c r="H17" s="1057"/>
      <c r="I17" s="672">
        <v>180.3</v>
      </c>
      <c r="J17" s="229">
        <v>80957.3</v>
      </c>
      <c r="K17" s="1532"/>
      <c r="L17" s="1533"/>
      <c r="M17" s="1532">
        <v>50</v>
      </c>
      <c r="N17" s="1533"/>
      <c r="O17" s="1534"/>
      <c r="P17" s="1534"/>
    </row>
    <row r="18" spans="1:16" ht="23.45" customHeight="1" x14ac:dyDescent="0.25">
      <c r="A18" s="1111" t="s">
        <v>101</v>
      </c>
      <c r="B18" s="1111"/>
      <c r="C18" s="1111"/>
      <c r="D18" s="1111"/>
      <c r="E18" s="180"/>
      <c r="F18" s="180">
        <v>33</v>
      </c>
      <c r="G18" s="1057" t="s">
        <v>15</v>
      </c>
      <c r="H18" s="1057"/>
      <c r="I18" s="672">
        <v>47</v>
      </c>
      <c r="J18" s="229">
        <v>270</v>
      </c>
      <c r="K18" s="1532">
        <v>220</v>
      </c>
      <c r="L18" s="1533"/>
      <c r="M18" s="1532">
        <v>65</v>
      </c>
      <c r="N18" s="1533"/>
      <c r="O18" s="1534"/>
      <c r="P18" s="1534"/>
    </row>
    <row r="19" spans="1:16" ht="14.45" customHeight="1" x14ac:dyDescent="0.25"/>
    <row r="20" spans="1:16" ht="22.5" customHeight="1" x14ac:dyDescent="0.25">
      <c r="A20" s="1078" t="s">
        <v>7</v>
      </c>
      <c r="B20" s="1080"/>
      <c r="C20" s="1084" t="s">
        <v>2</v>
      </c>
      <c r="D20" s="1084"/>
      <c r="E20" s="1084"/>
      <c r="F20" s="1084"/>
      <c r="G20" s="1057">
        <v>2016</v>
      </c>
      <c r="H20" s="1057"/>
      <c r="I20" s="180">
        <v>2017</v>
      </c>
      <c r="J20" s="180">
        <v>2018</v>
      </c>
      <c r="K20" s="1057">
        <v>2019</v>
      </c>
      <c r="L20" s="1057"/>
      <c r="M20" s="1057">
        <v>2020</v>
      </c>
      <c r="N20" s="1057"/>
      <c r="O20" s="1057">
        <v>2021</v>
      </c>
      <c r="P20" s="1057"/>
    </row>
    <row r="21" spans="1:16" ht="35.450000000000003" customHeight="1" x14ac:dyDescent="0.25">
      <c r="A21" s="1081"/>
      <c r="B21" s="1083"/>
      <c r="C21" s="180" t="s">
        <v>16</v>
      </c>
      <c r="D21" s="180" t="s">
        <v>17</v>
      </c>
      <c r="E21" s="180" t="s">
        <v>8</v>
      </c>
      <c r="F21" s="184" t="s">
        <v>9</v>
      </c>
      <c r="G21" s="1026" t="s">
        <v>10</v>
      </c>
      <c r="H21" s="1027"/>
      <c r="I21" s="180" t="s">
        <v>10</v>
      </c>
      <c r="J21" s="180" t="s">
        <v>11</v>
      </c>
      <c r="K21" s="1026" t="s">
        <v>12</v>
      </c>
      <c r="L21" s="1027"/>
      <c r="M21" s="1026" t="s">
        <v>13</v>
      </c>
      <c r="N21" s="1027"/>
      <c r="O21" s="1026" t="s">
        <v>13</v>
      </c>
      <c r="P21" s="1027"/>
    </row>
    <row r="22" spans="1:16" ht="68.25" customHeight="1" x14ac:dyDescent="0.25">
      <c r="A22" s="1039" t="s">
        <v>126</v>
      </c>
      <c r="B22" s="1041"/>
      <c r="C22" s="8"/>
      <c r="D22" s="8"/>
      <c r="E22" s="8"/>
      <c r="F22" s="8"/>
      <c r="G22" s="1063" t="s">
        <v>15</v>
      </c>
      <c r="H22" s="1063"/>
      <c r="I22" s="247">
        <v>3167.4</v>
      </c>
      <c r="J22" s="247">
        <v>89117.3</v>
      </c>
      <c r="K22" s="1536">
        <v>16990</v>
      </c>
      <c r="L22" s="1537"/>
      <c r="M22" s="1536">
        <v>1797</v>
      </c>
      <c r="N22" s="1537"/>
      <c r="O22" s="1536"/>
      <c r="P22" s="1537"/>
    </row>
    <row r="23" spans="1:16" ht="43.9" customHeight="1" x14ac:dyDescent="0.25">
      <c r="A23" s="1086" t="s">
        <v>19</v>
      </c>
      <c r="B23" s="1088"/>
      <c r="C23" s="373">
        <v>2</v>
      </c>
      <c r="D23" s="374"/>
      <c r="E23" s="374"/>
      <c r="F23" s="374"/>
      <c r="G23" s="1057" t="s">
        <v>15</v>
      </c>
      <c r="H23" s="1057"/>
      <c r="I23" s="228"/>
      <c r="J23" s="248"/>
      <c r="K23" s="1538"/>
      <c r="L23" s="1538"/>
      <c r="M23" s="1538"/>
      <c r="N23" s="1538"/>
      <c r="O23" s="1538"/>
      <c r="P23" s="1538"/>
    </row>
    <row r="24" spans="1:16" ht="46.9" customHeight="1" x14ac:dyDescent="0.25">
      <c r="A24" s="1086" t="s">
        <v>20</v>
      </c>
      <c r="B24" s="1088"/>
      <c r="C24" s="373">
        <v>2</v>
      </c>
      <c r="D24" s="374">
        <v>2</v>
      </c>
      <c r="E24" s="373" t="s">
        <v>109</v>
      </c>
      <c r="F24" s="374"/>
      <c r="G24" s="1057" t="s">
        <v>15</v>
      </c>
      <c r="H24" s="1057"/>
      <c r="I24" s="228"/>
      <c r="J24" s="249"/>
      <c r="K24" s="1535"/>
      <c r="L24" s="1535"/>
      <c r="M24" s="1535"/>
      <c r="N24" s="1535"/>
      <c r="O24" s="1535"/>
      <c r="P24" s="1535"/>
    </row>
    <row r="25" spans="1:16" ht="69" customHeight="1" x14ac:dyDescent="0.25">
      <c r="A25" s="1086" t="s">
        <v>21</v>
      </c>
      <c r="B25" s="1088"/>
      <c r="C25" s="373">
        <v>1</v>
      </c>
      <c r="D25" s="374"/>
      <c r="E25" s="373" t="s">
        <v>109</v>
      </c>
      <c r="F25" s="374">
        <v>10</v>
      </c>
      <c r="G25" s="1026" t="s">
        <v>15</v>
      </c>
      <c r="H25" s="1027"/>
      <c r="I25" s="231">
        <v>3167.4</v>
      </c>
      <c r="J25" s="248">
        <v>89117.3</v>
      </c>
      <c r="K25" s="1539">
        <v>16990</v>
      </c>
      <c r="L25" s="1540"/>
      <c r="M25" s="1539">
        <v>1797</v>
      </c>
      <c r="N25" s="1540"/>
      <c r="O25" s="1539"/>
      <c r="P25" s="1540"/>
    </row>
    <row r="26" spans="1:16" ht="9" customHeight="1" x14ac:dyDescent="0.25">
      <c r="A26" s="1042"/>
      <c r="B26" s="1044"/>
      <c r="C26" s="8"/>
      <c r="D26" s="8"/>
      <c r="E26" s="8"/>
      <c r="F26" s="8"/>
      <c r="G26" s="1026"/>
      <c r="H26" s="1027"/>
      <c r="I26" s="228"/>
      <c r="J26" s="248"/>
      <c r="K26" s="1539"/>
      <c r="L26" s="1540"/>
      <c r="M26" s="1539"/>
      <c r="N26" s="1540"/>
      <c r="O26" s="1539"/>
      <c r="P26" s="1540"/>
    </row>
    <row r="27" spans="1:16" ht="14.45" customHeight="1" x14ac:dyDescent="0.25"/>
    <row r="28" spans="1:16" ht="21" customHeight="1" x14ac:dyDescent="0.25">
      <c r="A28" s="1142" t="s">
        <v>22</v>
      </c>
      <c r="B28" s="1143"/>
      <c r="C28" s="1143"/>
      <c r="D28" s="1143"/>
      <c r="E28" s="1143"/>
      <c r="F28" s="1143"/>
      <c r="G28" s="1143"/>
      <c r="H28" s="1143"/>
      <c r="I28" s="1143"/>
      <c r="J28" s="1143"/>
      <c r="K28" s="1143"/>
      <c r="L28" s="1143"/>
      <c r="M28" s="1143"/>
      <c r="N28" s="1143"/>
      <c r="O28" s="1143"/>
      <c r="P28" s="1144"/>
    </row>
    <row r="29" spans="1:16" ht="25.15" customHeight="1" x14ac:dyDescent="0.25">
      <c r="A29" s="1057" t="s">
        <v>7</v>
      </c>
      <c r="B29" s="1057"/>
      <c r="C29" s="1057"/>
      <c r="D29" s="1057" t="s">
        <v>2</v>
      </c>
      <c r="E29" s="1057"/>
      <c r="F29" s="1057"/>
      <c r="G29" s="1057" t="s">
        <v>447</v>
      </c>
      <c r="H29" s="1057"/>
      <c r="I29" s="1057"/>
      <c r="J29" s="1057"/>
      <c r="K29" s="1057" t="s">
        <v>352</v>
      </c>
      <c r="L29" s="1057"/>
      <c r="M29" s="1057"/>
      <c r="N29" s="1057" t="s">
        <v>539</v>
      </c>
      <c r="O29" s="1057"/>
      <c r="P29" s="1057"/>
    </row>
    <row r="30" spans="1:16" ht="64.150000000000006" customHeight="1" x14ac:dyDescent="0.25">
      <c r="A30" s="1057"/>
      <c r="B30" s="1057"/>
      <c r="C30" s="1057"/>
      <c r="D30" s="180" t="s">
        <v>8</v>
      </c>
      <c r="E30" s="1092" t="s">
        <v>23</v>
      </c>
      <c r="F30" s="1092"/>
      <c r="G30" s="1145" t="s">
        <v>24</v>
      </c>
      <c r="H30" s="1145"/>
      <c r="I30" s="185" t="s">
        <v>25</v>
      </c>
      <c r="J30" s="185" t="s">
        <v>26</v>
      </c>
      <c r="K30" s="185" t="s">
        <v>24</v>
      </c>
      <c r="L30" s="185" t="s">
        <v>25</v>
      </c>
      <c r="M30" s="185" t="s">
        <v>26</v>
      </c>
      <c r="N30" s="185" t="s">
        <v>24</v>
      </c>
      <c r="O30" s="185" t="s">
        <v>25</v>
      </c>
      <c r="P30" s="185" t="s">
        <v>26</v>
      </c>
    </row>
    <row r="31" spans="1:16" ht="20.45" customHeight="1" x14ac:dyDescent="0.25">
      <c r="A31" s="1111" t="s">
        <v>27</v>
      </c>
      <c r="B31" s="1111"/>
      <c r="C31" s="1111"/>
      <c r="D31" s="180"/>
      <c r="E31" s="1057">
        <v>3</v>
      </c>
      <c r="F31" s="1057"/>
      <c r="G31" s="1541">
        <v>16990</v>
      </c>
      <c r="H31" s="1541"/>
      <c r="I31" s="240"/>
      <c r="J31" s="240"/>
      <c r="K31" s="240">
        <v>1797</v>
      </c>
      <c r="L31" s="240"/>
      <c r="M31" s="240"/>
      <c r="N31" s="240"/>
      <c r="O31" s="240"/>
      <c r="P31" s="240"/>
    </row>
    <row r="32" spans="1:16" s="12" customFormat="1" ht="20.45" customHeight="1" x14ac:dyDescent="0.25">
      <c r="A32" s="1134" t="s">
        <v>124</v>
      </c>
      <c r="B32" s="1134"/>
      <c r="C32" s="1134"/>
      <c r="D32" s="183" t="s">
        <v>28</v>
      </c>
      <c r="E32" s="1135"/>
      <c r="F32" s="1135"/>
      <c r="G32" s="1542">
        <v>4990</v>
      </c>
      <c r="H32" s="1543"/>
      <c r="I32" s="251"/>
      <c r="J32" s="251"/>
      <c r="K32" s="251">
        <v>1797</v>
      </c>
      <c r="L32" s="251"/>
      <c r="M32" s="251"/>
      <c r="N32" s="251"/>
      <c r="O32" s="251"/>
      <c r="P32" s="251"/>
    </row>
    <row r="33" spans="1:16" s="12" customFormat="1" ht="20.45" customHeight="1" x14ac:dyDescent="0.25">
      <c r="A33" s="1136" t="s">
        <v>29</v>
      </c>
      <c r="B33" s="1137"/>
      <c r="C33" s="1138"/>
      <c r="D33" s="183" t="s">
        <v>30</v>
      </c>
      <c r="E33" s="1139"/>
      <c r="F33" s="1140"/>
      <c r="G33" s="1542">
        <v>12000</v>
      </c>
      <c r="H33" s="1543"/>
      <c r="I33" s="251"/>
      <c r="J33" s="251"/>
      <c r="K33" s="251"/>
      <c r="L33" s="251"/>
      <c r="M33" s="251"/>
      <c r="N33" s="251"/>
      <c r="O33" s="251"/>
      <c r="P33" s="251"/>
    </row>
    <row r="34" spans="1:16" s="12" customFormat="1" ht="20.45" customHeight="1" x14ac:dyDescent="0.25">
      <c r="A34" s="1139"/>
      <c r="B34" s="1141"/>
      <c r="C34" s="1140"/>
      <c r="D34" s="183"/>
      <c r="E34" s="1139"/>
      <c r="F34" s="1140"/>
      <c r="G34" s="1542"/>
      <c r="H34" s="1543"/>
      <c r="I34" s="251"/>
      <c r="J34" s="251"/>
      <c r="K34" s="251"/>
      <c r="L34" s="251"/>
      <c r="M34" s="251"/>
      <c r="N34" s="251"/>
      <c r="O34" s="251"/>
      <c r="P34" s="251"/>
    </row>
    <row r="35" spans="1:16" ht="20.45" customHeight="1" x14ac:dyDescent="0.25">
      <c r="A35" s="1111" t="s">
        <v>27</v>
      </c>
      <c r="B35" s="1111"/>
      <c r="C35" s="1111"/>
      <c r="D35" s="180"/>
      <c r="E35" s="1057"/>
      <c r="F35" s="1057"/>
      <c r="G35" s="1541">
        <v>16990</v>
      </c>
      <c r="H35" s="1541"/>
      <c r="I35" s="240"/>
      <c r="J35" s="240"/>
      <c r="K35" s="240">
        <v>1797</v>
      </c>
      <c r="L35" s="240"/>
      <c r="M35" s="240"/>
      <c r="N35" s="240"/>
      <c r="O35" s="240"/>
      <c r="P35" s="240"/>
    </row>
    <row r="36" spans="1:16" s="12" customFormat="1" ht="20.45" customHeight="1" x14ac:dyDescent="0.25">
      <c r="A36" s="1134" t="s">
        <v>31</v>
      </c>
      <c r="B36" s="1134"/>
      <c r="C36" s="1134"/>
      <c r="D36" s="57" t="s">
        <v>109</v>
      </c>
      <c r="E36" s="1135">
        <v>2</v>
      </c>
      <c r="F36" s="1135"/>
      <c r="G36" s="1544">
        <v>0</v>
      </c>
      <c r="H36" s="1544"/>
      <c r="I36" s="251"/>
      <c r="J36" s="251"/>
      <c r="K36" s="251">
        <v>0</v>
      </c>
      <c r="L36" s="251"/>
      <c r="M36" s="251"/>
      <c r="N36" s="251">
        <v>0</v>
      </c>
      <c r="O36" s="251"/>
      <c r="P36" s="251"/>
    </row>
    <row r="37" spans="1:16" s="12" customFormat="1" ht="20.45" customHeight="1" x14ac:dyDescent="0.25">
      <c r="A37" s="1134" t="s">
        <v>32</v>
      </c>
      <c r="B37" s="1134"/>
      <c r="C37" s="1134"/>
      <c r="D37" s="57" t="s">
        <v>109</v>
      </c>
      <c r="E37" s="1135">
        <v>1</v>
      </c>
      <c r="F37" s="1135"/>
      <c r="G37" s="1544">
        <v>16990</v>
      </c>
      <c r="H37" s="1544"/>
      <c r="I37" s="251"/>
      <c r="J37" s="251"/>
      <c r="K37" s="251">
        <v>1797</v>
      </c>
      <c r="L37" s="251"/>
      <c r="M37" s="251"/>
      <c r="N37" s="251"/>
      <c r="O37" s="251"/>
      <c r="P37" s="251"/>
    </row>
    <row r="38" spans="1:16" ht="20.45" customHeight="1" x14ac:dyDescent="0.25">
      <c r="A38" s="1111"/>
      <c r="B38" s="1111"/>
      <c r="C38" s="1111"/>
      <c r="D38" s="8"/>
      <c r="E38" s="1057"/>
      <c r="F38" s="1057"/>
      <c r="G38" s="1534"/>
      <c r="H38" s="1534"/>
      <c r="I38" s="229"/>
      <c r="J38" s="229"/>
      <c r="K38" s="229"/>
      <c r="L38" s="229"/>
      <c r="M38" s="229"/>
      <c r="N38" s="229"/>
      <c r="O38" s="229"/>
      <c r="P38" s="229"/>
    </row>
    <row r="39" spans="1:16" ht="7.5" customHeight="1" x14ac:dyDescent="0.25"/>
    <row r="40" spans="1:16" x14ac:dyDescent="0.25">
      <c r="A40" s="1051" t="s">
        <v>33</v>
      </c>
      <c r="B40" s="1051"/>
      <c r="C40" s="1051"/>
      <c r="D40" s="1051"/>
      <c r="E40" s="1051"/>
      <c r="F40" s="1051"/>
      <c r="G40" s="1051"/>
      <c r="H40" s="1051"/>
      <c r="I40" s="1051"/>
      <c r="J40" s="1051"/>
      <c r="K40" s="1051"/>
      <c r="L40" s="1051"/>
      <c r="M40" s="1051"/>
      <c r="N40" s="1051"/>
      <c r="O40" s="1051"/>
      <c r="P40" s="1051"/>
    </row>
    <row r="41" spans="1:16" x14ac:dyDescent="0.25">
      <c r="A41" s="1057" t="s">
        <v>7</v>
      </c>
      <c r="B41" s="1057"/>
      <c r="C41" s="1057" t="s">
        <v>2</v>
      </c>
      <c r="D41" s="1057"/>
      <c r="E41" s="1057"/>
      <c r="F41" s="1057"/>
      <c r="G41" s="1057"/>
      <c r="H41" s="1057"/>
      <c r="I41" s="1078" t="s">
        <v>34</v>
      </c>
      <c r="J41" s="1080"/>
      <c r="K41" s="180">
        <v>2016</v>
      </c>
      <c r="L41" s="180">
        <v>2017</v>
      </c>
      <c r="M41" s="180">
        <v>2018</v>
      </c>
      <c r="N41" s="180">
        <v>2019</v>
      </c>
      <c r="O41" s="180">
        <v>2020</v>
      </c>
      <c r="P41" s="180">
        <v>2021</v>
      </c>
    </row>
    <row r="42" spans="1:16" ht="51.6" customHeight="1" x14ac:dyDescent="0.25">
      <c r="A42" s="1057"/>
      <c r="B42" s="1057"/>
      <c r="C42" s="184" t="s">
        <v>35</v>
      </c>
      <c r="D42" s="184" t="s">
        <v>36</v>
      </c>
      <c r="E42" s="184" t="s">
        <v>37</v>
      </c>
      <c r="F42" s="184" t="s">
        <v>38</v>
      </c>
      <c r="G42" s="184" t="s">
        <v>39</v>
      </c>
      <c r="H42" s="184" t="s">
        <v>40</v>
      </c>
      <c r="I42" s="1081"/>
      <c r="J42" s="1083"/>
      <c r="K42" s="185" t="s">
        <v>10</v>
      </c>
      <c r="L42" s="185" t="s">
        <v>10</v>
      </c>
      <c r="M42" s="185" t="s">
        <v>11</v>
      </c>
      <c r="N42" s="185" t="s">
        <v>12</v>
      </c>
      <c r="O42" s="185" t="s">
        <v>13</v>
      </c>
      <c r="P42" s="185" t="s">
        <v>13</v>
      </c>
    </row>
    <row r="43" spans="1:16" x14ac:dyDescent="0.25">
      <c r="A43" s="1075" t="s">
        <v>27</v>
      </c>
      <c r="B43" s="1077"/>
      <c r="C43" s="13"/>
      <c r="D43" s="13"/>
      <c r="E43" s="13"/>
      <c r="F43" s="13"/>
      <c r="G43" s="13"/>
      <c r="H43" s="13"/>
      <c r="I43" s="1116"/>
      <c r="J43" s="1117"/>
      <c r="K43" s="182" t="s">
        <v>15</v>
      </c>
      <c r="L43" s="247">
        <f>L44+L45+L46+L47</f>
        <v>0</v>
      </c>
      <c r="M43" s="247">
        <f>M44+M46+M47</f>
        <v>0</v>
      </c>
      <c r="N43" s="247">
        <f>N44+N46+N47</f>
        <v>0</v>
      </c>
      <c r="O43" s="247">
        <f>O44+O46+O47</f>
        <v>0</v>
      </c>
      <c r="P43" s="247">
        <f>P44+P46+P47</f>
        <v>0</v>
      </c>
    </row>
    <row r="44" spans="1:16" ht="45.75" customHeight="1" x14ac:dyDescent="0.25">
      <c r="A44" s="1545" t="s">
        <v>911</v>
      </c>
      <c r="B44" s="1546"/>
      <c r="C44" s="13">
        <v>297</v>
      </c>
      <c r="D44" s="8"/>
      <c r="E44" s="598">
        <v>2055</v>
      </c>
      <c r="F44" s="8"/>
      <c r="G44" s="8"/>
      <c r="H44" s="8"/>
      <c r="I44" s="1116"/>
      <c r="J44" s="1117"/>
      <c r="K44" s="830" t="s">
        <v>15</v>
      </c>
      <c r="L44" s="182"/>
      <c r="M44" s="250"/>
      <c r="N44" s="248"/>
      <c r="O44" s="238"/>
      <c r="P44" s="248"/>
    </row>
    <row r="45" spans="1:16" s="465" customFormat="1" ht="28.5" customHeight="1" x14ac:dyDescent="0.25">
      <c r="A45" s="1547" t="s">
        <v>912</v>
      </c>
      <c r="B45" s="1548"/>
      <c r="C45" s="8"/>
      <c r="D45" s="8"/>
      <c r="E45" s="130"/>
      <c r="F45" s="8"/>
      <c r="G45" s="8"/>
      <c r="H45" s="8">
        <v>42</v>
      </c>
      <c r="I45" s="1116"/>
      <c r="J45" s="1117"/>
      <c r="K45" s="830" t="s">
        <v>15</v>
      </c>
      <c r="L45" s="831">
        <v>-69.2</v>
      </c>
      <c r="M45" s="250"/>
      <c r="N45" s="248"/>
      <c r="O45" s="833"/>
      <c r="P45" s="248"/>
    </row>
    <row r="46" spans="1:16" ht="29.25" customHeight="1" x14ac:dyDescent="0.25">
      <c r="A46" s="1547" t="s">
        <v>130</v>
      </c>
      <c r="B46" s="1548"/>
      <c r="C46" s="8"/>
      <c r="D46" s="8"/>
      <c r="E46" s="130"/>
      <c r="F46" s="8"/>
      <c r="G46" s="8"/>
      <c r="H46" s="131" t="s">
        <v>913</v>
      </c>
      <c r="I46" s="1116"/>
      <c r="J46" s="1117"/>
      <c r="K46" s="830" t="s">
        <v>15</v>
      </c>
      <c r="L46" s="831">
        <v>3012.7</v>
      </c>
      <c r="M46" s="250">
        <v>2943.5</v>
      </c>
      <c r="N46" s="237">
        <v>2943.5</v>
      </c>
      <c r="O46" s="237">
        <v>2943.5</v>
      </c>
      <c r="P46" s="248">
        <v>2943.5</v>
      </c>
    </row>
    <row r="47" spans="1:16" ht="19.5" customHeight="1" x14ac:dyDescent="0.25">
      <c r="A47" s="1549" t="s">
        <v>131</v>
      </c>
      <c r="B47" s="1550"/>
      <c r="C47" s="8"/>
      <c r="D47" s="8"/>
      <c r="E47" s="130"/>
      <c r="F47" s="131"/>
      <c r="G47" s="8"/>
      <c r="H47" s="8">
        <v>93</v>
      </c>
      <c r="I47" s="1116"/>
      <c r="J47" s="1117"/>
      <c r="K47" s="830" t="s">
        <v>15</v>
      </c>
      <c r="L47" s="180">
        <v>-2943.5</v>
      </c>
      <c r="M47" s="250">
        <v>-2943.5</v>
      </c>
      <c r="N47" s="249">
        <v>-2943.5</v>
      </c>
      <c r="O47" s="249">
        <v>-2943.5</v>
      </c>
      <c r="P47" s="248">
        <v>-2943.5</v>
      </c>
    </row>
    <row r="48" spans="1:16" ht="16.5" customHeight="1" x14ac:dyDescent="0.25">
      <c r="A48" s="1551"/>
      <c r="B48" s="1552"/>
      <c r="C48" s="203"/>
      <c r="D48" s="28"/>
      <c r="E48" s="13"/>
      <c r="F48" s="13"/>
      <c r="G48" s="13"/>
      <c r="H48" s="8"/>
      <c r="I48" s="1116"/>
      <c r="J48" s="1117"/>
      <c r="K48" s="182"/>
      <c r="L48" s="182"/>
      <c r="M48" s="252"/>
      <c r="N48" s="237"/>
      <c r="O48" s="253"/>
      <c r="P48" s="247"/>
    </row>
    <row r="49" spans="1:16" ht="18" customHeight="1" x14ac:dyDescent="0.25">
      <c r="A49" s="1553"/>
      <c r="B49" s="1554"/>
      <c r="C49" s="13"/>
      <c r="D49" s="13"/>
      <c r="E49" s="13"/>
      <c r="F49" s="13"/>
      <c r="G49" s="13"/>
      <c r="H49" s="8"/>
      <c r="I49" s="1116"/>
      <c r="J49" s="1117"/>
      <c r="K49" s="182"/>
      <c r="L49" s="182"/>
      <c r="M49" s="252"/>
      <c r="N49" s="247"/>
      <c r="O49" s="247"/>
      <c r="P49" s="247"/>
    </row>
    <row r="50" spans="1:16" x14ac:dyDescent="0.25">
      <c r="A50" s="1042"/>
      <c r="B50" s="1043"/>
    </row>
    <row r="51" spans="1:16" ht="26.25" customHeight="1" x14ac:dyDescent="0.25">
      <c r="A51" s="1113" t="s">
        <v>41</v>
      </c>
      <c r="B51" s="1113"/>
      <c r="C51" s="1113"/>
      <c r="D51" s="1113"/>
      <c r="E51" s="1113"/>
      <c r="F51" s="1113"/>
      <c r="G51" s="1113"/>
      <c r="H51" s="1113"/>
      <c r="I51" s="1113"/>
      <c r="J51" s="1113"/>
      <c r="K51" s="1113"/>
      <c r="L51" s="1113"/>
      <c r="M51" s="1113"/>
      <c r="N51" s="1113"/>
      <c r="O51" s="1113"/>
      <c r="P51" s="1114"/>
    </row>
    <row r="52" spans="1:16" ht="21.6" customHeight="1" x14ac:dyDescent="0.25">
      <c r="A52" s="1106"/>
      <c r="B52" s="1108"/>
      <c r="C52" s="1106"/>
      <c r="D52" s="1107"/>
      <c r="E52" s="1107"/>
      <c r="F52" s="1107"/>
      <c r="G52" s="1107"/>
      <c r="H52" s="1107"/>
      <c r="I52" s="1107"/>
      <c r="J52" s="1107"/>
      <c r="K52" s="1107"/>
      <c r="L52" s="1107"/>
      <c r="M52" s="1107"/>
      <c r="N52" s="1108"/>
      <c r="O52" s="1084" t="s">
        <v>2</v>
      </c>
      <c r="P52" s="1084"/>
    </row>
    <row r="53" spans="1:16" ht="20.25" customHeight="1" x14ac:dyDescent="0.25">
      <c r="A53" s="1111" t="s">
        <v>42</v>
      </c>
      <c r="B53" s="1111"/>
      <c r="C53" s="1106" t="s">
        <v>135</v>
      </c>
      <c r="D53" s="1107"/>
      <c r="E53" s="1107"/>
      <c r="F53" s="1107"/>
      <c r="G53" s="1107"/>
      <c r="H53" s="1107"/>
      <c r="I53" s="1107"/>
      <c r="J53" s="1107"/>
      <c r="K53" s="1107"/>
      <c r="L53" s="1107"/>
      <c r="M53" s="1107"/>
      <c r="N53" s="1108"/>
      <c r="O53" s="1112" t="s">
        <v>136</v>
      </c>
      <c r="P53" s="1112"/>
    </row>
    <row r="54" spans="1:16" ht="21.6" customHeight="1" x14ac:dyDescent="0.25">
      <c r="A54" s="1111" t="s">
        <v>43</v>
      </c>
      <c r="B54" s="1111"/>
      <c r="C54" s="1106" t="s">
        <v>44</v>
      </c>
      <c r="D54" s="1107"/>
      <c r="E54" s="1107"/>
      <c r="F54" s="1107"/>
      <c r="G54" s="1107"/>
      <c r="H54" s="1107"/>
      <c r="I54" s="1107"/>
      <c r="J54" s="1107"/>
      <c r="K54" s="1107"/>
      <c r="L54" s="1107"/>
      <c r="M54" s="1107"/>
      <c r="N54" s="1108"/>
      <c r="O54" s="1084">
        <v>58</v>
      </c>
      <c r="P54" s="1084"/>
    </row>
    <row r="55" spans="1:16" ht="21.6" customHeight="1" x14ac:dyDescent="0.25">
      <c r="A55" s="1111" t="s">
        <v>45</v>
      </c>
      <c r="B55" s="1111"/>
      <c r="C55" s="1106" t="s">
        <v>137</v>
      </c>
      <c r="D55" s="1107"/>
      <c r="E55" s="1107"/>
      <c r="F55" s="1107"/>
      <c r="G55" s="1107"/>
      <c r="H55" s="1107"/>
      <c r="I55" s="1107"/>
      <c r="J55" s="1107"/>
      <c r="K55" s="1107"/>
      <c r="L55" s="1107"/>
      <c r="M55" s="1107"/>
      <c r="N55" s="1108"/>
      <c r="O55" s="1112" t="s">
        <v>138</v>
      </c>
      <c r="P55" s="1112"/>
    </row>
    <row r="57" spans="1:16" ht="37.5" customHeight="1" x14ac:dyDescent="0.25">
      <c r="A57" s="1115" t="s">
        <v>46</v>
      </c>
      <c r="B57" s="1115"/>
      <c r="C57" s="1115"/>
      <c r="D57" s="1115"/>
      <c r="E57" s="1115"/>
      <c r="F57" s="1115"/>
      <c r="G57" s="1115"/>
      <c r="H57" s="1115"/>
      <c r="I57" s="1115"/>
      <c r="J57" s="1115"/>
      <c r="K57" s="1115"/>
      <c r="L57" s="1115"/>
      <c r="M57" s="1115"/>
      <c r="N57" s="1115"/>
      <c r="O57" s="1115"/>
      <c r="P57" s="1115"/>
    </row>
    <row r="58" spans="1:16" ht="19.5" customHeight="1" x14ac:dyDescent="0.25">
      <c r="A58" s="1506" t="s">
        <v>47</v>
      </c>
      <c r="B58" s="1507"/>
      <c r="C58" s="1508"/>
      <c r="D58" s="1338" t="s">
        <v>495</v>
      </c>
      <c r="E58" s="1555"/>
      <c r="F58" s="1555"/>
      <c r="G58" s="1555"/>
      <c r="H58" s="1555"/>
      <c r="I58" s="1555"/>
      <c r="J58" s="1555"/>
      <c r="K58" s="1555"/>
      <c r="L58" s="1555"/>
      <c r="M58" s="1555"/>
      <c r="N58" s="1555"/>
      <c r="O58" s="1555"/>
      <c r="P58" s="1556"/>
    </row>
    <row r="59" spans="1:16" ht="52.5" customHeight="1" x14ac:dyDescent="0.25">
      <c r="A59" s="1240" t="s">
        <v>891</v>
      </c>
      <c r="B59" s="1241"/>
      <c r="C59" s="1242"/>
      <c r="D59" s="1395" t="s">
        <v>780</v>
      </c>
      <c r="E59" s="1558"/>
      <c r="F59" s="1558"/>
      <c r="G59" s="1558"/>
      <c r="H59" s="1558"/>
      <c r="I59" s="1558"/>
      <c r="J59" s="1558"/>
      <c r="K59" s="1558"/>
      <c r="L59" s="1558"/>
      <c r="M59" s="1558"/>
      <c r="N59" s="1558"/>
      <c r="O59" s="1558"/>
      <c r="P59" s="1559"/>
    </row>
    <row r="60" spans="1:16" ht="90.75" customHeight="1" x14ac:dyDescent="0.25">
      <c r="A60" s="1246" t="s">
        <v>49</v>
      </c>
      <c r="B60" s="1247"/>
      <c r="C60" s="1248"/>
      <c r="D60" s="1395" t="s">
        <v>756</v>
      </c>
      <c r="E60" s="1396"/>
      <c r="F60" s="1396"/>
      <c r="G60" s="1396"/>
      <c r="H60" s="1396"/>
      <c r="I60" s="1396"/>
      <c r="J60" s="1396"/>
      <c r="K60" s="1396"/>
      <c r="L60" s="1396"/>
      <c r="M60" s="1396"/>
      <c r="N60" s="1396"/>
      <c r="O60" s="1396"/>
      <c r="P60" s="1397"/>
    </row>
    <row r="61" spans="1:16" ht="26.25" customHeight="1" x14ac:dyDescent="0.25">
      <c r="A61" s="1504" t="s">
        <v>50</v>
      </c>
      <c r="B61" s="1504"/>
      <c r="C61" s="1504"/>
      <c r="D61" s="1504"/>
      <c r="E61" s="1504"/>
      <c r="F61" s="1504"/>
      <c r="G61" s="1504"/>
      <c r="H61" s="1504"/>
      <c r="I61" s="1504"/>
      <c r="J61" s="1504"/>
      <c r="K61" s="1504"/>
      <c r="L61" s="1504"/>
      <c r="M61" s="1504"/>
      <c r="N61" s="1504"/>
      <c r="O61" s="1504"/>
      <c r="P61" s="1504"/>
    </row>
    <row r="62" spans="1:16" ht="24" customHeight="1" x14ac:dyDescent="0.25">
      <c r="A62" s="1215" t="s">
        <v>51</v>
      </c>
      <c r="B62" s="1503" t="s">
        <v>2</v>
      </c>
      <c r="C62" s="1219" t="s">
        <v>7</v>
      </c>
      <c r="D62" s="1220"/>
      <c r="E62" s="1220"/>
      <c r="F62" s="1220"/>
      <c r="G62" s="1220"/>
      <c r="H62" s="1220"/>
      <c r="I62" s="1220"/>
      <c r="J62" s="1505" t="s">
        <v>52</v>
      </c>
      <c r="K62" s="738">
        <v>2016</v>
      </c>
      <c r="L62" s="738">
        <v>2017</v>
      </c>
      <c r="M62" s="738">
        <v>2018</v>
      </c>
      <c r="N62" s="738">
        <v>2019</v>
      </c>
      <c r="O62" s="738">
        <v>2020</v>
      </c>
      <c r="P62" s="738">
        <v>2021</v>
      </c>
    </row>
    <row r="63" spans="1:16" ht="55.15" customHeight="1" x14ac:dyDescent="0.25">
      <c r="A63" s="1216"/>
      <c r="B63" s="1217"/>
      <c r="C63" s="1560"/>
      <c r="D63" s="1561"/>
      <c r="E63" s="1561"/>
      <c r="F63" s="1561"/>
      <c r="G63" s="1561"/>
      <c r="H63" s="1561"/>
      <c r="I63" s="1561"/>
      <c r="J63" s="1505"/>
      <c r="K63" s="739" t="s">
        <v>10</v>
      </c>
      <c r="L63" s="739" t="s">
        <v>10</v>
      </c>
      <c r="M63" s="739" t="s">
        <v>11</v>
      </c>
      <c r="N63" s="739" t="s">
        <v>12</v>
      </c>
      <c r="O63" s="739" t="s">
        <v>13</v>
      </c>
      <c r="P63" s="739" t="s">
        <v>13</v>
      </c>
    </row>
    <row r="64" spans="1:16" s="465" customFormat="1" ht="55.15" customHeight="1" x14ac:dyDescent="0.25">
      <c r="A64" s="1227" t="s">
        <v>53</v>
      </c>
      <c r="B64" s="754" t="s">
        <v>139</v>
      </c>
      <c r="C64" s="1562" t="s">
        <v>757</v>
      </c>
      <c r="D64" s="1563"/>
      <c r="E64" s="1563"/>
      <c r="F64" s="1563"/>
      <c r="G64" s="1563"/>
      <c r="H64" s="1563"/>
      <c r="I64" s="1564"/>
      <c r="J64" s="764" t="s">
        <v>111</v>
      </c>
      <c r="K64" s="741" t="s">
        <v>15</v>
      </c>
      <c r="L64" s="765"/>
      <c r="M64" s="741"/>
      <c r="N64" s="741">
        <v>100</v>
      </c>
      <c r="O64" s="741">
        <v>100</v>
      </c>
      <c r="P64" s="765"/>
    </row>
    <row r="65" spans="1:16" ht="50.25" customHeight="1" x14ac:dyDescent="0.25">
      <c r="A65" s="1228"/>
      <c r="B65" s="754" t="s">
        <v>172</v>
      </c>
      <c r="C65" s="1562" t="s">
        <v>781</v>
      </c>
      <c r="D65" s="1563"/>
      <c r="E65" s="1563"/>
      <c r="F65" s="1563"/>
      <c r="G65" s="1563"/>
      <c r="H65" s="1563"/>
      <c r="I65" s="1564"/>
      <c r="J65" s="764" t="s">
        <v>111</v>
      </c>
      <c r="K65" s="741" t="s">
        <v>15</v>
      </c>
      <c r="L65" s="765"/>
      <c r="M65" s="741"/>
      <c r="N65" s="741">
        <v>70</v>
      </c>
      <c r="O65" s="741">
        <v>30</v>
      </c>
      <c r="P65" s="765"/>
    </row>
    <row r="66" spans="1:16" ht="40.5" customHeight="1" x14ac:dyDescent="0.25">
      <c r="A66" s="762" t="s">
        <v>54</v>
      </c>
      <c r="B66" s="766" t="s">
        <v>141</v>
      </c>
      <c r="C66" s="1557" t="s">
        <v>782</v>
      </c>
      <c r="D66" s="1557"/>
      <c r="E66" s="1557"/>
      <c r="F66" s="1557"/>
      <c r="G66" s="1557"/>
      <c r="H66" s="1557"/>
      <c r="I66" s="1557"/>
      <c r="J66" s="754" t="s">
        <v>140</v>
      </c>
      <c r="K66" s="741" t="s">
        <v>15</v>
      </c>
      <c r="L66" s="767"/>
      <c r="M66" s="765"/>
      <c r="N66" s="741">
        <v>70</v>
      </c>
      <c r="O66" s="741">
        <v>40</v>
      </c>
      <c r="P66" s="765"/>
    </row>
    <row r="67" spans="1:16" ht="40.5" customHeight="1" x14ac:dyDescent="0.25">
      <c r="A67" s="894" t="s">
        <v>59</v>
      </c>
      <c r="B67" s="754" t="s">
        <v>144</v>
      </c>
      <c r="C67" s="1562" t="s">
        <v>758</v>
      </c>
      <c r="D67" s="1563"/>
      <c r="E67" s="1563"/>
      <c r="F67" s="1563"/>
      <c r="G67" s="1563"/>
      <c r="H67" s="1563"/>
      <c r="I67" s="1564"/>
      <c r="J67" s="895" t="s">
        <v>111</v>
      </c>
      <c r="K67" s="741" t="s">
        <v>15</v>
      </c>
      <c r="L67" s="741">
        <v>100</v>
      </c>
      <c r="M67" s="741">
        <v>100</v>
      </c>
      <c r="N67" s="741">
        <v>100</v>
      </c>
      <c r="O67" s="741">
        <v>100</v>
      </c>
      <c r="P67" s="765"/>
    </row>
    <row r="68" spans="1:16" ht="19.899999999999999" customHeight="1" x14ac:dyDescent="0.25"/>
    <row r="69" spans="1:16" x14ac:dyDescent="0.25">
      <c r="A69" s="1075" t="s">
        <v>60</v>
      </c>
      <c r="B69" s="1076"/>
      <c r="C69" s="1076"/>
      <c r="D69" s="1076"/>
      <c r="E69" s="1076"/>
      <c r="F69" s="1076"/>
      <c r="G69" s="1076"/>
      <c r="H69" s="1076"/>
      <c r="I69" s="1076"/>
      <c r="J69" s="1076"/>
      <c r="K69" s="1076"/>
      <c r="L69" s="1076"/>
      <c r="M69" s="1076"/>
      <c r="N69" s="1076"/>
      <c r="O69" s="1076"/>
      <c r="P69" s="1077"/>
    </row>
    <row r="70" spans="1:16" x14ac:dyDescent="0.25">
      <c r="A70" s="1078" t="s">
        <v>7</v>
      </c>
      <c r="B70" s="1079"/>
      <c r="C70" s="1079"/>
      <c r="D70" s="1080"/>
      <c r="E70" s="1026" t="s">
        <v>2</v>
      </c>
      <c r="F70" s="1027"/>
      <c r="G70" s="1057">
        <v>2016</v>
      </c>
      <c r="H70" s="1057"/>
      <c r="I70" s="180">
        <v>2017</v>
      </c>
      <c r="J70" s="180">
        <v>2018</v>
      </c>
      <c r="K70" s="1084">
        <v>2019</v>
      </c>
      <c r="L70" s="1084"/>
      <c r="M70" s="1084">
        <v>2020</v>
      </c>
      <c r="N70" s="1084"/>
      <c r="O70" s="1084">
        <v>2021</v>
      </c>
      <c r="P70" s="1084"/>
    </row>
    <row r="71" spans="1:16" x14ac:dyDescent="0.25">
      <c r="A71" s="1081"/>
      <c r="B71" s="1082"/>
      <c r="C71" s="1082"/>
      <c r="D71" s="1083"/>
      <c r="E71" s="180" t="s">
        <v>61</v>
      </c>
      <c r="F71" s="184" t="s">
        <v>62</v>
      </c>
      <c r="G71" s="1026" t="s">
        <v>10</v>
      </c>
      <c r="H71" s="1027"/>
      <c r="I71" s="180" t="s">
        <v>10</v>
      </c>
      <c r="J71" s="180" t="s">
        <v>11</v>
      </c>
      <c r="K71" s="1026" t="s">
        <v>12</v>
      </c>
      <c r="L71" s="1027"/>
      <c r="M71" s="1026" t="s">
        <v>13</v>
      </c>
      <c r="N71" s="1027"/>
      <c r="O71" s="1026" t="s">
        <v>13</v>
      </c>
      <c r="P71" s="1027"/>
    </row>
    <row r="72" spans="1:16" ht="53.25" customHeight="1" x14ac:dyDescent="0.25">
      <c r="A72" s="1527" t="s">
        <v>133</v>
      </c>
      <c r="B72" s="1528"/>
      <c r="C72" s="1528"/>
      <c r="D72" s="1529"/>
      <c r="E72" s="667">
        <v>70091</v>
      </c>
      <c r="F72" s="666"/>
      <c r="G72" s="1565" t="s">
        <v>15</v>
      </c>
      <c r="H72" s="1566"/>
      <c r="I72" s="673">
        <f>I73</f>
        <v>3167.3999999999996</v>
      </c>
      <c r="J72" s="673">
        <f>J73</f>
        <v>89117.3</v>
      </c>
      <c r="K72" s="1530">
        <f t="shared" ref="K72" si="0">K73</f>
        <v>16990</v>
      </c>
      <c r="L72" s="1073"/>
      <c r="M72" s="1530">
        <f t="shared" ref="M72" si="1">M73</f>
        <v>1797</v>
      </c>
      <c r="N72" s="1073"/>
      <c r="O72" s="1530"/>
      <c r="P72" s="1073"/>
    </row>
    <row r="73" spans="1:16" ht="49.15" customHeight="1" x14ac:dyDescent="0.25">
      <c r="A73" s="1039" t="s">
        <v>306</v>
      </c>
      <c r="B73" s="1040"/>
      <c r="C73" s="1040"/>
      <c r="D73" s="1041"/>
      <c r="E73" s="35" t="s">
        <v>307</v>
      </c>
      <c r="F73" s="666"/>
      <c r="G73" s="1565" t="s">
        <v>15</v>
      </c>
      <c r="H73" s="1566"/>
      <c r="I73" s="673">
        <f>SUM(I74:I95)</f>
        <v>3167.3999999999996</v>
      </c>
      <c r="J73" s="673">
        <f>SUM(J74:J95)</f>
        <v>89117.3</v>
      </c>
      <c r="K73" s="1530">
        <f>SUM(K74:L95)</f>
        <v>16990</v>
      </c>
      <c r="L73" s="1531"/>
      <c r="M73" s="1530">
        <f>SUM(M74:N95)</f>
        <v>1797</v>
      </c>
      <c r="N73" s="1531"/>
      <c r="O73" s="1530"/>
      <c r="P73" s="1531"/>
    </row>
    <row r="74" spans="1:16" ht="19.899999999999999" customHeight="1" x14ac:dyDescent="0.25">
      <c r="A74" s="1086" t="s">
        <v>84</v>
      </c>
      <c r="B74" s="1087"/>
      <c r="C74" s="1087"/>
      <c r="D74" s="1088"/>
      <c r="E74" s="666"/>
      <c r="F74" s="666">
        <v>222210</v>
      </c>
      <c r="G74" s="1565" t="s">
        <v>15</v>
      </c>
      <c r="H74" s="1566"/>
      <c r="I74" s="674">
        <v>3.7</v>
      </c>
      <c r="J74" s="672">
        <v>20</v>
      </c>
      <c r="K74" s="1532">
        <v>20</v>
      </c>
      <c r="L74" s="1533"/>
      <c r="M74" s="1532">
        <v>10</v>
      </c>
      <c r="N74" s="1533"/>
      <c r="O74" s="1532"/>
      <c r="P74" s="1533"/>
    </row>
    <row r="75" spans="1:16" ht="19.899999999999999" customHeight="1" x14ac:dyDescent="0.25">
      <c r="A75" s="1086" t="s">
        <v>85</v>
      </c>
      <c r="B75" s="1087"/>
      <c r="C75" s="1087"/>
      <c r="D75" s="1088"/>
      <c r="E75" s="666"/>
      <c r="F75" s="666">
        <v>222220</v>
      </c>
      <c r="G75" s="1565" t="s">
        <v>15</v>
      </c>
      <c r="H75" s="1566"/>
      <c r="I75" s="674">
        <v>3.2</v>
      </c>
      <c r="J75" s="672">
        <v>40</v>
      </c>
      <c r="K75" s="1532">
        <v>40</v>
      </c>
      <c r="L75" s="1533"/>
      <c r="M75" s="1532">
        <v>10</v>
      </c>
      <c r="N75" s="1533"/>
      <c r="O75" s="1532"/>
      <c r="P75" s="1533"/>
    </row>
    <row r="76" spans="1:16" ht="19.899999999999999" customHeight="1" x14ac:dyDescent="0.25">
      <c r="A76" s="1086" t="s">
        <v>86</v>
      </c>
      <c r="B76" s="1087"/>
      <c r="C76" s="1087"/>
      <c r="D76" s="1088"/>
      <c r="E76" s="666"/>
      <c r="F76" s="666">
        <v>222300</v>
      </c>
      <c r="G76" s="1565" t="s">
        <v>15</v>
      </c>
      <c r="H76" s="1566"/>
      <c r="I76" s="674">
        <v>57.8</v>
      </c>
      <c r="J76" s="672">
        <v>200</v>
      </c>
      <c r="K76" s="1532">
        <v>200</v>
      </c>
      <c r="L76" s="1533"/>
      <c r="M76" s="1532">
        <v>100</v>
      </c>
      <c r="N76" s="1533"/>
      <c r="O76" s="1532"/>
      <c r="P76" s="1533"/>
    </row>
    <row r="77" spans="1:16" ht="19.899999999999999" customHeight="1" x14ac:dyDescent="0.25">
      <c r="A77" s="1086" t="s">
        <v>87</v>
      </c>
      <c r="B77" s="1087"/>
      <c r="C77" s="1087"/>
      <c r="D77" s="1088"/>
      <c r="E77" s="666"/>
      <c r="F77" s="666">
        <v>222400</v>
      </c>
      <c r="G77" s="1565" t="s">
        <v>15</v>
      </c>
      <c r="H77" s="1566"/>
      <c r="I77" s="674"/>
      <c r="J77" s="672">
        <v>100</v>
      </c>
      <c r="K77" s="1532">
        <v>100</v>
      </c>
      <c r="L77" s="1533"/>
      <c r="M77" s="1532">
        <v>50</v>
      </c>
      <c r="N77" s="1533"/>
      <c r="O77" s="1532"/>
      <c r="P77" s="1533"/>
    </row>
    <row r="78" spans="1:16" ht="19.899999999999999" customHeight="1" x14ac:dyDescent="0.25">
      <c r="A78" s="1086" t="s">
        <v>88</v>
      </c>
      <c r="B78" s="1087"/>
      <c r="C78" s="1087"/>
      <c r="D78" s="1088"/>
      <c r="E78" s="666"/>
      <c r="F78" s="666">
        <v>222500</v>
      </c>
      <c r="G78" s="1565" t="s">
        <v>15</v>
      </c>
      <c r="H78" s="1566"/>
      <c r="I78" s="674">
        <v>117.9</v>
      </c>
      <c r="J78" s="672">
        <v>100</v>
      </c>
      <c r="K78" s="1532">
        <v>50</v>
      </c>
      <c r="L78" s="1533"/>
      <c r="M78" s="1532">
        <v>20</v>
      </c>
      <c r="N78" s="1533"/>
      <c r="O78" s="1532"/>
      <c r="P78" s="1533"/>
    </row>
    <row r="79" spans="1:16" ht="19.899999999999999" customHeight="1" x14ac:dyDescent="0.25">
      <c r="A79" s="1086" t="s">
        <v>216</v>
      </c>
      <c r="B79" s="1087"/>
      <c r="C79" s="1087"/>
      <c r="D79" s="1088"/>
      <c r="E79" s="666"/>
      <c r="F79" s="666">
        <v>222710</v>
      </c>
      <c r="G79" s="1565" t="s">
        <v>15</v>
      </c>
      <c r="H79" s="1566"/>
      <c r="I79" s="674"/>
      <c r="J79" s="672">
        <v>50</v>
      </c>
      <c r="K79" s="1532">
        <v>50</v>
      </c>
      <c r="L79" s="1533"/>
      <c r="M79" s="1532">
        <v>20</v>
      </c>
      <c r="N79" s="1533"/>
      <c r="O79" s="1532"/>
      <c r="P79" s="1533"/>
    </row>
    <row r="80" spans="1:16" ht="19.899999999999999" customHeight="1" x14ac:dyDescent="0.25">
      <c r="A80" s="1086" t="s">
        <v>217</v>
      </c>
      <c r="B80" s="1087"/>
      <c r="C80" s="1087"/>
      <c r="D80" s="1088"/>
      <c r="E80" s="666"/>
      <c r="F80" s="666">
        <v>222720</v>
      </c>
      <c r="G80" s="1565" t="s">
        <v>15</v>
      </c>
      <c r="H80" s="1566"/>
      <c r="I80" s="674">
        <v>4.2</v>
      </c>
      <c r="J80" s="672">
        <v>100</v>
      </c>
      <c r="K80" s="1532">
        <v>100</v>
      </c>
      <c r="L80" s="1533"/>
      <c r="M80" s="1532">
        <v>50</v>
      </c>
      <c r="N80" s="1533"/>
      <c r="O80" s="1532"/>
      <c r="P80" s="1533"/>
    </row>
    <row r="81" spans="1:16" ht="19.899999999999999" customHeight="1" x14ac:dyDescent="0.25">
      <c r="A81" s="1567" t="s">
        <v>92</v>
      </c>
      <c r="B81" s="1568"/>
      <c r="C81" s="1568"/>
      <c r="D81" s="1569"/>
      <c r="E81" s="666"/>
      <c r="F81" s="666">
        <v>222940</v>
      </c>
      <c r="G81" s="1565" t="s">
        <v>15</v>
      </c>
      <c r="H81" s="1566"/>
      <c r="I81" s="674">
        <v>5</v>
      </c>
      <c r="J81" s="672">
        <v>10</v>
      </c>
      <c r="K81" s="1532">
        <v>10</v>
      </c>
      <c r="L81" s="1533"/>
      <c r="M81" s="1532">
        <v>10</v>
      </c>
      <c r="N81" s="1533"/>
      <c r="O81" s="1532"/>
      <c r="P81" s="1533"/>
    </row>
    <row r="82" spans="1:16" ht="19.899999999999999" customHeight="1" x14ac:dyDescent="0.25">
      <c r="A82" s="1567" t="s">
        <v>93</v>
      </c>
      <c r="B82" s="1568"/>
      <c r="C82" s="1568"/>
      <c r="D82" s="1569"/>
      <c r="E82" s="666"/>
      <c r="F82" s="666">
        <v>222980</v>
      </c>
      <c r="G82" s="1565" t="s">
        <v>15</v>
      </c>
      <c r="H82" s="1566"/>
      <c r="I82" s="674">
        <v>2.4</v>
      </c>
      <c r="J82" s="672">
        <v>10</v>
      </c>
      <c r="K82" s="1532">
        <v>30</v>
      </c>
      <c r="L82" s="1533"/>
      <c r="M82" s="1532">
        <v>10</v>
      </c>
      <c r="N82" s="1533"/>
      <c r="O82" s="1532"/>
      <c r="P82" s="1533"/>
    </row>
    <row r="83" spans="1:16" ht="19.899999999999999" customHeight="1" x14ac:dyDescent="0.25">
      <c r="A83" s="1567" t="s">
        <v>146</v>
      </c>
      <c r="B83" s="1568"/>
      <c r="C83" s="1568"/>
      <c r="D83" s="1569"/>
      <c r="E83" s="666"/>
      <c r="F83" s="666">
        <v>222990</v>
      </c>
      <c r="G83" s="1565" t="s">
        <v>15</v>
      </c>
      <c r="H83" s="1566"/>
      <c r="I83" s="674"/>
      <c r="J83" s="672">
        <v>3210</v>
      </c>
      <c r="K83" s="1532">
        <v>520</v>
      </c>
      <c r="L83" s="1533"/>
      <c r="M83" s="1532">
        <v>100</v>
      </c>
      <c r="N83" s="1533"/>
      <c r="O83" s="1532"/>
      <c r="P83" s="1533"/>
    </row>
    <row r="84" spans="1:16" ht="31.5" customHeight="1" x14ac:dyDescent="0.25">
      <c r="A84" s="1567" t="s">
        <v>300</v>
      </c>
      <c r="B84" s="1568"/>
      <c r="C84" s="1568"/>
      <c r="D84" s="1569"/>
      <c r="E84" s="666"/>
      <c r="F84" s="666">
        <v>281400</v>
      </c>
      <c r="G84" s="1565" t="s">
        <v>15</v>
      </c>
      <c r="H84" s="1566"/>
      <c r="I84" s="674"/>
      <c r="J84" s="672">
        <v>50</v>
      </c>
      <c r="K84" s="1532">
        <v>50</v>
      </c>
      <c r="L84" s="1533"/>
      <c r="M84" s="1532">
        <v>20</v>
      </c>
      <c r="N84" s="1533"/>
      <c r="O84" s="1532"/>
      <c r="P84" s="1533"/>
    </row>
    <row r="85" spans="1:16" ht="36" customHeight="1" x14ac:dyDescent="0.25">
      <c r="A85" s="1567" t="s">
        <v>301</v>
      </c>
      <c r="B85" s="1568"/>
      <c r="C85" s="1568"/>
      <c r="D85" s="1569"/>
      <c r="E85" s="666"/>
      <c r="F85" s="666">
        <v>281600</v>
      </c>
      <c r="G85" s="1565" t="s">
        <v>15</v>
      </c>
      <c r="H85" s="1566"/>
      <c r="I85" s="674">
        <v>2745.9</v>
      </c>
      <c r="J85" s="672">
        <v>4000</v>
      </c>
      <c r="K85" s="1532">
        <v>3500</v>
      </c>
      <c r="L85" s="1533"/>
      <c r="M85" s="1532">
        <v>1282</v>
      </c>
      <c r="N85" s="1533"/>
      <c r="O85" s="1532"/>
      <c r="P85" s="1533"/>
    </row>
    <row r="86" spans="1:16" s="465" customFormat="1" ht="36" customHeight="1" x14ac:dyDescent="0.25">
      <c r="A86" s="1567" t="s">
        <v>543</v>
      </c>
      <c r="B86" s="1568"/>
      <c r="C86" s="1568"/>
      <c r="D86" s="1569"/>
      <c r="E86" s="880"/>
      <c r="F86" s="880">
        <v>282900</v>
      </c>
      <c r="G86" s="1565" t="s">
        <v>15</v>
      </c>
      <c r="H86" s="1566"/>
      <c r="I86" s="882"/>
      <c r="J86" s="881"/>
      <c r="K86" s="1532">
        <v>12000</v>
      </c>
      <c r="L86" s="1533"/>
      <c r="M86" s="1532"/>
      <c r="N86" s="1533"/>
      <c r="O86" s="1532"/>
      <c r="P86" s="1533"/>
    </row>
    <row r="87" spans="1:16" ht="19.899999999999999" customHeight="1" x14ac:dyDescent="0.25">
      <c r="A87" s="1086" t="s">
        <v>308</v>
      </c>
      <c r="B87" s="1087"/>
      <c r="C87" s="1087"/>
      <c r="D87" s="1088"/>
      <c r="E87" s="666"/>
      <c r="F87" s="666">
        <v>319240</v>
      </c>
      <c r="G87" s="1565" t="s">
        <v>15</v>
      </c>
      <c r="H87" s="1566"/>
      <c r="I87" s="674">
        <v>163.6</v>
      </c>
      <c r="J87" s="672">
        <v>80277.3</v>
      </c>
      <c r="K87" s="1532"/>
      <c r="L87" s="1533"/>
      <c r="M87" s="1532"/>
      <c r="N87" s="1533"/>
      <c r="O87" s="1532"/>
      <c r="P87" s="1533"/>
    </row>
    <row r="88" spans="1:16" ht="19.899999999999999" customHeight="1" x14ac:dyDescent="0.25">
      <c r="A88" s="1567" t="s">
        <v>302</v>
      </c>
      <c r="B88" s="1568"/>
      <c r="C88" s="1568"/>
      <c r="D88" s="1569"/>
      <c r="E88" s="666"/>
      <c r="F88" s="666">
        <v>314110</v>
      </c>
      <c r="G88" s="1565" t="s">
        <v>15</v>
      </c>
      <c r="H88" s="1566"/>
      <c r="I88" s="674">
        <v>16.7</v>
      </c>
      <c r="J88" s="672">
        <v>100</v>
      </c>
      <c r="K88" s="1532">
        <v>50</v>
      </c>
      <c r="L88" s="1533"/>
      <c r="M88" s="1532">
        <v>20</v>
      </c>
      <c r="N88" s="1533"/>
      <c r="O88" s="1532"/>
      <c r="P88" s="1533"/>
    </row>
    <row r="89" spans="1:16" ht="19.899999999999999" customHeight="1" x14ac:dyDescent="0.25">
      <c r="A89" s="1567" t="s">
        <v>264</v>
      </c>
      <c r="B89" s="1568"/>
      <c r="C89" s="1568"/>
      <c r="D89" s="1569"/>
      <c r="E89" s="666"/>
      <c r="F89" s="666">
        <v>315110</v>
      </c>
      <c r="G89" s="1565" t="s">
        <v>15</v>
      </c>
      <c r="H89" s="1566"/>
      <c r="I89" s="674"/>
      <c r="J89" s="672">
        <v>500</v>
      </c>
      <c r="K89" s="1532"/>
      <c r="L89" s="1533"/>
      <c r="M89" s="1532"/>
      <c r="N89" s="1533"/>
      <c r="O89" s="1532"/>
      <c r="P89" s="1533"/>
    </row>
    <row r="90" spans="1:16" ht="44.25" customHeight="1" x14ac:dyDescent="0.25">
      <c r="A90" s="1567" t="s">
        <v>662</v>
      </c>
      <c r="B90" s="1568"/>
      <c r="C90" s="1568"/>
      <c r="D90" s="1569"/>
      <c r="E90" s="666"/>
      <c r="F90" s="666">
        <v>316110</v>
      </c>
      <c r="G90" s="1565" t="s">
        <v>15</v>
      </c>
      <c r="H90" s="1566"/>
      <c r="I90" s="674"/>
      <c r="J90" s="672">
        <v>80</v>
      </c>
      <c r="K90" s="1532">
        <v>50</v>
      </c>
      <c r="L90" s="1533"/>
      <c r="M90" s="1532">
        <v>30</v>
      </c>
      <c r="N90" s="1533"/>
      <c r="O90" s="1532"/>
      <c r="P90" s="1533"/>
    </row>
    <row r="91" spans="1:16" ht="38.25" customHeight="1" x14ac:dyDescent="0.25">
      <c r="A91" s="1567" t="s">
        <v>102</v>
      </c>
      <c r="B91" s="1568"/>
      <c r="C91" s="1568"/>
      <c r="D91" s="1569"/>
      <c r="E91" s="666"/>
      <c r="F91" s="666">
        <v>331110</v>
      </c>
      <c r="G91" s="1565" t="s">
        <v>15</v>
      </c>
      <c r="H91" s="1566"/>
      <c r="I91" s="674">
        <v>1.3</v>
      </c>
      <c r="J91" s="672">
        <v>80</v>
      </c>
      <c r="K91" s="1532">
        <v>50</v>
      </c>
      <c r="L91" s="1533"/>
      <c r="M91" s="1532">
        <v>10</v>
      </c>
      <c r="N91" s="1533"/>
      <c r="O91" s="1532"/>
      <c r="P91" s="1533"/>
    </row>
    <row r="92" spans="1:16" ht="19.899999999999999" customHeight="1" x14ac:dyDescent="0.25">
      <c r="A92" s="1567" t="s">
        <v>304</v>
      </c>
      <c r="B92" s="1568"/>
      <c r="C92" s="1568"/>
      <c r="D92" s="1569"/>
      <c r="E92" s="666"/>
      <c r="F92" s="666">
        <v>333110</v>
      </c>
      <c r="G92" s="1565" t="s">
        <v>15</v>
      </c>
      <c r="H92" s="1566"/>
      <c r="I92" s="674">
        <v>0.5</v>
      </c>
      <c r="J92" s="672">
        <v>10</v>
      </c>
      <c r="K92" s="1532">
        <v>10</v>
      </c>
      <c r="L92" s="1533"/>
      <c r="M92" s="1532">
        <v>5</v>
      </c>
      <c r="N92" s="1533"/>
      <c r="O92" s="1532"/>
      <c r="P92" s="1533"/>
    </row>
    <row r="93" spans="1:16" ht="36" customHeight="1" x14ac:dyDescent="0.25">
      <c r="A93" s="1567" t="s">
        <v>211</v>
      </c>
      <c r="B93" s="1568"/>
      <c r="C93" s="1568"/>
      <c r="D93" s="1569"/>
      <c r="E93" s="666"/>
      <c r="F93" s="666">
        <v>336110</v>
      </c>
      <c r="G93" s="1565" t="s">
        <v>15</v>
      </c>
      <c r="H93" s="1566"/>
      <c r="I93" s="674">
        <v>33</v>
      </c>
      <c r="J93" s="672">
        <v>100</v>
      </c>
      <c r="K93" s="1532">
        <v>100</v>
      </c>
      <c r="L93" s="1533"/>
      <c r="M93" s="1532">
        <v>30</v>
      </c>
      <c r="N93" s="1533"/>
      <c r="O93" s="1532"/>
      <c r="P93" s="1533"/>
    </row>
    <row r="94" spans="1:16" ht="24" customHeight="1" x14ac:dyDescent="0.25">
      <c r="A94" s="1567" t="s">
        <v>305</v>
      </c>
      <c r="B94" s="1568"/>
      <c r="C94" s="1568"/>
      <c r="D94" s="1569"/>
      <c r="E94" s="666"/>
      <c r="F94" s="666">
        <v>337110</v>
      </c>
      <c r="G94" s="1565" t="s">
        <v>15</v>
      </c>
      <c r="H94" s="1566"/>
      <c r="I94" s="674"/>
      <c r="J94" s="672">
        <v>50</v>
      </c>
      <c r="K94" s="1532">
        <v>30</v>
      </c>
      <c r="L94" s="1533"/>
      <c r="M94" s="1532">
        <v>10</v>
      </c>
      <c r="N94" s="1533"/>
      <c r="O94" s="1532"/>
      <c r="P94" s="1533"/>
    </row>
    <row r="95" spans="1:16" ht="24" customHeight="1" x14ac:dyDescent="0.25">
      <c r="A95" s="1567" t="s">
        <v>104</v>
      </c>
      <c r="B95" s="1568"/>
      <c r="C95" s="1568"/>
      <c r="D95" s="1569"/>
      <c r="E95" s="666"/>
      <c r="F95" s="666">
        <v>339110</v>
      </c>
      <c r="G95" s="1565" t="s">
        <v>15</v>
      </c>
      <c r="H95" s="1566"/>
      <c r="I95" s="674">
        <v>12.2</v>
      </c>
      <c r="J95" s="672">
        <v>30</v>
      </c>
      <c r="K95" s="1532">
        <v>30</v>
      </c>
      <c r="L95" s="1533"/>
      <c r="M95" s="1532">
        <v>10</v>
      </c>
      <c r="N95" s="1533"/>
      <c r="O95" s="1532"/>
      <c r="P95" s="1533"/>
    </row>
    <row r="96" spans="1:16" ht="20.45" customHeight="1" x14ac:dyDescent="0.25"/>
    <row r="97" spans="1:16" ht="22.15" customHeight="1" x14ac:dyDescent="0.25">
      <c r="A97" s="199" t="s">
        <v>63</v>
      </c>
      <c r="B97" s="200" t="s">
        <v>148</v>
      </c>
      <c r="C97" s="200"/>
      <c r="D97" s="200"/>
      <c r="E97" s="200"/>
      <c r="F97" s="200"/>
      <c r="G97" s="200"/>
      <c r="H97" s="200"/>
      <c r="I97" s="200"/>
      <c r="J97" s="200"/>
      <c r="K97" s="200"/>
      <c r="L97" s="200"/>
      <c r="M97" s="200"/>
      <c r="N97" s="200"/>
      <c r="O97" s="200"/>
      <c r="P97" s="201"/>
    </row>
    <row r="98" spans="1:16" ht="19.899999999999999" customHeight="1" x14ac:dyDescent="0.25">
      <c r="A98" s="1057" t="s">
        <v>7</v>
      </c>
      <c r="B98" s="1057"/>
      <c r="C98" s="1057"/>
      <c r="D98" s="1057"/>
      <c r="E98" s="1057" t="s">
        <v>2</v>
      </c>
      <c r="F98" s="1057"/>
      <c r="G98" s="1057"/>
      <c r="H98" s="1057"/>
      <c r="I98" s="1058" t="s">
        <v>64</v>
      </c>
      <c r="J98" s="1058" t="s">
        <v>65</v>
      </c>
      <c r="K98" s="1058" t="s">
        <v>360</v>
      </c>
      <c r="L98" s="181">
        <v>2017</v>
      </c>
      <c r="M98" s="1058" t="s">
        <v>361</v>
      </c>
      <c r="N98" s="180">
        <v>2018</v>
      </c>
      <c r="O98" s="180">
        <v>2019</v>
      </c>
      <c r="P98" s="180">
        <v>2020</v>
      </c>
    </row>
    <row r="99" spans="1:16" ht="63" customHeight="1" x14ac:dyDescent="0.25">
      <c r="A99" s="1057"/>
      <c r="B99" s="1057"/>
      <c r="C99" s="1057"/>
      <c r="D99" s="1057"/>
      <c r="E99" s="180" t="s">
        <v>66</v>
      </c>
      <c r="F99" s="180" t="s">
        <v>61</v>
      </c>
      <c r="G99" s="185" t="s">
        <v>12</v>
      </c>
      <c r="H99" s="184" t="s">
        <v>62</v>
      </c>
      <c r="I99" s="1058"/>
      <c r="J99" s="1058"/>
      <c r="K99" s="1058"/>
      <c r="L99" s="17" t="s">
        <v>67</v>
      </c>
      <c r="M99" s="1058"/>
      <c r="N99" s="18" t="s">
        <v>12</v>
      </c>
      <c r="O99" s="185" t="s">
        <v>13</v>
      </c>
      <c r="P99" s="185" t="s">
        <v>13</v>
      </c>
    </row>
    <row r="100" spans="1:16" x14ac:dyDescent="0.25">
      <c r="A100" s="1026">
        <v>1</v>
      </c>
      <c r="B100" s="1038"/>
      <c r="C100" s="1038"/>
      <c r="D100" s="1027"/>
      <c r="E100" s="180">
        <v>2</v>
      </c>
      <c r="F100" s="180">
        <v>3</v>
      </c>
      <c r="G100" s="180">
        <v>4</v>
      </c>
      <c r="H100" s="180">
        <v>5</v>
      </c>
      <c r="I100" s="180">
        <v>6</v>
      </c>
      <c r="J100" s="180">
        <v>7</v>
      </c>
      <c r="K100" s="180">
        <v>8</v>
      </c>
      <c r="L100" s="180">
        <v>9</v>
      </c>
      <c r="M100" s="180" t="s">
        <v>68</v>
      </c>
      <c r="N100" s="180">
        <v>11</v>
      </c>
      <c r="O100" s="180">
        <v>12</v>
      </c>
      <c r="P100" s="180">
        <v>13</v>
      </c>
    </row>
    <row r="101" spans="1:16" ht="51.75" customHeight="1" x14ac:dyDescent="0.25">
      <c r="A101" s="1182" t="s">
        <v>133</v>
      </c>
      <c r="B101" s="1570"/>
      <c r="C101" s="1570"/>
      <c r="D101" s="1183"/>
      <c r="E101" s="671" t="s">
        <v>149</v>
      </c>
      <c r="F101" s="162" t="s">
        <v>307</v>
      </c>
      <c r="G101" s="127"/>
      <c r="H101" s="127"/>
      <c r="I101" s="247">
        <f>SUM(I102:I102)</f>
        <v>92440.9</v>
      </c>
      <c r="J101" s="136">
        <v>2015</v>
      </c>
      <c r="K101" s="247">
        <f t="shared" ref="K101:N101" si="2">SUM(K102:K102)</f>
        <v>92277.3</v>
      </c>
      <c r="L101" s="247">
        <f t="shared" si="2"/>
        <v>80277.3</v>
      </c>
      <c r="M101" s="247">
        <f t="shared" si="2"/>
        <v>12000</v>
      </c>
      <c r="N101" s="247">
        <f t="shared" si="2"/>
        <v>12000</v>
      </c>
      <c r="O101" s="135">
        <f>SUM(O102:O102)</f>
        <v>0</v>
      </c>
      <c r="P101" s="135">
        <f>SUM(P102:P102)</f>
        <v>0</v>
      </c>
    </row>
    <row r="102" spans="1:16" ht="27.6" customHeight="1" x14ac:dyDescent="0.25">
      <c r="A102" s="1086" t="s">
        <v>308</v>
      </c>
      <c r="B102" s="1087"/>
      <c r="C102" s="1087"/>
      <c r="D102" s="1088"/>
      <c r="E102" s="669"/>
      <c r="F102" s="128"/>
      <c r="G102" s="128"/>
      <c r="H102" s="669">
        <v>319240</v>
      </c>
      <c r="I102" s="254">
        <v>92440.9</v>
      </c>
      <c r="J102" s="137"/>
      <c r="K102" s="254">
        <v>92277.3</v>
      </c>
      <c r="L102" s="254">
        <v>80277.3</v>
      </c>
      <c r="M102" s="254">
        <v>12000</v>
      </c>
      <c r="N102" s="254">
        <v>12000</v>
      </c>
      <c r="O102" s="137"/>
      <c r="P102" s="137"/>
    </row>
    <row r="103" spans="1:16" ht="22.9" customHeight="1" x14ac:dyDescent="0.25">
      <c r="A103" s="196"/>
      <c r="B103" s="197"/>
      <c r="C103" s="197"/>
      <c r="D103" s="198"/>
      <c r="E103" s="202"/>
      <c r="F103" s="128"/>
      <c r="G103" s="128"/>
      <c r="H103" s="138"/>
      <c r="I103" s="254"/>
      <c r="J103" s="137"/>
      <c r="K103" s="137"/>
      <c r="L103" s="137"/>
      <c r="M103" s="137"/>
      <c r="N103" s="137"/>
      <c r="O103" s="137"/>
      <c r="P103" s="137"/>
    </row>
    <row r="104" spans="1:16" s="19" customFormat="1" ht="24.6" customHeight="1" x14ac:dyDescent="0.25">
      <c r="A104" s="1045" t="s">
        <v>69</v>
      </c>
      <c r="B104" s="1046"/>
      <c r="C104" s="1046"/>
      <c r="D104" s="1046"/>
      <c r="E104" s="1046"/>
      <c r="F104" s="1046"/>
      <c r="G104" s="1046"/>
      <c r="H104" s="1046"/>
      <c r="I104" s="1046"/>
      <c r="J104" s="1046"/>
      <c r="K104" s="1046"/>
      <c r="L104" s="1046"/>
      <c r="M104" s="1046"/>
      <c r="N104" s="1046"/>
      <c r="O104" s="1046"/>
      <c r="P104" s="1047"/>
    </row>
    <row r="105" spans="1:16" s="19" customFormat="1" ht="24.6" customHeight="1" x14ac:dyDescent="0.25">
      <c r="A105" s="1031" t="s">
        <v>70</v>
      </c>
      <c r="B105" s="1032"/>
      <c r="C105" s="1032"/>
      <c r="D105" s="1032"/>
      <c r="E105" s="1032"/>
      <c r="F105" s="1032"/>
      <c r="G105" s="1032"/>
      <c r="H105" s="1032"/>
      <c r="I105" s="1032"/>
      <c r="J105" s="1032"/>
      <c r="K105" s="1032"/>
      <c r="L105" s="1032"/>
      <c r="M105" s="1032"/>
      <c r="N105" s="1032"/>
      <c r="O105" s="1032"/>
      <c r="P105" s="1033"/>
    </row>
    <row r="106" spans="1:16" s="19" customFormat="1" ht="24.6" customHeight="1" x14ac:dyDescent="0.25">
      <c r="A106" s="1031" t="s">
        <v>71</v>
      </c>
      <c r="B106" s="1032"/>
      <c r="C106" s="1032"/>
      <c r="D106" s="1032"/>
      <c r="E106" s="1032"/>
      <c r="F106" s="1032"/>
      <c r="G106" s="1032"/>
      <c r="H106" s="1032"/>
      <c r="I106" s="1032"/>
      <c r="J106" s="1032"/>
      <c r="K106" s="1032"/>
      <c r="L106" s="1032"/>
      <c r="M106" s="1032"/>
      <c r="N106" s="1032"/>
      <c r="O106" s="1032"/>
      <c r="P106" s="1033"/>
    </row>
    <row r="107" spans="1:16" s="19" customFormat="1" ht="24.6" customHeight="1" x14ac:dyDescent="0.25">
      <c r="A107" s="1034" t="s">
        <v>72</v>
      </c>
      <c r="B107" s="1035"/>
      <c r="C107" s="1035"/>
      <c r="D107" s="1035"/>
      <c r="E107" s="1035"/>
      <c r="F107" s="1035"/>
      <c r="G107" s="1035"/>
      <c r="H107" s="1035"/>
      <c r="I107" s="1035"/>
      <c r="J107" s="1035"/>
      <c r="K107" s="1035"/>
      <c r="L107" s="1035"/>
      <c r="M107" s="1035"/>
      <c r="N107" s="1035"/>
      <c r="O107" s="1035"/>
      <c r="P107" s="1036"/>
    </row>
    <row r="108" spans="1:16" x14ac:dyDescent="0.25">
      <c r="A108" s="465"/>
      <c r="B108" s="465"/>
      <c r="C108" s="465"/>
      <c r="D108" s="465"/>
      <c r="E108" s="465"/>
      <c r="F108" s="465"/>
      <c r="G108" s="465"/>
      <c r="H108" s="465"/>
      <c r="I108" s="465"/>
      <c r="J108" s="465"/>
      <c r="K108" s="465"/>
      <c r="L108" s="465"/>
      <c r="M108" s="465"/>
      <c r="N108" s="465"/>
      <c r="O108" s="465"/>
      <c r="P108" s="465"/>
    </row>
    <row r="109" spans="1:16" ht="37.5" customHeight="1" x14ac:dyDescent="0.25">
      <c r="A109" s="1037" t="s">
        <v>73</v>
      </c>
      <c r="B109" s="1037"/>
      <c r="C109" s="1037"/>
      <c r="D109" s="1037"/>
      <c r="E109" s="1037"/>
      <c r="F109" s="1037"/>
      <c r="G109" s="1037"/>
      <c r="H109" s="1037"/>
      <c r="I109" s="1037"/>
      <c r="J109" s="1037"/>
      <c r="K109" s="1037"/>
      <c r="L109" s="1037"/>
      <c r="M109" s="1037"/>
      <c r="N109" s="1037"/>
      <c r="O109" s="1037"/>
      <c r="P109" s="1037"/>
    </row>
    <row r="110" spans="1:16" ht="38.25" hidden="1" customHeight="1" x14ac:dyDescent="0.25">
      <c r="A110" s="193"/>
      <c r="C110" s="193"/>
      <c r="D110" s="193"/>
      <c r="E110" s="193"/>
      <c r="F110" s="193"/>
      <c r="G110" s="193"/>
      <c r="H110" s="193"/>
      <c r="I110" s="193"/>
      <c r="J110" s="193"/>
      <c r="K110" s="193"/>
      <c r="L110" s="193"/>
      <c r="M110" s="193"/>
      <c r="N110" s="193"/>
      <c r="O110" s="193"/>
      <c r="P110" s="193"/>
    </row>
    <row r="111" spans="1:16" ht="48.75" hidden="1" customHeight="1" x14ac:dyDescent="0.25"/>
  </sheetData>
  <mergeCells count="306">
    <mergeCell ref="A91:D91"/>
    <mergeCell ref="G91:H91"/>
    <mergeCell ref="K91:L91"/>
    <mergeCell ref="M91:N91"/>
    <mergeCell ref="O91:P91"/>
    <mergeCell ref="O94:P94"/>
    <mergeCell ref="A89:D89"/>
    <mergeCell ref="G89:H89"/>
    <mergeCell ref="K89:L89"/>
    <mergeCell ref="M89:N89"/>
    <mergeCell ref="O89:P89"/>
    <mergeCell ref="A90:D90"/>
    <mergeCell ref="G90:H90"/>
    <mergeCell ref="K90:L90"/>
    <mergeCell ref="M90:N90"/>
    <mergeCell ref="O90:P90"/>
    <mergeCell ref="A106:P106"/>
    <mergeCell ref="A107:P107"/>
    <mergeCell ref="A109:P109"/>
    <mergeCell ref="A100:D100"/>
    <mergeCell ref="A101:D101"/>
    <mergeCell ref="A102:D102"/>
    <mergeCell ref="A104:P104"/>
    <mergeCell ref="A105:P105"/>
    <mergeCell ref="A98:D99"/>
    <mergeCell ref="E98:H98"/>
    <mergeCell ref="I98:I99"/>
    <mergeCell ref="J98:J99"/>
    <mergeCell ref="K98:K99"/>
    <mergeCell ref="M98:M99"/>
    <mergeCell ref="A95:D95"/>
    <mergeCell ref="G95:H95"/>
    <mergeCell ref="K95:L95"/>
    <mergeCell ref="M95:N95"/>
    <mergeCell ref="O95:P95"/>
    <mergeCell ref="A92:D92"/>
    <mergeCell ref="G92:H92"/>
    <mergeCell ref="K92:L92"/>
    <mergeCell ref="M92:N92"/>
    <mergeCell ref="O92:P92"/>
    <mergeCell ref="A93:D93"/>
    <mergeCell ref="G93:H93"/>
    <mergeCell ref="K93:L93"/>
    <mergeCell ref="M93:N93"/>
    <mergeCell ref="O93:P93"/>
    <mergeCell ref="A94:D94"/>
    <mergeCell ref="G94:H94"/>
    <mergeCell ref="K94:L94"/>
    <mergeCell ref="M94:N94"/>
    <mergeCell ref="A88:D88"/>
    <mergeCell ref="G88:H88"/>
    <mergeCell ref="K88:L88"/>
    <mergeCell ref="M88:N88"/>
    <mergeCell ref="O88:P88"/>
    <mergeCell ref="A85:D85"/>
    <mergeCell ref="G85:H85"/>
    <mergeCell ref="K85:L85"/>
    <mergeCell ref="M85:N85"/>
    <mergeCell ref="O85:P85"/>
    <mergeCell ref="A87:D87"/>
    <mergeCell ref="G87:H87"/>
    <mergeCell ref="K87:L87"/>
    <mergeCell ref="M87:N87"/>
    <mergeCell ref="O87:P87"/>
    <mergeCell ref="G86:H86"/>
    <mergeCell ref="K86:L86"/>
    <mergeCell ref="M86:N86"/>
    <mergeCell ref="O86:P86"/>
    <mergeCell ref="A86:D86"/>
    <mergeCell ref="A83:D83"/>
    <mergeCell ref="G83:H83"/>
    <mergeCell ref="K83:L83"/>
    <mergeCell ref="M83:N83"/>
    <mergeCell ref="O83:P83"/>
    <mergeCell ref="A84:D84"/>
    <mergeCell ref="G84:H84"/>
    <mergeCell ref="K84:L84"/>
    <mergeCell ref="M84:N84"/>
    <mergeCell ref="O84:P84"/>
    <mergeCell ref="A81:D81"/>
    <mergeCell ref="G81:H81"/>
    <mergeCell ref="K81:L81"/>
    <mergeCell ref="M81:N81"/>
    <mergeCell ref="O81:P81"/>
    <mergeCell ref="A82:D82"/>
    <mergeCell ref="G82:H82"/>
    <mergeCell ref="K82:L82"/>
    <mergeCell ref="M82:N82"/>
    <mergeCell ref="O82:P82"/>
    <mergeCell ref="A79:D79"/>
    <mergeCell ref="G79:H79"/>
    <mergeCell ref="K79:L79"/>
    <mergeCell ref="M79:N79"/>
    <mergeCell ref="O79:P79"/>
    <mergeCell ref="A80:D80"/>
    <mergeCell ref="G80:H80"/>
    <mergeCell ref="K80:L80"/>
    <mergeCell ref="M80:N80"/>
    <mergeCell ref="O80:P80"/>
    <mergeCell ref="A77:D77"/>
    <mergeCell ref="G77:H77"/>
    <mergeCell ref="K77:L77"/>
    <mergeCell ref="M77:N77"/>
    <mergeCell ref="O77:P77"/>
    <mergeCell ref="A78:D78"/>
    <mergeCell ref="G78:H78"/>
    <mergeCell ref="K78:L78"/>
    <mergeCell ref="M78:N78"/>
    <mergeCell ref="O78:P78"/>
    <mergeCell ref="A75:D75"/>
    <mergeCell ref="G75:H75"/>
    <mergeCell ref="K75:L75"/>
    <mergeCell ref="M75:N75"/>
    <mergeCell ref="O75:P75"/>
    <mergeCell ref="A76:D76"/>
    <mergeCell ref="G76:H76"/>
    <mergeCell ref="K76:L76"/>
    <mergeCell ref="M76:N76"/>
    <mergeCell ref="O76:P76"/>
    <mergeCell ref="A73:D73"/>
    <mergeCell ref="G73:H73"/>
    <mergeCell ref="K73:L73"/>
    <mergeCell ref="M73:N73"/>
    <mergeCell ref="O73:P73"/>
    <mergeCell ref="A74:D74"/>
    <mergeCell ref="G74:H74"/>
    <mergeCell ref="K74:L74"/>
    <mergeCell ref="M74:N74"/>
    <mergeCell ref="O74:P74"/>
    <mergeCell ref="A72:D72"/>
    <mergeCell ref="G72:H72"/>
    <mergeCell ref="O72:P72"/>
    <mergeCell ref="K72:L72"/>
    <mergeCell ref="M72:N72"/>
    <mergeCell ref="C67:I67"/>
    <mergeCell ref="A69:P69"/>
    <mergeCell ref="A70:D71"/>
    <mergeCell ref="E70:F70"/>
    <mergeCell ref="G70:H70"/>
    <mergeCell ref="K70:L70"/>
    <mergeCell ref="M70:N70"/>
    <mergeCell ref="O70:P70"/>
    <mergeCell ref="G71:H71"/>
    <mergeCell ref="K71:L71"/>
    <mergeCell ref="M71:N71"/>
    <mergeCell ref="O71:P71"/>
    <mergeCell ref="C66:I66"/>
    <mergeCell ref="A59:C59"/>
    <mergeCell ref="D59:P59"/>
    <mergeCell ref="A60:C60"/>
    <mergeCell ref="D60:P60"/>
    <mergeCell ref="A61:P61"/>
    <mergeCell ref="A62:A63"/>
    <mergeCell ref="B62:B63"/>
    <mergeCell ref="C62:I63"/>
    <mergeCell ref="J62:J63"/>
    <mergeCell ref="C65:I65"/>
    <mergeCell ref="C64:I64"/>
    <mergeCell ref="A64:A65"/>
    <mergeCell ref="A55:B55"/>
    <mergeCell ref="C55:N55"/>
    <mergeCell ref="O55:P55"/>
    <mergeCell ref="A57:P57"/>
    <mergeCell ref="A58:C58"/>
    <mergeCell ref="D58:P58"/>
    <mergeCell ref="A53:B53"/>
    <mergeCell ref="C53:N53"/>
    <mergeCell ref="O53:P53"/>
    <mergeCell ref="A54:B54"/>
    <mergeCell ref="C54:N54"/>
    <mergeCell ref="O54:P54"/>
    <mergeCell ref="A50:B50"/>
    <mergeCell ref="A51:P51"/>
    <mergeCell ref="A52:B52"/>
    <mergeCell ref="C52:N52"/>
    <mergeCell ref="O52:P52"/>
    <mergeCell ref="A44:B44"/>
    <mergeCell ref="A46:B46"/>
    <mergeCell ref="A47:B47"/>
    <mergeCell ref="I47:J47"/>
    <mergeCell ref="A48:B48"/>
    <mergeCell ref="A49:B49"/>
    <mergeCell ref="A45:B45"/>
    <mergeCell ref="I44:J44"/>
    <mergeCell ref="I45:J45"/>
    <mergeCell ref="I46:J46"/>
    <mergeCell ref="I48:J48"/>
    <mergeCell ref="I49:J49"/>
    <mergeCell ref="A40:P40"/>
    <mergeCell ref="A41:B42"/>
    <mergeCell ref="C41:H41"/>
    <mergeCell ref="I41:J42"/>
    <mergeCell ref="A43:B43"/>
    <mergeCell ref="I43:J43"/>
    <mergeCell ref="A37:C37"/>
    <mergeCell ref="E37:F37"/>
    <mergeCell ref="G37:H37"/>
    <mergeCell ref="A38:C38"/>
    <mergeCell ref="E38:F38"/>
    <mergeCell ref="G38:H38"/>
    <mergeCell ref="A35:C35"/>
    <mergeCell ref="E35:F35"/>
    <mergeCell ref="G35:H35"/>
    <mergeCell ref="A36:C36"/>
    <mergeCell ref="E36:F36"/>
    <mergeCell ref="G36:H36"/>
    <mergeCell ref="A33:C33"/>
    <mergeCell ref="E33:F33"/>
    <mergeCell ref="G33:H33"/>
    <mergeCell ref="A34:C34"/>
    <mergeCell ref="E34:F34"/>
    <mergeCell ref="G34:H34"/>
    <mergeCell ref="A31:C31"/>
    <mergeCell ref="E31:F31"/>
    <mergeCell ref="G31:H31"/>
    <mergeCell ref="A32:C32"/>
    <mergeCell ref="E32:F32"/>
    <mergeCell ref="G32:H32"/>
    <mergeCell ref="A28:P28"/>
    <mergeCell ref="A29:C30"/>
    <mergeCell ref="D29:F29"/>
    <mergeCell ref="G29:J29"/>
    <mergeCell ref="K29:M29"/>
    <mergeCell ref="N29:P29"/>
    <mergeCell ref="E30:F30"/>
    <mergeCell ref="G30:H30"/>
    <mergeCell ref="A25:B25"/>
    <mergeCell ref="G25:H25"/>
    <mergeCell ref="K25:L25"/>
    <mergeCell ref="M25:N25"/>
    <mergeCell ref="O25:P25"/>
    <mergeCell ref="A26:B26"/>
    <mergeCell ref="G26:H26"/>
    <mergeCell ref="K26:L26"/>
    <mergeCell ref="M26:N26"/>
    <mergeCell ref="O26:P26"/>
    <mergeCell ref="A24:B24"/>
    <mergeCell ref="G24:H24"/>
    <mergeCell ref="K24:L24"/>
    <mergeCell ref="M24:N24"/>
    <mergeCell ref="O24:P24"/>
    <mergeCell ref="A22:B22"/>
    <mergeCell ref="G22:H22"/>
    <mergeCell ref="K22:L22"/>
    <mergeCell ref="M22:N22"/>
    <mergeCell ref="O22:P22"/>
    <mergeCell ref="A23:B23"/>
    <mergeCell ref="G23:H23"/>
    <mergeCell ref="K23:L23"/>
    <mergeCell ref="M23:N23"/>
    <mergeCell ref="O23:P23"/>
    <mergeCell ref="A20:B21"/>
    <mergeCell ref="C20:F20"/>
    <mergeCell ref="G20:H20"/>
    <mergeCell ref="K20:L20"/>
    <mergeCell ref="M20:N20"/>
    <mergeCell ref="O20:P20"/>
    <mergeCell ref="G21:H21"/>
    <mergeCell ref="K21:L21"/>
    <mergeCell ref="M21:N21"/>
    <mergeCell ref="O21:P21"/>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N1:P1"/>
    <mergeCell ref="E2:J2"/>
    <mergeCell ref="D3:L3"/>
    <mergeCell ref="A6:C6"/>
    <mergeCell ref="D6:O6"/>
    <mergeCell ref="A7:C7"/>
    <mergeCell ref="D7:O7"/>
    <mergeCell ref="K13:L13"/>
    <mergeCell ref="M13:N13"/>
    <mergeCell ref="O13:P13"/>
  </mergeCells>
  <pageMargins left="0.25" right="0.25" top="0.75" bottom="0.75" header="0.3" footer="0.3"/>
  <pageSetup paperSize="9" scale="83" fitToHeight="0" orientation="landscape" horizontalDpi="1200" verticalDpi="1200" r:id="rId1"/>
  <rowBreaks count="4" manualBreakCount="4">
    <brk id="24" max="15" man="1"/>
    <brk id="47" max="15" man="1"/>
    <brk id="65" max="15" man="1"/>
    <brk id="88"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Q129"/>
  <sheetViews>
    <sheetView showZeros="0" view="pageBreakPreview" topLeftCell="A109" zoomScale="77" zoomScaleNormal="90" zoomScaleSheetLayoutView="77" workbookViewId="0">
      <selection activeCell="A109" sqref="A109:D109"/>
    </sheetView>
  </sheetViews>
  <sheetFormatPr defaultColWidth="8.85546875" defaultRowHeight="15.75" x14ac:dyDescent="0.25"/>
  <cols>
    <col min="1" max="1" width="10" style="1" customWidth="1"/>
    <col min="2" max="2" width="17.42578125" style="1" customWidth="1"/>
    <col min="3" max="3" width="8.28515625" style="1" customWidth="1"/>
    <col min="4" max="4" width="9.5703125" style="1" customWidth="1"/>
    <col min="5" max="5" width="10.7109375" style="1" customWidth="1"/>
    <col min="6" max="6" width="8" style="1" customWidth="1"/>
    <col min="7" max="7" width="7.140625" style="1" customWidth="1"/>
    <col min="8" max="8" width="7.5703125" style="1" customWidth="1"/>
    <col min="9" max="9" width="11.5703125" style="1" customWidth="1"/>
    <col min="10" max="10" width="12.140625" style="1" customWidth="1"/>
    <col min="11" max="11" width="11.42578125" style="1" customWidth="1"/>
    <col min="12" max="12" width="9.7109375" style="1" customWidth="1"/>
    <col min="13" max="13" width="11.140625" style="1" customWidth="1"/>
    <col min="14" max="14" width="11" style="1" customWidth="1"/>
    <col min="15" max="15" width="12.5703125" style="1" customWidth="1"/>
    <col min="16" max="16" width="10.7109375" style="1" customWidth="1"/>
    <col min="17" max="16384" width="8.85546875" style="1"/>
  </cols>
  <sheetData>
    <row r="1" spans="1:16" x14ac:dyDescent="0.25">
      <c r="N1" s="1151" t="s">
        <v>0</v>
      </c>
      <c r="O1" s="1151"/>
      <c r="P1" s="1151"/>
    </row>
    <row r="2" spans="1:16" ht="18.75" x14ac:dyDescent="0.25">
      <c r="E2" s="1152" t="s">
        <v>1</v>
      </c>
      <c r="F2" s="1152"/>
      <c r="G2" s="1152"/>
      <c r="H2" s="1152"/>
      <c r="I2" s="1152"/>
      <c r="J2" s="1152"/>
    </row>
    <row r="3" spans="1:16" ht="18.75" x14ac:dyDescent="0.25">
      <c r="D3" s="1152" t="s">
        <v>349</v>
      </c>
      <c r="E3" s="1152"/>
      <c r="F3" s="1152"/>
      <c r="G3" s="1152"/>
      <c r="H3" s="1152"/>
      <c r="I3" s="1152"/>
      <c r="J3" s="1152"/>
      <c r="K3" s="1152"/>
      <c r="L3" s="1152"/>
    </row>
    <row r="4" spans="1:16" ht="18.75" x14ac:dyDescent="0.25">
      <c r="D4" s="225"/>
      <c r="E4" s="225"/>
      <c r="F4" s="225"/>
      <c r="G4" s="225"/>
      <c r="H4" s="225"/>
      <c r="I4" s="225"/>
      <c r="J4" s="225"/>
      <c r="K4" s="225"/>
      <c r="L4" s="225"/>
    </row>
    <row r="5" spans="1:16" x14ac:dyDescent="0.25">
      <c r="P5" s="224" t="s">
        <v>2</v>
      </c>
    </row>
    <row r="6" spans="1:16" ht="23.45" customHeight="1" x14ac:dyDescent="0.25">
      <c r="A6" s="1111" t="s">
        <v>3</v>
      </c>
      <c r="B6" s="1111"/>
      <c r="C6" s="1111"/>
      <c r="D6" s="1106" t="s">
        <v>150</v>
      </c>
      <c r="E6" s="1107"/>
      <c r="F6" s="1107"/>
      <c r="G6" s="1107"/>
      <c r="H6" s="1107"/>
      <c r="I6" s="1107"/>
      <c r="J6" s="1107"/>
      <c r="K6" s="1107"/>
      <c r="L6" s="1107"/>
      <c r="M6" s="1107"/>
      <c r="N6" s="1107"/>
      <c r="O6" s="1108"/>
      <c r="P6" s="209">
        <v>1</v>
      </c>
    </row>
    <row r="7" spans="1:16" ht="23.45" customHeight="1" x14ac:dyDescent="0.25">
      <c r="A7" s="1111" t="s">
        <v>4</v>
      </c>
      <c r="B7" s="1111"/>
      <c r="C7" s="1111"/>
      <c r="D7" s="1156" t="s">
        <v>426</v>
      </c>
      <c r="E7" s="1156"/>
      <c r="F7" s="1156"/>
      <c r="G7" s="1156"/>
      <c r="H7" s="1156"/>
      <c r="I7" s="1156"/>
      <c r="J7" s="1156"/>
      <c r="K7" s="1156"/>
      <c r="L7" s="1156"/>
      <c r="M7" s="1156"/>
      <c r="N7" s="1156"/>
      <c r="O7" s="1156"/>
      <c r="P7" s="37" t="s">
        <v>350</v>
      </c>
    </row>
    <row r="8" spans="1:16" ht="23.45" customHeight="1" x14ac:dyDescent="0.25">
      <c r="A8" s="1111" t="s">
        <v>5</v>
      </c>
      <c r="B8" s="1111"/>
      <c r="C8" s="1111"/>
      <c r="D8" s="1106"/>
      <c r="E8" s="1107"/>
      <c r="F8" s="1107"/>
      <c r="G8" s="1107"/>
      <c r="H8" s="1107"/>
      <c r="I8" s="1107"/>
      <c r="J8" s="1107"/>
      <c r="K8" s="1107"/>
      <c r="L8" s="1107"/>
      <c r="M8" s="1107"/>
      <c r="N8" s="1107"/>
      <c r="O8" s="1108"/>
      <c r="P8" s="209"/>
    </row>
    <row r="10" spans="1:16" x14ac:dyDescent="0.25">
      <c r="A10" s="1106" t="s">
        <v>6</v>
      </c>
      <c r="B10" s="1107"/>
      <c r="C10" s="1107"/>
      <c r="D10" s="1107"/>
      <c r="E10" s="1107"/>
      <c r="F10" s="1107"/>
      <c r="G10" s="1107"/>
      <c r="H10" s="1107"/>
      <c r="I10" s="1107"/>
      <c r="J10" s="1107"/>
      <c r="K10" s="1107"/>
      <c r="L10" s="1107"/>
      <c r="M10" s="1107"/>
      <c r="N10" s="1107"/>
      <c r="O10" s="1107"/>
      <c r="P10" s="1108"/>
    </row>
    <row r="11" spans="1:16" x14ac:dyDescent="0.25">
      <c r="A11" s="210"/>
      <c r="B11" s="210"/>
      <c r="C11" s="210"/>
      <c r="D11" s="210"/>
      <c r="E11" s="210"/>
      <c r="F11" s="210"/>
      <c r="G11" s="210"/>
      <c r="H11" s="210"/>
      <c r="I11" s="210"/>
      <c r="J11" s="210"/>
      <c r="K11" s="210"/>
      <c r="L11" s="210"/>
      <c r="M11" s="210"/>
      <c r="N11" s="210"/>
      <c r="O11" s="210"/>
      <c r="P11" s="210"/>
    </row>
    <row r="12" spans="1:16" ht="21.6" customHeight="1" x14ac:dyDescent="0.25">
      <c r="A12" s="1078" t="s">
        <v>7</v>
      </c>
      <c r="B12" s="1079"/>
      <c r="C12" s="1079"/>
      <c r="D12" s="1080"/>
      <c r="E12" s="1026" t="s">
        <v>2</v>
      </c>
      <c r="F12" s="1027"/>
      <c r="G12" s="1057">
        <v>2016</v>
      </c>
      <c r="H12" s="1057"/>
      <c r="I12" s="209">
        <v>2017</v>
      </c>
      <c r="J12" s="209">
        <v>2018</v>
      </c>
      <c r="K12" s="1084">
        <v>2019</v>
      </c>
      <c r="L12" s="1084"/>
      <c r="M12" s="1084">
        <v>2020</v>
      </c>
      <c r="N12" s="1084"/>
      <c r="O12" s="1084">
        <v>2021</v>
      </c>
      <c r="P12" s="1084"/>
    </row>
    <row r="13" spans="1:16" ht="31.5" x14ac:dyDescent="0.25">
      <c r="A13" s="1081"/>
      <c r="B13" s="1082"/>
      <c r="C13" s="1082"/>
      <c r="D13" s="1083"/>
      <c r="E13" s="209" t="s">
        <v>8</v>
      </c>
      <c r="F13" s="218" t="s">
        <v>9</v>
      </c>
      <c r="G13" s="1026" t="s">
        <v>10</v>
      </c>
      <c r="H13" s="1027"/>
      <c r="I13" s="209" t="s">
        <v>10</v>
      </c>
      <c r="J13" s="209" t="s">
        <v>11</v>
      </c>
      <c r="K13" s="1026" t="s">
        <v>12</v>
      </c>
      <c r="L13" s="1027"/>
      <c r="M13" s="1026" t="s">
        <v>13</v>
      </c>
      <c r="N13" s="1027"/>
      <c r="O13" s="1026" t="s">
        <v>13</v>
      </c>
      <c r="P13" s="1027"/>
    </row>
    <row r="14" spans="1:16" ht="23.45" customHeight="1" x14ac:dyDescent="0.25">
      <c r="A14" s="1051" t="s">
        <v>14</v>
      </c>
      <c r="B14" s="1051"/>
      <c r="C14" s="1051"/>
      <c r="D14" s="1051"/>
      <c r="E14" s="37" t="s">
        <v>109</v>
      </c>
      <c r="F14" s="209"/>
      <c r="G14" s="1064" t="s">
        <v>15</v>
      </c>
      <c r="H14" s="1065"/>
      <c r="I14" s="214">
        <v>61201.2</v>
      </c>
      <c r="J14" s="214">
        <v>7845</v>
      </c>
      <c r="K14" s="1064">
        <v>214092.3</v>
      </c>
      <c r="L14" s="1065"/>
      <c r="M14" s="1064">
        <v>334200</v>
      </c>
      <c r="N14" s="1065"/>
      <c r="O14" s="1064">
        <v>229500</v>
      </c>
      <c r="P14" s="1065"/>
    </row>
    <row r="15" spans="1:16" ht="23.45" customHeight="1" x14ac:dyDescent="0.25">
      <c r="A15" s="1106" t="s">
        <v>167</v>
      </c>
      <c r="B15" s="1107"/>
      <c r="C15" s="1107"/>
      <c r="D15" s="1108"/>
      <c r="E15" s="209"/>
      <c r="F15" s="209">
        <v>28</v>
      </c>
      <c r="G15" s="1026" t="s">
        <v>15</v>
      </c>
      <c r="H15" s="1027"/>
      <c r="I15" s="209">
        <v>61201.2</v>
      </c>
      <c r="J15" s="209">
        <v>7845</v>
      </c>
      <c r="K15" s="1026">
        <v>210700</v>
      </c>
      <c r="L15" s="1027"/>
      <c r="M15" s="1026">
        <v>334200</v>
      </c>
      <c r="N15" s="1027"/>
      <c r="O15" s="1026">
        <v>229500</v>
      </c>
      <c r="P15" s="1027"/>
    </row>
    <row r="16" spans="1:16" ht="23.45" customHeight="1" x14ac:dyDescent="0.25">
      <c r="A16" s="1111" t="s">
        <v>98</v>
      </c>
      <c r="B16" s="1111"/>
      <c r="C16" s="1111"/>
      <c r="D16" s="1111"/>
      <c r="E16" s="209"/>
      <c r="F16" s="209">
        <v>31</v>
      </c>
      <c r="G16" s="1057" t="s">
        <v>15</v>
      </c>
      <c r="H16" s="1057"/>
      <c r="I16" s="209"/>
      <c r="J16" s="209"/>
      <c r="K16" s="1057">
        <v>3392.3</v>
      </c>
      <c r="L16" s="1057"/>
      <c r="M16" s="1057"/>
      <c r="N16" s="1057"/>
      <c r="O16" s="1057"/>
      <c r="P16" s="1057"/>
    </row>
    <row r="17" spans="1:16" ht="31.9" customHeight="1" x14ac:dyDescent="0.25">
      <c r="A17" s="1086"/>
      <c r="B17" s="1087"/>
      <c r="C17" s="1087"/>
      <c r="D17" s="1088"/>
      <c r="E17" s="209"/>
      <c r="F17" s="209"/>
      <c r="G17" s="1057" t="s">
        <v>15</v>
      </c>
      <c r="H17" s="1057"/>
      <c r="I17" s="209"/>
      <c r="J17" s="209"/>
      <c r="K17" s="1057"/>
      <c r="L17" s="1057"/>
      <c r="M17" s="1057"/>
      <c r="N17" s="1057"/>
      <c r="O17" s="1057"/>
      <c r="P17" s="1057"/>
    </row>
    <row r="18" spans="1:16" ht="14.45" customHeight="1" x14ac:dyDescent="0.25"/>
    <row r="19" spans="1:16" ht="22.5" customHeight="1" x14ac:dyDescent="0.25">
      <c r="A19" s="1078" t="s">
        <v>7</v>
      </c>
      <c r="B19" s="1080"/>
      <c r="C19" s="1084" t="s">
        <v>2</v>
      </c>
      <c r="D19" s="1084"/>
      <c r="E19" s="1084"/>
      <c r="F19" s="1084"/>
      <c r="G19" s="1057">
        <v>2016</v>
      </c>
      <c r="H19" s="1057"/>
      <c r="I19" s="209">
        <v>2017</v>
      </c>
      <c r="J19" s="209">
        <v>2018</v>
      </c>
      <c r="K19" s="1084">
        <v>2019</v>
      </c>
      <c r="L19" s="1084"/>
      <c r="M19" s="1084">
        <v>2020</v>
      </c>
      <c r="N19" s="1084"/>
      <c r="O19" s="1084">
        <v>2021</v>
      </c>
      <c r="P19" s="1084"/>
    </row>
    <row r="20" spans="1:16" ht="35.450000000000003" customHeight="1" x14ac:dyDescent="0.25">
      <c r="A20" s="1081"/>
      <c r="B20" s="1083"/>
      <c r="C20" s="209" t="s">
        <v>16</v>
      </c>
      <c r="D20" s="209" t="s">
        <v>17</v>
      </c>
      <c r="E20" s="209" t="s">
        <v>8</v>
      </c>
      <c r="F20" s="218" t="s">
        <v>9</v>
      </c>
      <c r="G20" s="1026" t="s">
        <v>10</v>
      </c>
      <c r="H20" s="1027"/>
      <c r="I20" s="209" t="s">
        <v>10</v>
      </c>
      <c r="J20" s="209" t="s">
        <v>11</v>
      </c>
      <c r="K20" s="1026" t="s">
        <v>12</v>
      </c>
      <c r="L20" s="1027"/>
      <c r="M20" s="1026" t="s">
        <v>13</v>
      </c>
      <c r="N20" s="1027"/>
      <c r="O20" s="1026" t="s">
        <v>13</v>
      </c>
      <c r="P20" s="1027"/>
    </row>
    <row r="21" spans="1:16" ht="34.5" customHeight="1" x14ac:dyDescent="0.25">
      <c r="A21" s="1039" t="s">
        <v>18</v>
      </c>
      <c r="B21" s="1041"/>
      <c r="C21" s="8"/>
      <c r="D21" s="8"/>
      <c r="E21" s="8"/>
      <c r="F21" s="8"/>
      <c r="G21" s="1063" t="s">
        <v>15</v>
      </c>
      <c r="H21" s="1063"/>
      <c r="I21" s="586">
        <v>61201.2</v>
      </c>
      <c r="J21" s="59">
        <v>7845</v>
      </c>
      <c r="K21" s="1609">
        <v>214092.3</v>
      </c>
      <c r="L21" s="1610"/>
      <c r="M21" s="1609">
        <v>334200</v>
      </c>
      <c r="N21" s="1610"/>
      <c r="O21" s="1609">
        <v>229500</v>
      </c>
      <c r="P21" s="1610"/>
    </row>
    <row r="22" spans="1:16" ht="32.450000000000003" customHeight="1" x14ac:dyDescent="0.25">
      <c r="A22" s="1086" t="s">
        <v>151</v>
      </c>
      <c r="B22" s="1088"/>
      <c r="C22" s="9"/>
      <c r="D22" s="8"/>
      <c r="E22" s="8"/>
      <c r="F22" s="8"/>
      <c r="G22" s="1057" t="s">
        <v>15</v>
      </c>
      <c r="H22" s="1057"/>
      <c r="I22" s="209"/>
      <c r="J22" s="8"/>
      <c r="K22" s="1084"/>
      <c r="L22" s="1084"/>
      <c r="M22" s="1084"/>
      <c r="N22" s="1084"/>
      <c r="O22" s="1084"/>
      <c r="P22" s="1084"/>
    </row>
    <row r="23" spans="1:16" ht="18.600000000000001" customHeight="1" x14ac:dyDescent="0.25">
      <c r="A23" s="1084"/>
      <c r="B23" s="1084"/>
      <c r="C23" s="8"/>
      <c r="D23" s="8"/>
      <c r="E23" s="8"/>
      <c r="F23" s="8"/>
      <c r="G23" s="1057" t="s">
        <v>15</v>
      </c>
      <c r="H23" s="1057"/>
      <c r="I23" s="209"/>
      <c r="J23" s="8"/>
      <c r="K23" s="1084"/>
      <c r="L23" s="1084"/>
      <c r="M23" s="1084"/>
      <c r="N23" s="1084"/>
      <c r="O23" s="1084"/>
      <c r="P23" s="1084"/>
    </row>
    <row r="24" spans="1:16" ht="32.450000000000003" customHeight="1" x14ac:dyDescent="0.25">
      <c r="A24" s="1086" t="s">
        <v>152</v>
      </c>
      <c r="B24" s="1088"/>
      <c r="C24" s="217">
        <v>2</v>
      </c>
      <c r="D24" s="8">
        <v>2</v>
      </c>
      <c r="E24" s="131" t="s">
        <v>109</v>
      </c>
      <c r="F24" s="8"/>
      <c r="G24" s="1057" t="s">
        <v>15</v>
      </c>
      <c r="H24" s="1057"/>
      <c r="I24" s="587">
        <v>61201.2</v>
      </c>
      <c r="J24" s="59"/>
      <c r="K24" s="1609">
        <v>214092.3</v>
      </c>
      <c r="L24" s="1610"/>
      <c r="M24" s="1609">
        <v>334200</v>
      </c>
      <c r="N24" s="1610"/>
      <c r="O24" s="1609">
        <v>229500</v>
      </c>
      <c r="P24" s="1610"/>
    </row>
    <row r="25" spans="1:16" ht="69.599999999999994" customHeight="1" x14ac:dyDescent="0.25">
      <c r="A25" s="1571" t="s">
        <v>127</v>
      </c>
      <c r="B25" s="1572"/>
      <c r="C25" s="217"/>
      <c r="D25" s="8"/>
      <c r="E25" s="131"/>
      <c r="F25" s="8">
        <v>13</v>
      </c>
      <c r="G25" s="1057" t="s">
        <v>15</v>
      </c>
      <c r="H25" s="1057"/>
      <c r="I25" s="209"/>
      <c r="J25" s="59"/>
      <c r="K25" s="1609">
        <v>210700</v>
      </c>
      <c r="L25" s="1610"/>
      <c r="M25" s="1573">
        <v>334200</v>
      </c>
      <c r="N25" s="1574"/>
      <c r="O25" s="1573">
        <v>229500</v>
      </c>
      <c r="P25" s="1574"/>
    </row>
    <row r="26" spans="1:16" ht="58.15" customHeight="1" x14ac:dyDescent="0.25">
      <c r="A26" s="1575" t="s">
        <v>128</v>
      </c>
      <c r="B26" s="1576"/>
      <c r="C26" s="163"/>
      <c r="D26" s="8"/>
      <c r="E26" s="8"/>
      <c r="F26" s="8">
        <v>59</v>
      </c>
      <c r="G26" s="1026" t="s">
        <v>15</v>
      </c>
      <c r="H26" s="1027"/>
      <c r="I26" s="217">
        <v>47355.5</v>
      </c>
      <c r="J26" s="8">
        <v>382329.59999999998</v>
      </c>
      <c r="K26" s="1042">
        <v>922975.8</v>
      </c>
      <c r="L26" s="1044"/>
      <c r="M26" s="1042">
        <v>886002.8</v>
      </c>
      <c r="N26" s="1044"/>
      <c r="O26" s="1042">
        <v>918000</v>
      </c>
      <c r="P26" s="1044"/>
    </row>
    <row r="27" spans="1:16" ht="40.15" customHeight="1" x14ac:dyDescent="0.25">
      <c r="A27" s="1149" t="s">
        <v>289</v>
      </c>
      <c r="B27" s="1150"/>
      <c r="C27" s="163"/>
      <c r="D27" s="8"/>
      <c r="E27" s="8"/>
      <c r="F27" s="8">
        <v>47</v>
      </c>
      <c r="G27" s="1026" t="s">
        <v>15</v>
      </c>
      <c r="H27" s="1027"/>
      <c r="I27" s="217">
        <v>-47355.5</v>
      </c>
      <c r="J27" s="8">
        <v>-382329.59999999998</v>
      </c>
      <c r="K27" s="1042">
        <v>-919583.5</v>
      </c>
      <c r="L27" s="1044"/>
      <c r="M27" s="1042">
        <v>-886002.8</v>
      </c>
      <c r="N27" s="1044"/>
      <c r="O27" s="1042">
        <v>-918000</v>
      </c>
      <c r="P27" s="1044"/>
    </row>
    <row r="28" spans="1:16" ht="16.899999999999999" customHeight="1" x14ac:dyDescent="0.25">
      <c r="A28" s="1149" t="s">
        <v>362</v>
      </c>
      <c r="B28" s="1150"/>
      <c r="C28" s="163"/>
      <c r="D28" s="8"/>
      <c r="E28" s="8"/>
      <c r="F28" s="8">
        <v>42</v>
      </c>
      <c r="G28" s="1026"/>
      <c r="H28" s="1027"/>
      <c r="I28" s="209">
        <v>-2906.1</v>
      </c>
      <c r="J28" s="8"/>
      <c r="K28" s="212"/>
      <c r="L28" s="213"/>
      <c r="M28" s="212"/>
      <c r="N28" s="213"/>
      <c r="O28" s="212"/>
      <c r="P28" s="213"/>
    </row>
    <row r="29" spans="1:16" ht="19.899999999999999" customHeight="1" x14ac:dyDescent="0.25">
      <c r="A29" s="1086" t="s">
        <v>130</v>
      </c>
      <c r="B29" s="1088"/>
      <c r="C29" s="163"/>
      <c r="D29" s="8"/>
      <c r="E29" s="8"/>
      <c r="F29" s="8">
        <v>91</v>
      </c>
      <c r="G29" s="1026"/>
      <c r="H29" s="1027"/>
      <c r="I29" s="580">
        <v>125337</v>
      </c>
      <c r="J29" s="8">
        <v>61229.7</v>
      </c>
      <c r="K29" s="1042">
        <v>61229.7</v>
      </c>
      <c r="L29" s="1044"/>
      <c r="M29" s="1042">
        <v>61229.7</v>
      </c>
      <c r="N29" s="1044"/>
      <c r="O29" s="1042">
        <v>61229.7</v>
      </c>
      <c r="P29" s="1044"/>
    </row>
    <row r="30" spans="1:16" ht="16.899999999999999" customHeight="1" x14ac:dyDescent="0.25">
      <c r="A30" s="1581" t="s">
        <v>131</v>
      </c>
      <c r="B30" s="1144"/>
      <c r="C30" s="163"/>
      <c r="D30" s="8"/>
      <c r="E30" s="8"/>
      <c r="F30" s="8">
        <v>93</v>
      </c>
      <c r="G30" s="1026"/>
      <c r="H30" s="1027"/>
      <c r="I30" s="209">
        <v>61229.7</v>
      </c>
      <c r="J30" s="8">
        <v>61229.7</v>
      </c>
      <c r="K30" s="1042">
        <v>61229.7</v>
      </c>
      <c r="L30" s="1044"/>
      <c r="M30" s="1042">
        <v>61229.7</v>
      </c>
      <c r="N30" s="1044"/>
      <c r="O30" s="1042">
        <v>61229.7</v>
      </c>
      <c r="P30" s="1044"/>
    </row>
    <row r="31" spans="1:16" ht="35.25" customHeight="1" x14ac:dyDescent="0.25">
      <c r="A31" s="1086" t="s">
        <v>21</v>
      </c>
      <c r="B31" s="1088"/>
      <c r="C31" s="217"/>
      <c r="D31" s="8"/>
      <c r="E31" s="8"/>
      <c r="F31" s="8"/>
      <c r="G31" s="1026" t="s">
        <v>15</v>
      </c>
      <c r="H31" s="1027"/>
      <c r="I31" s="209" t="s">
        <v>15</v>
      </c>
      <c r="J31" s="13">
        <v>7845</v>
      </c>
      <c r="K31" s="1116"/>
      <c r="L31" s="1117"/>
      <c r="M31" s="1116"/>
      <c r="N31" s="1117"/>
      <c r="O31" s="1116"/>
      <c r="P31" s="1117"/>
    </row>
    <row r="32" spans="1:16" ht="20.45" customHeight="1" x14ac:dyDescent="0.25">
      <c r="A32" s="1042"/>
      <c r="B32" s="1044"/>
      <c r="C32" s="8"/>
      <c r="D32" s="8"/>
      <c r="E32" s="8"/>
      <c r="F32" s="8"/>
      <c r="G32" s="1026" t="s">
        <v>15</v>
      </c>
      <c r="H32" s="1027"/>
      <c r="I32" s="209" t="s">
        <v>15</v>
      </c>
      <c r="J32" s="8"/>
      <c r="K32" s="1042"/>
      <c r="L32" s="1044"/>
      <c r="M32" s="1042"/>
      <c r="N32" s="1044"/>
      <c r="O32" s="1042"/>
      <c r="P32" s="1044"/>
    </row>
    <row r="33" spans="1:16" ht="14.45" customHeight="1" x14ac:dyDescent="0.25"/>
    <row r="34" spans="1:16" ht="21" customHeight="1" x14ac:dyDescent="0.25">
      <c r="A34" s="1142" t="s">
        <v>22</v>
      </c>
      <c r="B34" s="1143"/>
      <c r="C34" s="1143"/>
      <c r="D34" s="1143"/>
      <c r="E34" s="1143"/>
      <c r="F34" s="1143"/>
      <c r="G34" s="1143"/>
      <c r="H34" s="1143"/>
      <c r="I34" s="1143"/>
      <c r="J34" s="1143"/>
      <c r="K34" s="1143"/>
      <c r="L34" s="1143"/>
      <c r="M34" s="1143"/>
      <c r="N34" s="1143"/>
      <c r="O34" s="1143"/>
      <c r="P34" s="1144"/>
    </row>
    <row r="35" spans="1:16" ht="25.15" customHeight="1" x14ac:dyDescent="0.25">
      <c r="A35" s="1057" t="s">
        <v>7</v>
      </c>
      <c r="B35" s="1057"/>
      <c r="C35" s="1057"/>
      <c r="D35" s="1057" t="s">
        <v>2</v>
      </c>
      <c r="E35" s="1057"/>
      <c r="F35" s="1057"/>
      <c r="G35" s="1057" t="s">
        <v>447</v>
      </c>
      <c r="H35" s="1057"/>
      <c r="I35" s="1057"/>
      <c r="J35" s="1057"/>
      <c r="K35" s="1057" t="s">
        <v>352</v>
      </c>
      <c r="L35" s="1057"/>
      <c r="M35" s="1057"/>
      <c r="N35" s="1057" t="s">
        <v>539</v>
      </c>
      <c r="O35" s="1057"/>
      <c r="P35" s="1057"/>
    </row>
    <row r="36" spans="1:16" ht="64.150000000000006" customHeight="1" x14ac:dyDescent="0.25">
      <c r="A36" s="1057"/>
      <c r="B36" s="1057"/>
      <c r="C36" s="1057"/>
      <c r="D36" s="209" t="s">
        <v>8</v>
      </c>
      <c r="E36" s="1092" t="s">
        <v>23</v>
      </c>
      <c r="F36" s="1092"/>
      <c r="G36" s="1145" t="s">
        <v>24</v>
      </c>
      <c r="H36" s="1145"/>
      <c r="I36" s="223" t="s">
        <v>25</v>
      </c>
      <c r="J36" s="223" t="s">
        <v>26</v>
      </c>
      <c r="K36" s="223" t="s">
        <v>24</v>
      </c>
      <c r="L36" s="223" t="s">
        <v>25</v>
      </c>
      <c r="M36" s="223" t="s">
        <v>26</v>
      </c>
      <c r="N36" s="223" t="s">
        <v>24</v>
      </c>
      <c r="O36" s="223" t="s">
        <v>25</v>
      </c>
      <c r="P36" s="223" t="s">
        <v>26</v>
      </c>
    </row>
    <row r="37" spans="1:16" ht="20.45" customHeight="1" x14ac:dyDescent="0.25">
      <c r="A37" s="1111" t="s">
        <v>27</v>
      </c>
      <c r="B37" s="1111"/>
      <c r="C37" s="1111"/>
      <c r="D37" s="209"/>
      <c r="E37" s="1057"/>
      <c r="F37" s="1057"/>
      <c r="G37" s="1063">
        <v>214092.3</v>
      </c>
      <c r="H37" s="1063"/>
      <c r="I37" s="208"/>
      <c r="J37" s="208"/>
      <c r="K37" s="214">
        <v>334200</v>
      </c>
      <c r="L37" s="214"/>
      <c r="M37" s="208"/>
      <c r="N37" s="214">
        <v>229500</v>
      </c>
      <c r="O37" s="208"/>
      <c r="P37" s="214"/>
    </row>
    <row r="38" spans="1:16" s="12" customFormat="1" ht="20.45" customHeight="1" x14ac:dyDescent="0.25">
      <c r="A38" s="1134" t="s">
        <v>129</v>
      </c>
      <c r="B38" s="1134"/>
      <c r="C38" s="1134"/>
      <c r="D38" s="221" t="s">
        <v>28</v>
      </c>
      <c r="E38" s="1135"/>
      <c r="F38" s="1135"/>
      <c r="G38" s="1135">
        <v>210700</v>
      </c>
      <c r="H38" s="1135"/>
      <c r="I38" s="221"/>
      <c r="J38" s="222"/>
      <c r="K38" s="221">
        <v>334200</v>
      </c>
      <c r="L38" s="221"/>
      <c r="M38" s="221"/>
      <c r="N38" s="221">
        <v>229500</v>
      </c>
      <c r="O38" s="221"/>
      <c r="P38" s="221"/>
    </row>
    <row r="39" spans="1:16" s="12" customFormat="1" ht="20.45" customHeight="1" x14ac:dyDescent="0.25">
      <c r="A39" s="1136" t="s">
        <v>29</v>
      </c>
      <c r="B39" s="1137"/>
      <c r="C39" s="1138"/>
      <c r="D39" s="221" t="s">
        <v>30</v>
      </c>
      <c r="E39" s="1139"/>
      <c r="F39" s="1140"/>
      <c r="G39" s="1139">
        <v>3392.3</v>
      </c>
      <c r="H39" s="1140"/>
      <c r="I39" s="221"/>
      <c r="J39" s="221"/>
      <c r="K39" s="221"/>
      <c r="L39" s="221"/>
      <c r="M39" s="221"/>
      <c r="N39" s="221"/>
      <c r="O39" s="221"/>
      <c r="P39" s="221"/>
    </row>
    <row r="40" spans="1:16" s="12" customFormat="1" ht="20.45" customHeight="1" x14ac:dyDescent="0.25">
      <c r="A40" s="1139"/>
      <c r="B40" s="1141"/>
      <c r="C40" s="1140"/>
      <c r="D40" s="221"/>
      <c r="E40" s="1139"/>
      <c r="F40" s="1140"/>
      <c r="G40" s="1139"/>
      <c r="H40" s="1140"/>
      <c r="I40" s="221"/>
      <c r="J40" s="221"/>
      <c r="K40" s="221"/>
      <c r="L40" s="221"/>
      <c r="M40" s="221"/>
      <c r="N40" s="221"/>
      <c r="O40" s="221"/>
      <c r="P40" s="221"/>
    </row>
    <row r="41" spans="1:16" ht="20.45" customHeight="1" x14ac:dyDescent="0.25">
      <c r="A41" s="1111"/>
      <c r="B41" s="1111"/>
      <c r="C41" s="1111"/>
      <c r="D41" s="209"/>
      <c r="E41" s="1057"/>
      <c r="F41" s="1057"/>
      <c r="G41" s="1057"/>
      <c r="H41" s="1057"/>
      <c r="I41" s="209"/>
      <c r="J41" s="209"/>
      <c r="K41" s="209"/>
      <c r="L41" s="209"/>
      <c r="M41" s="209"/>
      <c r="N41" s="209"/>
      <c r="O41" s="209"/>
      <c r="P41" s="209"/>
    </row>
    <row r="42" spans="1:16" ht="20.45" customHeight="1" x14ac:dyDescent="0.25">
      <c r="A42" s="1111" t="s">
        <v>27</v>
      </c>
      <c r="B42" s="1111"/>
      <c r="C42" s="1111"/>
      <c r="D42" s="209"/>
      <c r="E42" s="1057"/>
      <c r="F42" s="1057"/>
      <c r="G42" s="1063">
        <v>214092.3</v>
      </c>
      <c r="H42" s="1063"/>
      <c r="I42" s="208"/>
      <c r="J42" s="214"/>
      <c r="K42" s="208">
        <v>334200</v>
      </c>
      <c r="L42" s="214"/>
      <c r="M42" s="208"/>
      <c r="N42" s="214">
        <v>229500</v>
      </c>
      <c r="O42" s="208"/>
      <c r="P42" s="214"/>
    </row>
    <row r="43" spans="1:16" s="12" customFormat="1" ht="20.45" customHeight="1" x14ac:dyDescent="0.25">
      <c r="A43" s="1134" t="s">
        <v>31</v>
      </c>
      <c r="B43" s="1134"/>
      <c r="C43" s="1134"/>
      <c r="D43" s="57" t="s">
        <v>109</v>
      </c>
      <c r="E43" s="1135"/>
      <c r="F43" s="1135"/>
      <c r="G43" s="1135">
        <v>214092.3</v>
      </c>
      <c r="H43" s="1135"/>
      <c r="I43" s="221"/>
      <c r="J43" s="221"/>
      <c r="K43" s="221">
        <v>334200</v>
      </c>
      <c r="L43" s="221"/>
      <c r="M43" s="221"/>
      <c r="N43" s="221">
        <v>229500</v>
      </c>
      <c r="O43" s="221"/>
      <c r="P43" s="221"/>
    </row>
    <row r="44" spans="1:16" s="12" customFormat="1" ht="20.45" customHeight="1" x14ac:dyDescent="0.25">
      <c r="A44" s="1134" t="s">
        <v>32</v>
      </c>
      <c r="B44" s="1134"/>
      <c r="C44" s="1134"/>
      <c r="D44" s="57" t="s">
        <v>109</v>
      </c>
      <c r="E44" s="1135"/>
      <c r="F44" s="1135"/>
      <c r="G44" s="1135"/>
      <c r="H44" s="1135"/>
      <c r="I44" s="221"/>
      <c r="J44" s="221"/>
      <c r="K44" s="221"/>
      <c r="L44" s="221"/>
      <c r="M44" s="221"/>
      <c r="N44" s="221"/>
      <c r="O44" s="221"/>
      <c r="P44" s="221"/>
    </row>
    <row r="45" spans="1:16" ht="20.45" customHeight="1" x14ac:dyDescent="0.25">
      <c r="A45" s="1111"/>
      <c r="B45" s="1111"/>
      <c r="C45" s="1111"/>
      <c r="D45" s="8"/>
      <c r="E45" s="1057"/>
      <c r="F45" s="1057"/>
      <c r="G45" s="1057"/>
      <c r="H45" s="1057"/>
      <c r="I45" s="209"/>
      <c r="J45" s="209"/>
      <c r="K45" s="209"/>
      <c r="L45" s="209"/>
      <c r="M45" s="209"/>
      <c r="N45" s="209"/>
      <c r="O45" s="209"/>
      <c r="P45" s="209"/>
    </row>
    <row r="46" spans="1:16" ht="19.149999999999999" customHeight="1" x14ac:dyDescent="0.25"/>
    <row r="47" spans="1:16" x14ac:dyDescent="0.25">
      <c r="A47" s="1051" t="s">
        <v>33</v>
      </c>
      <c r="B47" s="1051"/>
      <c r="C47" s="1051"/>
      <c r="D47" s="1051"/>
      <c r="E47" s="1051"/>
      <c r="F47" s="1051"/>
      <c r="G47" s="1051"/>
      <c r="H47" s="1051"/>
      <c r="I47" s="1051"/>
      <c r="J47" s="1051"/>
      <c r="K47" s="1051"/>
      <c r="L47" s="1051"/>
      <c r="M47" s="1051"/>
      <c r="N47" s="1051"/>
      <c r="O47" s="1051"/>
      <c r="P47" s="1051"/>
    </row>
    <row r="48" spans="1:16" x14ac:dyDescent="0.25">
      <c r="A48" s="1057" t="s">
        <v>7</v>
      </c>
      <c r="B48" s="1057"/>
      <c r="C48" s="1057" t="s">
        <v>2</v>
      </c>
      <c r="D48" s="1057"/>
      <c r="E48" s="1057"/>
      <c r="F48" s="1057"/>
      <c r="G48" s="1057"/>
      <c r="H48" s="1057"/>
      <c r="I48" s="1078" t="s">
        <v>34</v>
      </c>
      <c r="J48" s="1080"/>
      <c r="K48" s="209">
        <v>2016</v>
      </c>
      <c r="L48" s="209">
        <v>2017</v>
      </c>
      <c r="M48" s="209">
        <v>2018</v>
      </c>
      <c r="N48" s="209">
        <v>2019</v>
      </c>
      <c r="O48" s="209">
        <v>2020</v>
      </c>
      <c r="P48" s="209">
        <v>2021</v>
      </c>
    </row>
    <row r="49" spans="1:16" ht="51.6" customHeight="1" x14ac:dyDescent="0.25">
      <c r="A49" s="1057"/>
      <c r="B49" s="1057"/>
      <c r="C49" s="218" t="s">
        <v>35</v>
      </c>
      <c r="D49" s="218" t="s">
        <v>36</v>
      </c>
      <c r="E49" s="218" t="s">
        <v>37</v>
      </c>
      <c r="F49" s="218" t="s">
        <v>38</v>
      </c>
      <c r="G49" s="218" t="s">
        <v>39</v>
      </c>
      <c r="H49" s="218" t="s">
        <v>40</v>
      </c>
      <c r="I49" s="1081"/>
      <c r="J49" s="1083"/>
      <c r="K49" s="223" t="s">
        <v>10</v>
      </c>
      <c r="L49" s="223" t="s">
        <v>10</v>
      </c>
      <c r="M49" s="223" t="s">
        <v>11</v>
      </c>
      <c r="N49" s="223" t="s">
        <v>13</v>
      </c>
      <c r="O49" s="223" t="s">
        <v>13</v>
      </c>
      <c r="P49" s="223" t="s">
        <v>13</v>
      </c>
    </row>
    <row r="50" spans="1:16" x14ac:dyDescent="0.25">
      <c r="A50" s="1075" t="s">
        <v>27</v>
      </c>
      <c r="B50" s="1077"/>
      <c r="C50" s="13"/>
      <c r="D50" s="13"/>
      <c r="E50" s="13"/>
      <c r="F50" s="13"/>
      <c r="G50" s="13"/>
      <c r="H50" s="13"/>
      <c r="I50" s="1116"/>
      <c r="J50" s="1117"/>
      <c r="K50" s="214" t="s">
        <v>15</v>
      </c>
      <c r="L50" s="214">
        <v>61201.2</v>
      </c>
      <c r="M50" s="63"/>
      <c r="N50" s="13">
        <v>214092.3</v>
      </c>
      <c r="O50" s="13">
        <v>467400</v>
      </c>
      <c r="P50" s="13">
        <v>467400</v>
      </c>
    </row>
    <row r="51" spans="1:16" ht="67.150000000000006" customHeight="1" x14ac:dyDescent="0.25">
      <c r="A51" s="1571" t="s">
        <v>127</v>
      </c>
      <c r="B51" s="1572"/>
      <c r="C51" s="13">
        <v>298</v>
      </c>
      <c r="D51" s="13">
        <v>2</v>
      </c>
      <c r="E51" s="8"/>
      <c r="F51" s="161" t="s">
        <v>159</v>
      </c>
      <c r="G51" s="13"/>
      <c r="H51" s="8">
        <v>132221</v>
      </c>
      <c r="I51" s="219"/>
      <c r="J51" s="220"/>
      <c r="K51" s="214"/>
      <c r="L51" s="214"/>
      <c r="M51" s="13"/>
      <c r="N51" s="13">
        <v>210700</v>
      </c>
      <c r="O51" s="13">
        <v>334200</v>
      </c>
      <c r="P51" s="13">
        <v>229500</v>
      </c>
    </row>
    <row r="52" spans="1:16" ht="58.15" customHeight="1" x14ac:dyDescent="0.25">
      <c r="A52" s="1575" t="s">
        <v>128</v>
      </c>
      <c r="B52" s="1576"/>
      <c r="C52" s="13"/>
      <c r="D52" s="13"/>
      <c r="E52" s="8">
        <v>2051</v>
      </c>
      <c r="F52" s="13"/>
      <c r="G52" s="13"/>
      <c r="H52" s="8">
        <v>595410</v>
      </c>
      <c r="I52" s="219"/>
      <c r="J52" s="220"/>
      <c r="K52" s="214"/>
      <c r="L52" s="214"/>
      <c r="M52" s="16"/>
      <c r="N52" s="22">
        <v>126420</v>
      </c>
      <c r="O52" s="8">
        <v>458968</v>
      </c>
      <c r="P52" s="8">
        <v>459000</v>
      </c>
    </row>
    <row r="53" spans="1:16" ht="19.149999999999999" customHeight="1" x14ac:dyDescent="0.25">
      <c r="A53" s="1582"/>
      <c r="B53" s="1583"/>
      <c r="C53" s="13"/>
      <c r="D53" s="13"/>
      <c r="E53" s="8">
        <v>2053</v>
      </c>
      <c r="F53" s="13"/>
      <c r="G53" s="13"/>
      <c r="H53" s="8">
        <v>595410</v>
      </c>
      <c r="I53" s="219"/>
      <c r="J53" s="220"/>
      <c r="K53" s="214"/>
      <c r="L53" s="209">
        <v>47355.5</v>
      </c>
      <c r="M53" s="16">
        <v>382329.59999999998</v>
      </c>
      <c r="N53" s="22">
        <v>79505.8</v>
      </c>
      <c r="O53" s="8">
        <v>427034.8</v>
      </c>
      <c r="P53" s="8">
        <v>459000</v>
      </c>
    </row>
    <row r="54" spans="1:16" ht="36.75" customHeight="1" x14ac:dyDescent="0.25">
      <c r="A54" s="1149" t="s">
        <v>289</v>
      </c>
      <c r="B54" s="1150"/>
      <c r="C54" s="13"/>
      <c r="D54" s="13"/>
      <c r="E54" s="8"/>
      <c r="F54" s="13"/>
      <c r="G54" s="13"/>
      <c r="H54" s="8">
        <v>471330</v>
      </c>
      <c r="I54" s="219"/>
      <c r="J54" s="220"/>
      <c r="K54" s="214"/>
      <c r="L54" s="217">
        <v>-47355.5</v>
      </c>
      <c r="M54" s="16">
        <v>-382329.59999999998</v>
      </c>
      <c r="N54" s="22">
        <v>-202533.5</v>
      </c>
      <c r="O54" s="8">
        <v>-886002.8</v>
      </c>
      <c r="P54" s="8">
        <v>-918000</v>
      </c>
    </row>
    <row r="55" spans="1:16" ht="18.600000000000001" customHeight="1" x14ac:dyDescent="0.25">
      <c r="A55" s="1577" t="s">
        <v>362</v>
      </c>
      <c r="B55" s="1578"/>
      <c r="C55" s="13"/>
      <c r="D55" s="13"/>
      <c r="E55" s="8"/>
      <c r="F55" s="13"/>
      <c r="G55" s="13"/>
      <c r="H55" s="8">
        <v>421000</v>
      </c>
      <c r="I55" s="219"/>
      <c r="J55" s="220"/>
      <c r="K55" s="214"/>
      <c r="L55" s="217">
        <v>-2906.1</v>
      </c>
      <c r="M55" s="16"/>
      <c r="N55" s="22"/>
      <c r="O55" s="8"/>
      <c r="P55" s="8"/>
    </row>
    <row r="56" spans="1:16" ht="16.899999999999999" customHeight="1" x14ac:dyDescent="0.25">
      <c r="A56" s="1086" t="s">
        <v>130</v>
      </c>
      <c r="B56" s="1088"/>
      <c r="C56" s="13"/>
      <c r="D56" s="13"/>
      <c r="E56" s="8">
        <v>2055</v>
      </c>
      <c r="F56" s="13"/>
      <c r="G56" s="13"/>
      <c r="H56" s="8">
        <v>910000</v>
      </c>
      <c r="I56" s="219"/>
      <c r="J56" s="220"/>
      <c r="K56" s="214"/>
      <c r="L56" s="209">
        <v>125337</v>
      </c>
      <c r="M56" s="16">
        <v>61229.7</v>
      </c>
      <c r="N56" s="22">
        <v>61229.7</v>
      </c>
      <c r="O56" s="13">
        <v>61229.7</v>
      </c>
      <c r="P56" s="13">
        <v>61229.7</v>
      </c>
    </row>
    <row r="57" spans="1:16" ht="16.899999999999999" customHeight="1" x14ac:dyDescent="0.25">
      <c r="A57" s="1581" t="s">
        <v>131</v>
      </c>
      <c r="B57" s="1144"/>
      <c r="C57" s="13"/>
      <c r="D57" s="13"/>
      <c r="E57" s="8">
        <v>2055</v>
      </c>
      <c r="F57" s="13"/>
      <c r="G57" s="13"/>
      <c r="H57" s="8">
        <v>930000</v>
      </c>
      <c r="I57" s="219"/>
      <c r="J57" s="220"/>
      <c r="K57" s="214"/>
      <c r="L57" s="209">
        <v>-61229.7</v>
      </c>
      <c r="M57" s="8">
        <v>-61229.7</v>
      </c>
      <c r="N57" s="8">
        <v>-61229.7</v>
      </c>
      <c r="O57" s="13">
        <v>-61229.7</v>
      </c>
      <c r="P57" s="13">
        <v>-61229.7</v>
      </c>
    </row>
    <row r="58" spans="1:16" x14ac:dyDescent="0.25">
      <c r="A58" s="1136" t="s">
        <v>132</v>
      </c>
      <c r="B58" s="1138"/>
      <c r="C58" s="13"/>
      <c r="D58" s="13"/>
      <c r="E58" s="13"/>
      <c r="F58" s="13"/>
      <c r="G58" s="13"/>
      <c r="H58" s="13"/>
      <c r="I58" s="219"/>
      <c r="J58" s="220"/>
      <c r="K58" s="214"/>
      <c r="L58" s="214"/>
      <c r="M58" s="13"/>
      <c r="N58" s="13"/>
      <c r="O58" s="13"/>
      <c r="P58" s="13"/>
    </row>
    <row r="59" spans="1:16" ht="29.45" customHeight="1" x14ac:dyDescent="0.25">
      <c r="A59" s="1501" t="s">
        <v>637</v>
      </c>
      <c r="B59" s="1502"/>
      <c r="C59" s="13">
        <v>298</v>
      </c>
      <c r="D59" s="13">
        <v>2</v>
      </c>
      <c r="E59" s="13"/>
      <c r="F59" s="161" t="s">
        <v>159</v>
      </c>
      <c r="G59" s="13">
        <v>70096</v>
      </c>
      <c r="H59" s="21"/>
      <c r="I59" s="1042"/>
      <c r="J59" s="1044"/>
      <c r="K59" s="209" t="s">
        <v>15</v>
      </c>
      <c r="L59" s="209"/>
      <c r="M59" s="63"/>
      <c r="N59" s="63"/>
      <c r="O59" s="58"/>
      <c r="P59" s="13"/>
    </row>
    <row r="60" spans="1:16" ht="56.25" customHeight="1" x14ac:dyDescent="0.25">
      <c r="A60" s="1579" t="s">
        <v>128</v>
      </c>
      <c r="B60" s="1580"/>
      <c r="C60" s="8"/>
      <c r="D60" s="8"/>
      <c r="E60" s="8">
        <v>2051</v>
      </c>
      <c r="F60" s="8"/>
      <c r="G60" s="8"/>
      <c r="H60" s="21" t="s">
        <v>154</v>
      </c>
      <c r="I60" s="1042" t="s">
        <v>155</v>
      </c>
      <c r="J60" s="1044"/>
      <c r="K60" s="209" t="s">
        <v>15</v>
      </c>
      <c r="L60" s="209"/>
      <c r="M60" s="16"/>
      <c r="N60" s="22">
        <v>126420</v>
      </c>
      <c r="O60" s="22">
        <v>124768</v>
      </c>
      <c r="P60" s="76">
        <v>0</v>
      </c>
    </row>
    <row r="61" spans="1:16" ht="16.899999999999999" customHeight="1" x14ac:dyDescent="0.25">
      <c r="A61" s="1607"/>
      <c r="B61" s="1608"/>
      <c r="C61" s="8"/>
      <c r="D61" s="8"/>
      <c r="E61" s="8">
        <v>2053</v>
      </c>
      <c r="F61" s="8"/>
      <c r="G61" s="8"/>
      <c r="H61" s="8">
        <v>595410</v>
      </c>
      <c r="I61" s="1042" t="s">
        <v>156</v>
      </c>
      <c r="J61" s="1044"/>
      <c r="K61" s="209" t="s">
        <v>15</v>
      </c>
      <c r="L61" s="209">
        <v>47355.5</v>
      </c>
      <c r="M61" s="16">
        <v>382329.59999999998</v>
      </c>
      <c r="N61" s="22">
        <v>76113.5</v>
      </c>
      <c r="O61" s="22">
        <v>92834.8</v>
      </c>
      <c r="P61" s="76">
        <v>0</v>
      </c>
    </row>
    <row r="62" spans="1:16" ht="40.15" customHeight="1" x14ac:dyDescent="0.25">
      <c r="A62" s="1579" t="s">
        <v>289</v>
      </c>
      <c r="B62" s="1580"/>
      <c r="C62" s="8"/>
      <c r="D62" s="8"/>
      <c r="E62" s="8"/>
      <c r="F62" s="8"/>
      <c r="G62" s="8"/>
      <c r="H62" s="8">
        <v>471330</v>
      </c>
      <c r="I62" s="1042"/>
      <c r="J62" s="1044"/>
      <c r="K62" s="209"/>
      <c r="L62" s="217">
        <v>-47355.5</v>
      </c>
      <c r="M62" s="16">
        <v>-382329.59999999998</v>
      </c>
      <c r="N62" s="22">
        <v>-202533.5</v>
      </c>
      <c r="O62" s="22">
        <v>-217602.8</v>
      </c>
      <c r="P62" s="76">
        <v>0</v>
      </c>
    </row>
    <row r="63" spans="1:16" ht="20.45" customHeight="1" x14ac:dyDescent="0.25">
      <c r="A63" s="1579" t="s">
        <v>373</v>
      </c>
      <c r="B63" s="1580"/>
      <c r="C63" s="8"/>
      <c r="D63" s="8"/>
      <c r="E63" s="8"/>
      <c r="F63" s="8"/>
      <c r="G63" s="8"/>
      <c r="H63" s="8">
        <v>421000</v>
      </c>
      <c r="I63" s="212"/>
      <c r="J63" s="213"/>
      <c r="K63" s="209"/>
      <c r="L63" s="217">
        <v>-2906.1</v>
      </c>
      <c r="M63" s="16"/>
      <c r="N63" s="22"/>
      <c r="O63" s="22"/>
      <c r="P63" s="76"/>
    </row>
    <row r="64" spans="1:16" ht="16.899999999999999" customHeight="1" x14ac:dyDescent="0.25">
      <c r="A64" s="1547" t="s">
        <v>130</v>
      </c>
      <c r="B64" s="1548"/>
      <c r="C64" s="8"/>
      <c r="D64" s="8"/>
      <c r="E64" s="8">
        <v>2055</v>
      </c>
      <c r="F64" s="8"/>
      <c r="G64" s="8"/>
      <c r="H64" s="21" t="s">
        <v>157</v>
      </c>
      <c r="I64" s="1042" t="s">
        <v>134</v>
      </c>
      <c r="J64" s="1044"/>
      <c r="K64" s="209" t="s">
        <v>15</v>
      </c>
      <c r="L64" s="209">
        <v>125337</v>
      </c>
      <c r="M64" s="16">
        <v>61229.7</v>
      </c>
      <c r="N64" s="22">
        <v>61229.7</v>
      </c>
      <c r="O64" s="22">
        <v>61229.7</v>
      </c>
      <c r="P64" s="8">
        <v>61229.7</v>
      </c>
    </row>
    <row r="65" spans="1:16" ht="16.899999999999999" customHeight="1" x14ac:dyDescent="0.25">
      <c r="A65" s="1549" t="s">
        <v>131</v>
      </c>
      <c r="B65" s="1550"/>
      <c r="C65" s="8"/>
      <c r="D65" s="8"/>
      <c r="E65" s="8">
        <v>2055</v>
      </c>
      <c r="F65" s="8"/>
      <c r="G65" s="8"/>
      <c r="H65" s="8">
        <v>930000</v>
      </c>
      <c r="I65" s="1042" t="s">
        <v>134</v>
      </c>
      <c r="J65" s="1044"/>
      <c r="K65" s="209" t="s">
        <v>15</v>
      </c>
      <c r="L65" s="209">
        <v>-61229.7</v>
      </c>
      <c r="M65" s="8">
        <v>-61229.7</v>
      </c>
      <c r="N65" s="8">
        <v>-61229.7</v>
      </c>
      <c r="O65" s="217">
        <v>-61229.7</v>
      </c>
      <c r="P65" s="8">
        <v>-61229.7</v>
      </c>
    </row>
    <row r="66" spans="1:16" ht="16.899999999999999" customHeight="1" x14ac:dyDescent="0.25">
      <c r="A66" s="1607"/>
      <c r="B66" s="1608"/>
      <c r="C66" s="8"/>
      <c r="D66" s="8"/>
      <c r="E66" s="8"/>
      <c r="F66" s="8"/>
      <c r="G66" s="8"/>
      <c r="H66" s="21"/>
      <c r="I66" s="212"/>
      <c r="J66" s="213"/>
      <c r="K66" s="209"/>
      <c r="L66" s="209"/>
      <c r="M66" s="16"/>
      <c r="N66" s="22"/>
      <c r="O66" s="22"/>
      <c r="P66" s="8"/>
    </row>
    <row r="67" spans="1:16" ht="66" customHeight="1" x14ac:dyDescent="0.25">
      <c r="A67" s="1501" t="s">
        <v>999</v>
      </c>
      <c r="B67" s="1502"/>
      <c r="C67" s="13">
        <v>298</v>
      </c>
      <c r="D67" s="13">
        <v>2</v>
      </c>
      <c r="E67" s="13"/>
      <c r="F67" s="161" t="s">
        <v>159</v>
      </c>
      <c r="G67" s="13">
        <v>70200</v>
      </c>
      <c r="H67" s="21"/>
      <c r="I67" s="212"/>
      <c r="J67" s="213"/>
      <c r="K67" s="209"/>
      <c r="L67" s="209"/>
      <c r="M67" s="16"/>
      <c r="N67" s="58">
        <v>210700</v>
      </c>
      <c r="O67" s="58">
        <v>334200</v>
      </c>
      <c r="P67" s="13">
        <v>229500</v>
      </c>
    </row>
    <row r="68" spans="1:16" ht="66" customHeight="1" x14ac:dyDescent="0.25">
      <c r="A68" s="1571" t="s">
        <v>127</v>
      </c>
      <c r="B68" s="1572"/>
      <c r="C68" s="8"/>
      <c r="D68" s="8"/>
      <c r="E68" s="8">
        <v>2055</v>
      </c>
      <c r="F68" s="21"/>
      <c r="G68" s="8"/>
      <c r="H68" s="21" t="s">
        <v>169</v>
      </c>
      <c r="I68" s="212"/>
      <c r="J68" s="213"/>
      <c r="K68" s="209"/>
      <c r="L68" s="209"/>
      <c r="M68" s="16"/>
      <c r="N68" s="22">
        <v>210700</v>
      </c>
      <c r="O68" s="22">
        <v>334200</v>
      </c>
      <c r="P68" s="8">
        <v>229500</v>
      </c>
    </row>
    <row r="69" spans="1:16" ht="51.6" customHeight="1" x14ac:dyDescent="0.25">
      <c r="A69" s="1579" t="s">
        <v>128</v>
      </c>
      <c r="B69" s="1580"/>
      <c r="C69" s="8"/>
      <c r="D69" s="8"/>
      <c r="E69" s="375">
        <v>2051</v>
      </c>
      <c r="F69" s="8"/>
      <c r="G69" s="8"/>
      <c r="H69" s="21" t="s">
        <v>154</v>
      </c>
      <c r="I69" s="212"/>
      <c r="J69" s="213"/>
      <c r="K69" s="209"/>
      <c r="L69" s="209"/>
      <c r="M69" s="16"/>
      <c r="N69" s="22"/>
      <c r="O69" s="22">
        <v>334200</v>
      </c>
      <c r="P69" s="8">
        <v>459000</v>
      </c>
    </row>
    <row r="70" spans="1:16" s="465" customFormat="1" ht="27.75" customHeight="1" x14ac:dyDescent="0.25">
      <c r="A70" s="1611"/>
      <c r="B70" s="1612"/>
      <c r="C70" s="8"/>
      <c r="D70" s="8"/>
      <c r="E70" s="375">
        <v>2053</v>
      </c>
      <c r="F70" s="8"/>
      <c r="G70" s="8"/>
      <c r="H70" s="21"/>
      <c r="I70" s="581"/>
      <c r="J70" s="582"/>
      <c r="K70" s="579"/>
      <c r="L70" s="579"/>
      <c r="M70" s="16"/>
      <c r="N70" s="22"/>
      <c r="O70" s="22">
        <v>334200</v>
      </c>
      <c r="P70" s="8">
        <v>459000</v>
      </c>
    </row>
    <row r="71" spans="1:16" ht="41.45" customHeight="1" x14ac:dyDescent="0.25">
      <c r="A71" s="1579" t="s">
        <v>289</v>
      </c>
      <c r="B71" s="1580"/>
      <c r="C71" s="8"/>
      <c r="D71" s="8"/>
      <c r="E71" s="8"/>
      <c r="F71" s="8"/>
      <c r="G71" s="8"/>
      <c r="H71" s="21" t="s">
        <v>374</v>
      </c>
      <c r="I71" s="212"/>
      <c r="J71" s="213"/>
      <c r="K71" s="209"/>
      <c r="L71" s="209"/>
      <c r="M71" s="16"/>
      <c r="N71" s="22"/>
      <c r="O71" s="22">
        <v>-668400</v>
      </c>
      <c r="P71" s="8">
        <v>-918000</v>
      </c>
    </row>
    <row r="72" spans="1:16" s="465" customFormat="1" ht="44.25" customHeight="1" x14ac:dyDescent="0.25">
      <c r="A72" s="1501" t="s">
        <v>635</v>
      </c>
      <c r="B72" s="1502"/>
      <c r="C72" s="13">
        <v>298</v>
      </c>
      <c r="D72" s="13">
        <v>2</v>
      </c>
      <c r="E72" s="13"/>
      <c r="F72" s="161" t="s">
        <v>159</v>
      </c>
      <c r="G72" s="13"/>
      <c r="H72" s="161"/>
      <c r="I72" s="584"/>
      <c r="J72" s="585"/>
      <c r="K72" s="583"/>
      <c r="L72" s="583"/>
      <c r="M72" s="63"/>
      <c r="N72" s="58">
        <v>3392.3</v>
      </c>
      <c r="O72" s="58"/>
      <c r="P72" s="13"/>
    </row>
    <row r="73" spans="1:16" s="465" customFormat="1" ht="51.75" customHeight="1" x14ac:dyDescent="0.25">
      <c r="A73" s="1579" t="s">
        <v>128</v>
      </c>
      <c r="B73" s="1580"/>
      <c r="C73" s="8"/>
      <c r="D73" s="8"/>
      <c r="E73" s="8">
        <v>2053</v>
      </c>
      <c r="F73" s="8"/>
      <c r="G73" s="8"/>
      <c r="H73" s="21" t="s">
        <v>154</v>
      </c>
      <c r="I73" s="581"/>
      <c r="J73" s="582"/>
      <c r="K73" s="579"/>
      <c r="L73" s="579"/>
      <c r="M73" s="16"/>
      <c r="N73" s="22">
        <v>3392.3</v>
      </c>
      <c r="O73" s="22"/>
      <c r="P73" s="8"/>
    </row>
    <row r="74" spans="1:16" ht="16.899999999999999" customHeight="1" x14ac:dyDescent="0.25">
      <c r="A74" s="215"/>
      <c r="B74" s="216"/>
      <c r="C74" s="8"/>
      <c r="D74" s="8"/>
      <c r="E74" s="8"/>
      <c r="F74" s="8"/>
      <c r="G74" s="8"/>
      <c r="H74" s="21"/>
      <c r="I74" s="212"/>
      <c r="J74" s="213"/>
      <c r="K74" s="209"/>
      <c r="L74" s="209"/>
      <c r="M74" s="16"/>
      <c r="N74" s="22"/>
      <c r="O74" s="22"/>
      <c r="P74" s="8"/>
    </row>
    <row r="75" spans="1:16" x14ac:dyDescent="0.25">
      <c r="A75" s="1042"/>
      <c r="B75" s="1043"/>
    </row>
    <row r="76" spans="1:16" ht="26.25" customHeight="1" x14ac:dyDescent="0.25">
      <c r="A76" s="1113" t="s">
        <v>41</v>
      </c>
      <c r="B76" s="1113"/>
      <c r="C76" s="1113"/>
      <c r="D76" s="1113"/>
      <c r="E76" s="1113"/>
      <c r="F76" s="1113"/>
      <c r="G76" s="1113"/>
      <c r="H76" s="1113"/>
      <c r="I76" s="1113"/>
      <c r="J76" s="1113"/>
      <c r="K76" s="1113"/>
      <c r="L76" s="1113"/>
      <c r="M76" s="1113"/>
      <c r="N76" s="1113"/>
      <c r="O76" s="1113"/>
      <c r="P76" s="1114"/>
    </row>
    <row r="77" spans="1:16" ht="21.6" customHeight="1" x14ac:dyDescent="0.25">
      <c r="A77" s="1106"/>
      <c r="B77" s="1108"/>
      <c r="C77" s="1106"/>
      <c r="D77" s="1107"/>
      <c r="E77" s="1107"/>
      <c r="F77" s="1107"/>
      <c r="G77" s="1107"/>
      <c r="H77" s="1107"/>
      <c r="I77" s="1107"/>
      <c r="J77" s="1107"/>
      <c r="K77" s="1107"/>
      <c r="L77" s="1107"/>
      <c r="M77" s="1107"/>
      <c r="N77" s="1108"/>
      <c r="O77" s="1084" t="s">
        <v>2</v>
      </c>
      <c r="P77" s="1084"/>
    </row>
    <row r="78" spans="1:16" ht="20.25" customHeight="1" x14ac:dyDescent="0.25">
      <c r="A78" s="1111" t="s">
        <v>42</v>
      </c>
      <c r="B78" s="1111"/>
      <c r="C78" s="1106" t="s">
        <v>158</v>
      </c>
      <c r="D78" s="1107"/>
      <c r="E78" s="1107"/>
      <c r="F78" s="1107"/>
      <c r="G78" s="1107"/>
      <c r="H78" s="1107"/>
      <c r="I78" s="1107"/>
      <c r="J78" s="1107"/>
      <c r="K78" s="1107"/>
      <c r="L78" s="1107"/>
      <c r="M78" s="1107"/>
      <c r="N78" s="1108"/>
      <c r="O78" s="1112" t="s">
        <v>159</v>
      </c>
      <c r="P78" s="1112"/>
    </row>
    <row r="79" spans="1:16" ht="21.6" customHeight="1" x14ac:dyDescent="0.25">
      <c r="A79" s="1111" t="s">
        <v>43</v>
      </c>
      <c r="B79" s="1111"/>
      <c r="C79" s="1106" t="s">
        <v>44</v>
      </c>
      <c r="D79" s="1107"/>
      <c r="E79" s="1107"/>
      <c r="F79" s="1107"/>
      <c r="G79" s="1107"/>
      <c r="H79" s="1107"/>
      <c r="I79" s="1107"/>
      <c r="J79" s="1107"/>
      <c r="K79" s="1107"/>
      <c r="L79" s="1107"/>
      <c r="M79" s="1107"/>
      <c r="N79" s="1108"/>
      <c r="O79" s="1084">
        <v>58</v>
      </c>
      <c r="P79" s="1084"/>
    </row>
    <row r="80" spans="1:16" ht="21.6" customHeight="1" x14ac:dyDescent="0.25">
      <c r="A80" s="1111" t="s">
        <v>45</v>
      </c>
      <c r="B80" s="1111"/>
      <c r="C80" s="1106" t="s">
        <v>160</v>
      </c>
      <c r="D80" s="1107"/>
      <c r="E80" s="1107"/>
      <c r="F80" s="1107"/>
      <c r="G80" s="1107"/>
      <c r="H80" s="1107"/>
      <c r="I80" s="1107"/>
      <c r="J80" s="1107"/>
      <c r="K80" s="1107"/>
      <c r="L80" s="1107"/>
      <c r="M80" s="1107"/>
      <c r="N80" s="1108"/>
      <c r="O80" s="1112" t="s">
        <v>161</v>
      </c>
      <c r="P80" s="1112"/>
    </row>
    <row r="82" spans="1:17" ht="37.5" customHeight="1" x14ac:dyDescent="0.25">
      <c r="A82" s="1603" t="s">
        <v>894</v>
      </c>
      <c r="B82" s="1603"/>
      <c r="C82" s="1603"/>
      <c r="D82" s="1603"/>
      <c r="E82" s="1603"/>
      <c r="F82" s="1603"/>
      <c r="G82" s="1603"/>
      <c r="H82" s="1603"/>
      <c r="I82" s="1603"/>
      <c r="J82" s="1603"/>
      <c r="K82" s="1603"/>
      <c r="L82" s="1603"/>
      <c r="M82" s="1603"/>
      <c r="N82" s="1603"/>
      <c r="O82" s="1603"/>
      <c r="P82" s="1603"/>
    </row>
    <row r="83" spans="1:17" ht="20.25" customHeight="1" x14ac:dyDescent="0.25">
      <c r="A83" s="1506" t="s">
        <v>47</v>
      </c>
      <c r="B83" s="1507"/>
      <c r="C83" s="1508"/>
      <c r="D83" s="1604" t="s">
        <v>496</v>
      </c>
      <c r="E83" s="1605"/>
      <c r="F83" s="1605"/>
      <c r="G83" s="1605"/>
      <c r="H83" s="1605"/>
      <c r="I83" s="1605"/>
      <c r="J83" s="1605"/>
      <c r="K83" s="1605"/>
      <c r="L83" s="1605"/>
      <c r="M83" s="1605"/>
      <c r="N83" s="1605"/>
      <c r="O83" s="1605"/>
      <c r="P83" s="1606"/>
    </row>
    <row r="84" spans="1:17" ht="52.5" customHeight="1" x14ac:dyDescent="0.25">
      <c r="A84" s="1240" t="s">
        <v>891</v>
      </c>
      <c r="B84" s="1241"/>
      <c r="C84" s="1242"/>
      <c r="D84" s="1598" t="s">
        <v>759</v>
      </c>
      <c r="E84" s="1599"/>
      <c r="F84" s="1599"/>
      <c r="G84" s="1599"/>
      <c r="H84" s="1599"/>
      <c r="I84" s="1599"/>
      <c r="J84" s="1599"/>
      <c r="K84" s="1599"/>
      <c r="L84" s="1599"/>
      <c r="M84" s="1599"/>
      <c r="N84" s="1599"/>
      <c r="O84" s="1599"/>
      <c r="P84" s="1600"/>
    </row>
    <row r="85" spans="1:17" ht="62.45" customHeight="1" x14ac:dyDescent="0.25">
      <c r="A85" s="1247" t="s">
        <v>49</v>
      </c>
      <c r="B85" s="1247"/>
      <c r="C85" s="1248"/>
      <c r="D85" s="1598" t="s">
        <v>760</v>
      </c>
      <c r="E85" s="1601"/>
      <c r="F85" s="1601"/>
      <c r="G85" s="1601"/>
      <c r="H85" s="1601"/>
      <c r="I85" s="1601"/>
      <c r="J85" s="1601"/>
      <c r="K85" s="1601"/>
      <c r="L85" s="1601"/>
      <c r="M85" s="1601"/>
      <c r="N85" s="1601"/>
      <c r="O85" s="1601"/>
      <c r="P85" s="1602"/>
    </row>
    <row r="86" spans="1:17" ht="26.25" customHeight="1" x14ac:dyDescent="0.25">
      <c r="A86" s="1504" t="s">
        <v>50</v>
      </c>
      <c r="B86" s="1504"/>
      <c r="C86" s="1504"/>
      <c r="D86" s="1504"/>
      <c r="E86" s="1504"/>
      <c r="F86" s="1504"/>
      <c r="G86" s="1504"/>
      <c r="H86" s="1504"/>
      <c r="I86" s="1504"/>
      <c r="J86" s="1504"/>
      <c r="K86" s="1504"/>
      <c r="L86" s="1504"/>
      <c r="M86" s="1504"/>
      <c r="N86" s="1504"/>
      <c r="O86" s="1504"/>
      <c r="P86" s="1504"/>
    </row>
    <row r="87" spans="1:17" ht="24" customHeight="1" x14ac:dyDescent="0.25">
      <c r="A87" s="1215" t="s">
        <v>51</v>
      </c>
      <c r="B87" s="1503" t="s">
        <v>2</v>
      </c>
      <c r="C87" s="1219" t="s">
        <v>7</v>
      </c>
      <c r="D87" s="1220"/>
      <c r="E87" s="1220"/>
      <c r="F87" s="1220"/>
      <c r="G87" s="1220"/>
      <c r="H87" s="1220"/>
      <c r="I87" s="1220"/>
      <c r="J87" s="1505" t="s">
        <v>52</v>
      </c>
      <c r="K87" s="738">
        <v>2016</v>
      </c>
      <c r="L87" s="738">
        <v>2017</v>
      </c>
      <c r="M87" s="738">
        <v>2018</v>
      </c>
      <c r="N87" s="738">
        <v>2019</v>
      </c>
      <c r="O87" s="738">
        <v>2020</v>
      </c>
      <c r="P87" s="738">
        <v>2021</v>
      </c>
    </row>
    <row r="88" spans="1:17" ht="55.15" customHeight="1" x14ac:dyDescent="0.25">
      <c r="A88" s="1216"/>
      <c r="B88" s="1217"/>
      <c r="C88" s="1560"/>
      <c r="D88" s="1561"/>
      <c r="E88" s="1561"/>
      <c r="F88" s="1561"/>
      <c r="G88" s="1561"/>
      <c r="H88" s="1561"/>
      <c r="I88" s="1561"/>
      <c r="J88" s="1505"/>
      <c r="K88" s="739" t="s">
        <v>10</v>
      </c>
      <c r="L88" s="739" t="s">
        <v>10</v>
      </c>
      <c r="M88" s="739" t="s">
        <v>11</v>
      </c>
      <c r="N88" s="739" t="s">
        <v>12</v>
      </c>
      <c r="O88" s="739" t="s">
        <v>13</v>
      </c>
      <c r="P88" s="739" t="s">
        <v>13</v>
      </c>
    </row>
    <row r="89" spans="1:17" ht="30.75" customHeight="1" x14ac:dyDescent="0.25">
      <c r="A89" s="1512" t="s">
        <v>53</v>
      </c>
      <c r="B89" s="769" t="s">
        <v>139</v>
      </c>
      <c r="C89" s="1594" t="s">
        <v>162</v>
      </c>
      <c r="D89" s="1594"/>
      <c r="E89" s="1594"/>
      <c r="F89" s="1594"/>
      <c r="G89" s="1594"/>
      <c r="H89" s="1594"/>
      <c r="I89" s="1594"/>
      <c r="J89" s="754" t="s">
        <v>111</v>
      </c>
      <c r="K89" s="763">
        <v>3</v>
      </c>
      <c r="L89" s="741">
        <v>2.68</v>
      </c>
      <c r="M89" s="741">
        <v>2.8</v>
      </c>
      <c r="N89" s="740">
        <v>2.8</v>
      </c>
      <c r="O89" s="740">
        <v>2.8</v>
      </c>
      <c r="P89" s="740">
        <v>2.8</v>
      </c>
    </row>
    <row r="90" spans="1:17" ht="27.75" customHeight="1" x14ac:dyDescent="0.25">
      <c r="A90" s="1512" t="s">
        <v>53</v>
      </c>
      <c r="B90" s="770" t="s">
        <v>172</v>
      </c>
      <c r="C90" s="1595" t="s">
        <v>497</v>
      </c>
      <c r="D90" s="1596"/>
      <c r="E90" s="1596"/>
      <c r="F90" s="1596"/>
      <c r="G90" s="1596"/>
      <c r="H90" s="1596"/>
      <c r="I90" s="1597"/>
      <c r="J90" s="764" t="s">
        <v>111</v>
      </c>
      <c r="K90" s="741" t="s">
        <v>15</v>
      </c>
      <c r="L90" s="741" t="s">
        <v>15</v>
      </c>
      <c r="M90" s="741">
        <v>5</v>
      </c>
      <c r="N90" s="740">
        <v>5</v>
      </c>
      <c r="O90" s="740">
        <v>7</v>
      </c>
      <c r="P90" s="740">
        <v>10</v>
      </c>
    </row>
    <row r="91" spans="1:17" ht="19.5" customHeight="1" x14ac:dyDescent="0.25">
      <c r="A91" s="1512" t="s">
        <v>54</v>
      </c>
      <c r="B91" s="769" t="s">
        <v>113</v>
      </c>
      <c r="C91" s="1594" t="s">
        <v>163</v>
      </c>
      <c r="D91" s="1594"/>
      <c r="E91" s="1594"/>
      <c r="F91" s="1594"/>
      <c r="G91" s="1594"/>
      <c r="H91" s="1594"/>
      <c r="I91" s="1594"/>
      <c r="J91" s="764" t="s">
        <v>140</v>
      </c>
      <c r="K91" s="740" t="s">
        <v>15</v>
      </c>
      <c r="L91" s="740">
        <v>59.9</v>
      </c>
      <c r="M91" s="740">
        <v>68.2</v>
      </c>
      <c r="N91" s="740">
        <v>42.3</v>
      </c>
      <c r="O91" s="740"/>
      <c r="P91" s="765"/>
    </row>
    <row r="92" spans="1:17" ht="24" customHeight="1" x14ac:dyDescent="0.25">
      <c r="A92" s="1512"/>
      <c r="B92" s="769" t="s">
        <v>142</v>
      </c>
      <c r="C92" s="1587" t="s">
        <v>498</v>
      </c>
      <c r="D92" s="1588"/>
      <c r="E92" s="1588"/>
      <c r="F92" s="1588"/>
      <c r="G92" s="1588"/>
      <c r="H92" s="1588"/>
      <c r="I92" s="1589"/>
      <c r="J92" s="755" t="s">
        <v>344</v>
      </c>
      <c r="K92" s="740" t="s">
        <v>15</v>
      </c>
      <c r="L92" s="740" t="s">
        <v>15</v>
      </c>
      <c r="M92" s="740">
        <v>15</v>
      </c>
      <c r="N92" s="740">
        <v>5</v>
      </c>
      <c r="O92" s="740"/>
      <c r="P92" s="765"/>
    </row>
    <row r="93" spans="1:17" ht="24" customHeight="1" x14ac:dyDescent="0.25">
      <c r="A93" s="1512"/>
      <c r="B93" s="769" t="s">
        <v>143</v>
      </c>
      <c r="C93" s="1587" t="s">
        <v>164</v>
      </c>
      <c r="D93" s="1588"/>
      <c r="E93" s="1588"/>
      <c r="F93" s="1588"/>
      <c r="G93" s="1588"/>
      <c r="H93" s="1588"/>
      <c r="I93" s="1589"/>
      <c r="J93" s="755" t="s">
        <v>344</v>
      </c>
      <c r="K93" s="740" t="s">
        <v>15</v>
      </c>
      <c r="L93" s="740" t="s">
        <v>15</v>
      </c>
      <c r="M93" s="740">
        <v>5</v>
      </c>
      <c r="N93" s="740">
        <v>7</v>
      </c>
      <c r="O93" s="740">
        <v>7</v>
      </c>
      <c r="P93" s="765"/>
      <c r="Q93" s="910"/>
    </row>
    <row r="94" spans="1:17" ht="24" customHeight="1" x14ac:dyDescent="0.25">
      <c r="A94" s="1512"/>
      <c r="B94" s="769" t="s">
        <v>165</v>
      </c>
      <c r="C94" s="1587" t="s">
        <v>499</v>
      </c>
      <c r="D94" s="1588"/>
      <c r="E94" s="1588"/>
      <c r="F94" s="1588"/>
      <c r="G94" s="1588"/>
      <c r="H94" s="1588"/>
      <c r="I94" s="1589"/>
      <c r="J94" s="755" t="s">
        <v>344</v>
      </c>
      <c r="K94" s="740" t="s">
        <v>15</v>
      </c>
      <c r="L94" s="740">
        <v>3</v>
      </c>
      <c r="M94" s="740">
        <v>20</v>
      </c>
      <c r="N94" s="740">
        <v>6</v>
      </c>
      <c r="O94" s="740">
        <v>3</v>
      </c>
      <c r="P94" s="765"/>
    </row>
    <row r="95" spans="1:17" ht="29.25" customHeight="1" x14ac:dyDescent="0.25">
      <c r="A95" s="1512"/>
      <c r="B95" s="769" t="s">
        <v>166</v>
      </c>
      <c r="C95" s="1587" t="s">
        <v>500</v>
      </c>
      <c r="D95" s="1588" t="s">
        <v>501</v>
      </c>
      <c r="E95" s="1588"/>
      <c r="F95" s="1588"/>
      <c r="G95" s="1588"/>
      <c r="H95" s="1588"/>
      <c r="I95" s="1589"/>
      <c r="J95" s="755" t="s">
        <v>140</v>
      </c>
      <c r="K95" s="740" t="s">
        <v>15</v>
      </c>
      <c r="L95" s="740" t="s">
        <v>15</v>
      </c>
      <c r="M95" s="771"/>
      <c r="N95" s="772"/>
      <c r="O95" s="740">
        <v>20</v>
      </c>
      <c r="P95" s="740">
        <v>40</v>
      </c>
    </row>
    <row r="96" spans="1:17" ht="33" customHeight="1" x14ac:dyDescent="0.25">
      <c r="A96" s="1512"/>
      <c r="B96" s="769" t="s">
        <v>192</v>
      </c>
      <c r="C96" s="1587" t="s">
        <v>502</v>
      </c>
      <c r="D96" s="1588"/>
      <c r="E96" s="1588"/>
      <c r="F96" s="1588"/>
      <c r="G96" s="1588"/>
      <c r="H96" s="1588"/>
      <c r="I96" s="1589"/>
      <c r="J96" s="755" t="s">
        <v>111</v>
      </c>
      <c r="K96" s="740" t="s">
        <v>15</v>
      </c>
      <c r="L96" s="740" t="s">
        <v>15</v>
      </c>
      <c r="M96" s="740"/>
      <c r="N96" s="740"/>
      <c r="O96" s="740">
        <v>20</v>
      </c>
      <c r="P96" s="740">
        <v>50</v>
      </c>
    </row>
    <row r="97" spans="1:16" ht="33" customHeight="1" x14ac:dyDescent="0.25">
      <c r="A97" s="1512" t="s">
        <v>59</v>
      </c>
      <c r="B97" s="770" t="s">
        <v>144</v>
      </c>
      <c r="C97" s="1587" t="s">
        <v>503</v>
      </c>
      <c r="D97" s="1588"/>
      <c r="E97" s="1588"/>
      <c r="F97" s="1588"/>
      <c r="G97" s="1588"/>
      <c r="H97" s="1588"/>
      <c r="I97" s="1589"/>
      <c r="J97" s="755" t="s">
        <v>111</v>
      </c>
      <c r="K97" s="741" t="s">
        <v>15</v>
      </c>
      <c r="L97" s="740" t="s">
        <v>15</v>
      </c>
      <c r="M97" s="741">
        <v>40</v>
      </c>
      <c r="N97" s="740">
        <v>70</v>
      </c>
      <c r="O97" s="740">
        <v>100</v>
      </c>
      <c r="P97" s="765"/>
    </row>
    <row r="98" spans="1:16" ht="35.25" customHeight="1" x14ac:dyDescent="0.25">
      <c r="A98" s="1512" t="s">
        <v>59</v>
      </c>
      <c r="B98" s="770" t="s">
        <v>175</v>
      </c>
      <c r="C98" s="1587" t="s">
        <v>504</v>
      </c>
      <c r="D98" s="1588"/>
      <c r="E98" s="1588"/>
      <c r="F98" s="1588"/>
      <c r="G98" s="1588"/>
      <c r="H98" s="1588"/>
      <c r="I98" s="1589"/>
      <c r="J98" s="755" t="s">
        <v>111</v>
      </c>
      <c r="K98" s="741" t="s">
        <v>15</v>
      </c>
      <c r="L98" s="741" t="s">
        <v>15</v>
      </c>
      <c r="M98" s="741"/>
      <c r="N98" s="740">
        <v>10</v>
      </c>
      <c r="O98" s="740">
        <v>20</v>
      </c>
      <c r="P98" s="740">
        <v>40</v>
      </c>
    </row>
    <row r="99" spans="1:16" ht="19.899999999999999" customHeight="1" x14ac:dyDescent="0.25"/>
    <row r="100" spans="1:16" x14ac:dyDescent="0.25">
      <c r="A100" s="1075" t="s">
        <v>60</v>
      </c>
      <c r="B100" s="1076"/>
      <c r="C100" s="1076"/>
      <c r="D100" s="1076"/>
      <c r="E100" s="1076"/>
      <c r="F100" s="1076"/>
      <c r="G100" s="1076"/>
      <c r="H100" s="1076"/>
      <c r="I100" s="1076"/>
      <c r="J100" s="1076"/>
      <c r="K100" s="1076"/>
      <c r="L100" s="1076"/>
      <c r="M100" s="1076"/>
      <c r="N100" s="1076"/>
      <c r="O100" s="1076"/>
      <c r="P100" s="1077"/>
    </row>
    <row r="101" spans="1:16" x14ac:dyDescent="0.25">
      <c r="A101" s="1078" t="s">
        <v>7</v>
      </c>
      <c r="B101" s="1079"/>
      <c r="C101" s="1079"/>
      <c r="D101" s="1080"/>
      <c r="E101" s="1026" t="s">
        <v>2</v>
      </c>
      <c r="F101" s="1027"/>
      <c r="G101" s="1057">
        <v>2016</v>
      </c>
      <c r="H101" s="1057"/>
      <c r="I101" s="209">
        <v>2017</v>
      </c>
      <c r="J101" s="209">
        <v>2018</v>
      </c>
      <c r="K101" s="1084">
        <v>2019</v>
      </c>
      <c r="L101" s="1084"/>
      <c r="M101" s="1084">
        <v>2020</v>
      </c>
      <c r="N101" s="1084"/>
      <c r="O101" s="1084">
        <v>2021</v>
      </c>
      <c r="P101" s="1084"/>
    </row>
    <row r="102" spans="1:16" ht="31.5" x14ac:dyDescent="0.25">
      <c r="A102" s="1081"/>
      <c r="B102" s="1082"/>
      <c r="C102" s="1082"/>
      <c r="D102" s="1083"/>
      <c r="E102" s="209" t="s">
        <v>61</v>
      </c>
      <c r="F102" s="218" t="s">
        <v>62</v>
      </c>
      <c r="G102" s="1026" t="s">
        <v>10</v>
      </c>
      <c r="H102" s="1027"/>
      <c r="I102" s="209" t="s">
        <v>10</v>
      </c>
      <c r="J102" s="209" t="s">
        <v>11</v>
      </c>
      <c r="K102" s="1026" t="s">
        <v>12</v>
      </c>
      <c r="L102" s="1027"/>
      <c r="M102" s="1026" t="s">
        <v>13</v>
      </c>
      <c r="N102" s="1027"/>
      <c r="O102" s="1026" t="s">
        <v>13</v>
      </c>
      <c r="P102" s="1027"/>
    </row>
    <row r="103" spans="1:16" ht="19.149999999999999" customHeight="1" x14ac:dyDescent="0.25">
      <c r="A103" s="922" t="s">
        <v>14</v>
      </c>
      <c r="B103" s="922"/>
      <c r="C103" s="922"/>
      <c r="D103" s="922"/>
      <c r="E103" s="209"/>
      <c r="F103" s="218"/>
      <c r="G103" s="1026"/>
      <c r="H103" s="1027"/>
      <c r="I103" s="819">
        <v>61201.2</v>
      </c>
      <c r="J103" s="214">
        <v>7845</v>
      </c>
      <c r="K103" s="1064">
        <v>214092.3</v>
      </c>
      <c r="L103" s="1065"/>
      <c r="M103" s="1064">
        <v>334200</v>
      </c>
      <c r="N103" s="1065"/>
      <c r="O103" s="1064">
        <v>229500</v>
      </c>
      <c r="P103" s="1065"/>
    </row>
    <row r="104" spans="1:16" ht="22.9" customHeight="1" x14ac:dyDescent="0.25">
      <c r="A104" s="1590" t="s">
        <v>153</v>
      </c>
      <c r="B104" s="1590"/>
      <c r="C104" s="1590"/>
      <c r="D104" s="1590"/>
      <c r="E104" s="214">
        <v>70096</v>
      </c>
      <c r="F104" s="209"/>
      <c r="G104" s="1026" t="s">
        <v>15</v>
      </c>
      <c r="H104" s="1027"/>
      <c r="I104" s="819">
        <v>61201.2</v>
      </c>
      <c r="J104" s="214">
        <v>7845</v>
      </c>
      <c r="K104" s="1063"/>
      <c r="L104" s="1063"/>
      <c r="M104" s="1063"/>
      <c r="N104" s="1063"/>
      <c r="O104" s="1057"/>
      <c r="P104" s="1057"/>
    </row>
    <row r="105" spans="1:16" s="465" customFormat="1" ht="22.9" customHeight="1" x14ac:dyDescent="0.25">
      <c r="A105" s="1567" t="s">
        <v>288</v>
      </c>
      <c r="B105" s="1568"/>
      <c r="C105" s="1568"/>
      <c r="D105" s="1569"/>
      <c r="E105" s="818"/>
      <c r="F105" s="818">
        <v>282900</v>
      </c>
      <c r="G105" s="1057" t="s">
        <v>15</v>
      </c>
      <c r="H105" s="1057"/>
      <c r="I105" s="818">
        <v>61201.2</v>
      </c>
      <c r="J105" s="819"/>
      <c r="K105" s="1063"/>
      <c r="L105" s="1063"/>
      <c r="M105" s="1063"/>
      <c r="N105" s="1063"/>
      <c r="O105" s="1057"/>
      <c r="P105" s="1057"/>
    </row>
    <row r="106" spans="1:16" s="465" customFormat="1" ht="36.75" customHeight="1" x14ac:dyDescent="0.25">
      <c r="A106" s="1062" t="s">
        <v>364</v>
      </c>
      <c r="B106" s="1062"/>
      <c r="C106" s="1062"/>
      <c r="D106" s="1062"/>
      <c r="E106" s="35" t="s">
        <v>307</v>
      </c>
      <c r="F106" s="578"/>
      <c r="G106" s="1057" t="s">
        <v>15</v>
      </c>
      <c r="H106" s="1057"/>
      <c r="I106" s="578"/>
      <c r="J106" s="819">
        <v>7845</v>
      </c>
      <c r="K106" s="1057"/>
      <c r="L106" s="1057"/>
      <c r="M106" s="1026"/>
      <c r="N106" s="1027"/>
      <c r="O106" s="1026"/>
      <c r="P106" s="1027"/>
    </row>
    <row r="107" spans="1:16" s="465" customFormat="1" ht="20.25" customHeight="1" x14ac:dyDescent="0.25">
      <c r="A107" s="1567" t="s">
        <v>288</v>
      </c>
      <c r="B107" s="1568"/>
      <c r="C107" s="1568"/>
      <c r="D107" s="1569"/>
      <c r="E107" s="578"/>
      <c r="F107" s="578">
        <v>282900</v>
      </c>
      <c r="G107" s="1057" t="s">
        <v>15</v>
      </c>
      <c r="H107" s="1057"/>
      <c r="I107" s="578"/>
      <c r="J107" s="578">
        <v>7845</v>
      </c>
      <c r="K107" s="1057"/>
      <c r="L107" s="1057"/>
      <c r="M107" s="1026"/>
      <c r="N107" s="1027"/>
      <c r="O107" s="1026"/>
      <c r="P107" s="1027"/>
    </row>
    <row r="108" spans="1:16" ht="52.9" customHeight="1" x14ac:dyDescent="0.25">
      <c r="A108" s="1501" t="s">
        <v>999</v>
      </c>
      <c r="B108" s="1591"/>
      <c r="C108" s="1591"/>
      <c r="D108" s="1502"/>
      <c r="E108" s="315">
        <v>70200</v>
      </c>
      <c r="F108" s="209"/>
      <c r="G108" s="1057" t="s">
        <v>15</v>
      </c>
      <c r="H108" s="1057"/>
      <c r="I108" s="209"/>
      <c r="J108" s="209"/>
      <c r="K108" s="1063">
        <v>210700</v>
      </c>
      <c r="L108" s="1063"/>
      <c r="M108" s="1592">
        <v>334200</v>
      </c>
      <c r="N108" s="1593"/>
      <c r="O108" s="1064">
        <v>229500</v>
      </c>
      <c r="P108" s="1065"/>
    </row>
    <row r="109" spans="1:16" ht="22.9" customHeight="1" x14ac:dyDescent="0.25">
      <c r="A109" s="1567" t="s">
        <v>288</v>
      </c>
      <c r="B109" s="1568"/>
      <c r="C109" s="1568"/>
      <c r="D109" s="1569"/>
      <c r="E109" s="209"/>
      <c r="F109" s="209">
        <v>282900</v>
      </c>
      <c r="G109" s="1057" t="s">
        <v>15</v>
      </c>
      <c r="H109" s="1057"/>
      <c r="I109" s="209"/>
      <c r="J109" s="209"/>
      <c r="K109" s="1057">
        <v>210700</v>
      </c>
      <c r="L109" s="1057"/>
      <c r="M109" s="1026">
        <v>334200</v>
      </c>
      <c r="N109" s="1027"/>
      <c r="O109" s="1026">
        <v>229500</v>
      </c>
      <c r="P109" s="1027"/>
    </row>
    <row r="110" spans="1:16" ht="31.5" customHeight="1" x14ac:dyDescent="0.25">
      <c r="A110" s="1584" t="s">
        <v>635</v>
      </c>
      <c r="B110" s="1585"/>
      <c r="C110" s="1585"/>
      <c r="D110" s="1586"/>
      <c r="E110" s="209"/>
      <c r="F110" s="209"/>
      <c r="G110" s="1057" t="s">
        <v>15</v>
      </c>
      <c r="H110" s="1057"/>
      <c r="I110" s="209"/>
      <c r="J110" s="209"/>
      <c r="K110" s="1063">
        <v>3392.3</v>
      </c>
      <c r="L110" s="1063"/>
      <c r="M110" s="1064"/>
      <c r="N110" s="1065"/>
      <c r="O110" s="1064"/>
      <c r="P110" s="1065"/>
    </row>
    <row r="111" spans="1:16" ht="19.5" customHeight="1" x14ac:dyDescent="0.25">
      <c r="A111" s="1567" t="s">
        <v>636</v>
      </c>
      <c r="B111" s="1568"/>
      <c r="C111" s="1568"/>
      <c r="D111" s="1569"/>
      <c r="E111" s="209"/>
      <c r="F111" s="578">
        <v>319240</v>
      </c>
      <c r="G111" s="1026" t="s">
        <v>15</v>
      </c>
      <c r="H111" s="1027"/>
      <c r="I111" s="209"/>
      <c r="J111" s="214"/>
      <c r="K111" s="1026">
        <v>3392.3</v>
      </c>
      <c r="L111" s="1027"/>
      <c r="M111" s="1064"/>
      <c r="N111" s="1065"/>
      <c r="O111" s="1064"/>
      <c r="P111" s="1065"/>
    </row>
    <row r="112" spans="1:16" ht="20.45" customHeight="1" x14ac:dyDescent="0.25"/>
    <row r="113" spans="1:16" ht="22.15" customHeight="1" x14ac:dyDescent="0.25">
      <c r="A113" s="1051" t="s">
        <v>63</v>
      </c>
      <c r="B113" s="1051"/>
      <c r="C113" s="1051"/>
      <c r="D113" s="1051"/>
      <c r="E113" s="1051"/>
      <c r="F113" s="1051"/>
      <c r="G113" s="1051"/>
      <c r="H113" s="1051"/>
      <c r="I113" s="1051"/>
      <c r="J113" s="1051"/>
      <c r="K113" s="1051"/>
      <c r="L113" s="1051"/>
      <c r="M113" s="1051"/>
      <c r="N113" s="1051"/>
      <c r="O113" s="1051"/>
      <c r="P113" s="1051"/>
    </row>
    <row r="114" spans="1:16" ht="19.899999999999999" customHeight="1" x14ac:dyDescent="0.25">
      <c r="A114" s="1057" t="s">
        <v>7</v>
      </c>
      <c r="B114" s="1057"/>
      <c r="C114" s="1057"/>
      <c r="D114" s="1057"/>
      <c r="E114" s="1057" t="s">
        <v>2</v>
      </c>
      <c r="F114" s="1057"/>
      <c r="G114" s="1057"/>
      <c r="H114" s="1057"/>
      <c r="I114" s="1058" t="s">
        <v>64</v>
      </c>
      <c r="J114" s="1058" t="s">
        <v>65</v>
      </c>
      <c r="K114" s="1058" t="s">
        <v>360</v>
      </c>
      <c r="L114" s="217">
        <v>2018</v>
      </c>
      <c r="M114" s="1058" t="s">
        <v>361</v>
      </c>
      <c r="N114" s="209">
        <v>2019</v>
      </c>
      <c r="O114" s="209">
        <v>2020</v>
      </c>
      <c r="P114" s="209">
        <v>2021</v>
      </c>
    </row>
    <row r="115" spans="1:16" ht="63" customHeight="1" x14ac:dyDescent="0.25">
      <c r="A115" s="1057"/>
      <c r="B115" s="1057"/>
      <c r="C115" s="1057"/>
      <c r="D115" s="1057"/>
      <c r="E115" s="209" t="s">
        <v>66</v>
      </c>
      <c r="F115" s="209" t="s">
        <v>61</v>
      </c>
      <c r="G115" s="223" t="s">
        <v>12</v>
      </c>
      <c r="H115" s="218" t="s">
        <v>62</v>
      </c>
      <c r="I115" s="1058"/>
      <c r="J115" s="1058"/>
      <c r="K115" s="1058"/>
      <c r="L115" s="17" t="s">
        <v>67</v>
      </c>
      <c r="M115" s="1058"/>
      <c r="N115" s="18" t="s">
        <v>12</v>
      </c>
      <c r="O115" s="223" t="s">
        <v>13</v>
      </c>
      <c r="P115" s="223" t="s">
        <v>13</v>
      </c>
    </row>
    <row r="116" spans="1:16" x14ac:dyDescent="0.25">
      <c r="A116" s="1026">
        <v>1</v>
      </c>
      <c r="B116" s="1038"/>
      <c r="C116" s="1038"/>
      <c r="D116" s="1027"/>
      <c r="E116" s="209">
        <v>2</v>
      </c>
      <c r="F116" s="209">
        <v>3</v>
      </c>
      <c r="G116" s="209">
        <v>4</v>
      </c>
      <c r="H116" s="209">
        <v>5</v>
      </c>
      <c r="I116" s="209">
        <v>6</v>
      </c>
      <c r="J116" s="209">
        <v>7</v>
      </c>
      <c r="K116" s="209">
        <v>8</v>
      </c>
      <c r="L116" s="209">
        <v>9</v>
      </c>
      <c r="M116" s="209" t="s">
        <v>68</v>
      </c>
      <c r="N116" s="209">
        <v>11</v>
      </c>
      <c r="O116" s="209">
        <v>12</v>
      </c>
      <c r="P116" s="209">
        <v>13</v>
      </c>
    </row>
    <row r="117" spans="1:16" ht="31.5" customHeight="1" x14ac:dyDescent="0.25">
      <c r="A117" s="1584" t="s">
        <v>635</v>
      </c>
      <c r="B117" s="1585"/>
      <c r="C117" s="1585"/>
      <c r="D117" s="1586"/>
      <c r="E117" s="13">
        <v>58.03</v>
      </c>
      <c r="F117" s="592" t="s">
        <v>159</v>
      </c>
      <c r="G117" s="13"/>
      <c r="H117" s="13"/>
      <c r="I117" s="64"/>
      <c r="J117" s="64"/>
      <c r="K117" s="13"/>
      <c r="L117" s="13"/>
      <c r="M117" s="13"/>
      <c r="N117" s="13">
        <v>3392.3</v>
      </c>
      <c r="O117" s="13"/>
      <c r="P117" s="8"/>
    </row>
    <row r="118" spans="1:16" ht="26.25" customHeight="1" x14ac:dyDescent="0.25">
      <c r="A118" s="1567" t="s">
        <v>636</v>
      </c>
      <c r="B118" s="1568"/>
      <c r="C118" s="1568"/>
      <c r="D118" s="1569"/>
      <c r="E118" s="8"/>
      <c r="F118" s="8"/>
      <c r="G118" s="8"/>
      <c r="H118" s="13">
        <v>319240</v>
      </c>
      <c r="I118" s="64"/>
      <c r="J118" s="272"/>
      <c r="K118" s="272"/>
      <c r="L118" s="64"/>
      <c r="M118" s="64"/>
      <c r="N118" s="8">
        <v>3392.3</v>
      </c>
      <c r="O118" s="13"/>
      <c r="P118" s="8"/>
    </row>
    <row r="119" spans="1:16" ht="22.9" customHeight="1" x14ac:dyDescent="0.25">
      <c r="A119" s="1111"/>
      <c r="B119" s="1111"/>
      <c r="C119" s="1111"/>
      <c r="D119" s="1111"/>
      <c r="E119" s="8"/>
      <c r="F119" s="8"/>
      <c r="G119" s="8"/>
      <c r="H119" s="8"/>
      <c r="I119" s="8"/>
      <c r="J119" s="8"/>
      <c r="K119" s="8"/>
      <c r="L119" s="8"/>
      <c r="M119" s="8"/>
      <c r="N119" s="226"/>
      <c r="O119" s="226"/>
      <c r="P119" s="8"/>
    </row>
    <row r="120" spans="1:16" ht="22.9" customHeight="1" x14ac:dyDescent="0.25">
      <c r="A120" s="1086"/>
      <c r="B120" s="1087"/>
      <c r="C120" s="1087"/>
      <c r="D120" s="1088"/>
      <c r="E120" s="13"/>
      <c r="F120" s="13"/>
      <c r="G120" s="13"/>
      <c r="H120" s="8"/>
      <c r="I120" s="8"/>
      <c r="J120" s="8"/>
      <c r="K120" s="8"/>
      <c r="L120" s="8"/>
      <c r="M120" s="8"/>
      <c r="N120" s="8"/>
      <c r="O120" s="8"/>
      <c r="P120" s="8"/>
    </row>
    <row r="121" spans="1:16" ht="23.45" customHeight="1" x14ac:dyDescent="0.25"/>
    <row r="122" spans="1:16" s="19" customFormat="1" ht="24.6" customHeight="1" x14ac:dyDescent="0.25">
      <c r="A122" s="1045" t="s">
        <v>69</v>
      </c>
      <c r="B122" s="1046"/>
      <c r="C122" s="1046"/>
      <c r="D122" s="1046"/>
      <c r="E122" s="1046"/>
      <c r="F122" s="1046"/>
      <c r="G122" s="1046"/>
      <c r="H122" s="1046"/>
      <c r="I122" s="1046"/>
      <c r="J122" s="1046"/>
      <c r="K122" s="1046"/>
      <c r="L122" s="1046"/>
      <c r="M122" s="1046"/>
      <c r="N122" s="1046"/>
      <c r="O122" s="1046"/>
      <c r="P122" s="1047"/>
    </row>
    <row r="123" spans="1:16" s="19" customFormat="1" ht="24.6" customHeight="1" x14ac:dyDescent="0.25">
      <c r="A123" s="1031" t="s">
        <v>70</v>
      </c>
      <c r="B123" s="1032"/>
      <c r="C123" s="1032"/>
      <c r="D123" s="1032"/>
      <c r="E123" s="1032"/>
      <c r="F123" s="1032"/>
      <c r="G123" s="1032"/>
      <c r="H123" s="1032"/>
      <c r="I123" s="1032"/>
      <c r="J123" s="1032"/>
      <c r="K123" s="1032"/>
      <c r="L123" s="1032"/>
      <c r="M123" s="1032"/>
      <c r="N123" s="1032"/>
      <c r="O123" s="1032"/>
      <c r="P123" s="1033"/>
    </row>
    <row r="124" spans="1:16" s="19" customFormat="1" ht="24.6" customHeight="1" x14ac:dyDescent="0.25">
      <c r="A124" s="1031" t="s">
        <v>71</v>
      </c>
      <c r="B124" s="1032"/>
      <c r="C124" s="1032"/>
      <c r="D124" s="1032"/>
      <c r="E124" s="1032"/>
      <c r="F124" s="1032"/>
      <c r="G124" s="1032"/>
      <c r="H124" s="1032"/>
      <c r="I124" s="1032"/>
      <c r="J124" s="1032"/>
      <c r="K124" s="1032"/>
      <c r="L124" s="1032"/>
      <c r="M124" s="1032"/>
      <c r="N124" s="1032"/>
      <c r="O124" s="1032"/>
      <c r="P124" s="1033"/>
    </row>
    <row r="125" spans="1:16" s="19" customFormat="1" ht="24.6" customHeight="1" x14ac:dyDescent="0.25">
      <c r="A125" s="1034" t="s">
        <v>72</v>
      </c>
      <c r="B125" s="1035"/>
      <c r="C125" s="1035"/>
      <c r="D125" s="1035"/>
      <c r="E125" s="1035"/>
      <c r="F125" s="1035"/>
      <c r="G125" s="1035"/>
      <c r="H125" s="1035"/>
      <c r="I125" s="1035"/>
      <c r="J125" s="1035"/>
      <c r="K125" s="1035"/>
      <c r="L125" s="1035"/>
      <c r="M125" s="1035"/>
      <c r="N125" s="1035"/>
      <c r="O125" s="1035"/>
      <c r="P125" s="1036"/>
    </row>
    <row r="127" spans="1:16" ht="37.5" customHeight="1" x14ac:dyDescent="0.25">
      <c r="A127" s="1037" t="s">
        <v>73</v>
      </c>
      <c r="B127" s="1037"/>
      <c r="C127" s="1037"/>
      <c r="D127" s="1037"/>
      <c r="E127" s="1037"/>
      <c r="F127" s="1037"/>
      <c r="G127" s="1037"/>
      <c r="H127" s="1037"/>
      <c r="I127" s="1037"/>
      <c r="J127" s="1037"/>
      <c r="K127" s="1037"/>
      <c r="L127" s="1037"/>
      <c r="M127" s="1037"/>
      <c r="N127" s="1037"/>
      <c r="O127" s="1037"/>
      <c r="P127" s="1037"/>
    </row>
    <row r="128" spans="1:16" ht="38.25" hidden="1" customHeight="1" x14ac:dyDescent="0.25">
      <c r="A128" s="211"/>
      <c r="C128" s="211"/>
      <c r="D128" s="211"/>
      <c r="E128" s="211"/>
      <c r="F128" s="211"/>
      <c r="G128" s="211"/>
      <c r="H128" s="211"/>
      <c r="I128" s="211"/>
      <c r="J128" s="211"/>
      <c r="K128" s="211"/>
      <c r="L128" s="211"/>
      <c r="M128" s="211"/>
      <c r="N128" s="211"/>
      <c r="O128" s="211"/>
      <c r="P128" s="211"/>
    </row>
    <row r="129" ht="48.75" hidden="1" customHeight="1" x14ac:dyDescent="0.25"/>
  </sheetData>
  <mergeCells count="289">
    <mergeCell ref="K25:L25"/>
    <mergeCell ref="A72:B72"/>
    <mergeCell ref="A73:B73"/>
    <mergeCell ref="A70:B70"/>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O16:P16"/>
    <mergeCell ref="A17:D17"/>
    <mergeCell ref="G17:H17"/>
    <mergeCell ref="K17:L17"/>
    <mergeCell ref="M17:N17"/>
    <mergeCell ref="O17:P17"/>
    <mergeCell ref="A15:D15"/>
    <mergeCell ref="G15:H15"/>
    <mergeCell ref="K15:L15"/>
    <mergeCell ref="M15:N15"/>
    <mergeCell ref="A16:D16"/>
    <mergeCell ref="G16:H16"/>
    <mergeCell ref="K16:L16"/>
    <mergeCell ref="M16:N16"/>
    <mergeCell ref="O15:P15"/>
    <mergeCell ref="A19:B20"/>
    <mergeCell ref="C19:F19"/>
    <mergeCell ref="G19:H19"/>
    <mergeCell ref="K19:L19"/>
    <mergeCell ref="M19:N19"/>
    <mergeCell ref="O19:P19"/>
    <mergeCell ref="G20:H20"/>
    <mergeCell ref="K20:L20"/>
    <mergeCell ref="M20:N20"/>
    <mergeCell ref="O20:P20"/>
    <mergeCell ref="A21:B21"/>
    <mergeCell ref="G21:H21"/>
    <mergeCell ref="K21:L21"/>
    <mergeCell ref="M21:N21"/>
    <mergeCell ref="O21:P21"/>
    <mergeCell ref="A22:B22"/>
    <mergeCell ref="G22:H22"/>
    <mergeCell ref="K22:L22"/>
    <mergeCell ref="M22:N22"/>
    <mergeCell ref="O22:P22"/>
    <mergeCell ref="A23:B23"/>
    <mergeCell ref="G23:H23"/>
    <mergeCell ref="K23:L23"/>
    <mergeCell ref="M23:N23"/>
    <mergeCell ref="O23:P23"/>
    <mergeCell ref="A24:B24"/>
    <mergeCell ref="G24:H24"/>
    <mergeCell ref="K24:L24"/>
    <mergeCell ref="M24:N24"/>
    <mergeCell ref="O24:P24"/>
    <mergeCell ref="A26:B26"/>
    <mergeCell ref="G26:H26"/>
    <mergeCell ref="K26:L26"/>
    <mergeCell ref="M26:N26"/>
    <mergeCell ref="O26:P26"/>
    <mergeCell ref="A27:B27"/>
    <mergeCell ref="G27:H27"/>
    <mergeCell ref="K27:L27"/>
    <mergeCell ref="M27:N27"/>
    <mergeCell ref="O27:P27"/>
    <mergeCell ref="O29:P29"/>
    <mergeCell ref="A30:B30"/>
    <mergeCell ref="G30:H30"/>
    <mergeCell ref="K30:L30"/>
    <mergeCell ref="M30:N30"/>
    <mergeCell ref="O30:P30"/>
    <mergeCell ref="A28:B28"/>
    <mergeCell ref="G28:H28"/>
    <mergeCell ref="A29:B29"/>
    <mergeCell ref="G29:H29"/>
    <mergeCell ref="K29:L29"/>
    <mergeCell ref="M29:N29"/>
    <mergeCell ref="A34:P34"/>
    <mergeCell ref="A35:C36"/>
    <mergeCell ref="D35:F35"/>
    <mergeCell ref="G35:J35"/>
    <mergeCell ref="K35:M35"/>
    <mergeCell ref="N35:P35"/>
    <mergeCell ref="E36:F36"/>
    <mergeCell ref="G36:H36"/>
    <mergeCell ref="A31:B31"/>
    <mergeCell ref="G31:H31"/>
    <mergeCell ref="K31:L31"/>
    <mergeCell ref="M31:N31"/>
    <mergeCell ref="O31:P31"/>
    <mergeCell ref="A32:B32"/>
    <mergeCell ref="G32:H32"/>
    <mergeCell ref="K32:L32"/>
    <mergeCell ref="M32:N32"/>
    <mergeCell ref="O32:P32"/>
    <mergeCell ref="A39:C39"/>
    <mergeCell ref="E39:F39"/>
    <mergeCell ref="G39:H39"/>
    <mergeCell ref="A40:C40"/>
    <mergeCell ref="E40:F40"/>
    <mergeCell ref="G40:H40"/>
    <mergeCell ref="A37:C37"/>
    <mergeCell ref="E37:F37"/>
    <mergeCell ref="G37:H37"/>
    <mergeCell ref="A38:C38"/>
    <mergeCell ref="E38:F38"/>
    <mergeCell ref="G38:H38"/>
    <mergeCell ref="A43:C43"/>
    <mergeCell ref="E43:F43"/>
    <mergeCell ref="G43:H43"/>
    <mergeCell ref="A44:C44"/>
    <mergeCell ref="E44:F44"/>
    <mergeCell ref="G44:H44"/>
    <mergeCell ref="A41:C41"/>
    <mergeCell ref="E41:F41"/>
    <mergeCell ref="G41:H41"/>
    <mergeCell ref="A42:C42"/>
    <mergeCell ref="E42:F42"/>
    <mergeCell ref="G42:H42"/>
    <mergeCell ref="A75:B75"/>
    <mergeCell ref="A76:P76"/>
    <mergeCell ref="A77:B77"/>
    <mergeCell ref="C77:N77"/>
    <mergeCell ref="O77:P77"/>
    <mergeCell ref="A61:B61"/>
    <mergeCell ref="I61:J61"/>
    <mergeCell ref="A62:B62"/>
    <mergeCell ref="I62:J62"/>
    <mergeCell ref="A64:B64"/>
    <mergeCell ref="I64:J64"/>
    <mergeCell ref="A66:B66"/>
    <mergeCell ref="A80:B80"/>
    <mergeCell ref="C80:N80"/>
    <mergeCell ref="O80:P80"/>
    <mergeCell ref="A82:P82"/>
    <mergeCell ref="A83:C83"/>
    <mergeCell ref="D83:P83"/>
    <mergeCell ref="A78:B78"/>
    <mergeCell ref="C78:N78"/>
    <mergeCell ref="O78:P78"/>
    <mergeCell ref="A79:B79"/>
    <mergeCell ref="C79:N79"/>
    <mergeCell ref="O79:P79"/>
    <mergeCell ref="A84:C84"/>
    <mergeCell ref="D84:P84"/>
    <mergeCell ref="A85:C85"/>
    <mergeCell ref="D85:P85"/>
    <mergeCell ref="A86:P86"/>
    <mergeCell ref="A87:A88"/>
    <mergeCell ref="B87:B88"/>
    <mergeCell ref="C87:I88"/>
    <mergeCell ref="J87:J88"/>
    <mergeCell ref="C95:I95"/>
    <mergeCell ref="C96:I96"/>
    <mergeCell ref="M102:N102"/>
    <mergeCell ref="O102:P102"/>
    <mergeCell ref="A89:A90"/>
    <mergeCell ref="C89:I89"/>
    <mergeCell ref="C93:I93"/>
    <mergeCell ref="C94:I94"/>
    <mergeCell ref="A97:A98"/>
    <mergeCell ref="C97:I97"/>
    <mergeCell ref="A100:P100"/>
    <mergeCell ref="A101:D102"/>
    <mergeCell ref="E101:F101"/>
    <mergeCell ref="G101:H101"/>
    <mergeCell ref="K101:L101"/>
    <mergeCell ref="M101:N101"/>
    <mergeCell ref="O101:P101"/>
    <mergeCell ref="G102:H102"/>
    <mergeCell ref="K102:L102"/>
    <mergeCell ref="C90:I90"/>
    <mergeCell ref="A91:A96"/>
    <mergeCell ref="C91:I91"/>
    <mergeCell ref="C92:I92"/>
    <mergeCell ref="K111:L111"/>
    <mergeCell ref="M111:N111"/>
    <mergeCell ref="O111:P111"/>
    <mergeCell ref="A113:P113"/>
    <mergeCell ref="A104:D104"/>
    <mergeCell ref="G104:H104"/>
    <mergeCell ref="K104:L104"/>
    <mergeCell ref="M104:N104"/>
    <mergeCell ref="O104:P104"/>
    <mergeCell ref="O109:P109"/>
    <mergeCell ref="A109:D109"/>
    <mergeCell ref="A108:D108"/>
    <mergeCell ref="M109:N109"/>
    <mergeCell ref="M108:N108"/>
    <mergeCell ref="O108:P108"/>
    <mergeCell ref="A110:D110"/>
    <mergeCell ref="K108:L108"/>
    <mergeCell ref="K109:L109"/>
    <mergeCell ref="K110:L110"/>
    <mergeCell ref="M110:N110"/>
    <mergeCell ref="O110:P110"/>
    <mergeCell ref="G108:H108"/>
    <mergeCell ref="G109:H109"/>
    <mergeCell ref="G110:H110"/>
    <mergeCell ref="A123:P123"/>
    <mergeCell ref="A124:P124"/>
    <mergeCell ref="A125:P125"/>
    <mergeCell ref="A127:P127"/>
    <mergeCell ref="A63:B63"/>
    <mergeCell ref="A65:B65"/>
    <mergeCell ref="I65:J65"/>
    <mergeCell ref="A67:B67"/>
    <mergeCell ref="A69:B69"/>
    <mergeCell ref="A116:D116"/>
    <mergeCell ref="A117:D117"/>
    <mergeCell ref="A118:D118"/>
    <mergeCell ref="A119:D119"/>
    <mergeCell ref="A120:D120"/>
    <mergeCell ref="A122:P122"/>
    <mergeCell ref="A114:D115"/>
    <mergeCell ref="E114:H114"/>
    <mergeCell ref="I114:I115"/>
    <mergeCell ref="J114:J115"/>
    <mergeCell ref="K114:K115"/>
    <mergeCell ref="M114:M115"/>
    <mergeCell ref="A111:D111"/>
    <mergeCell ref="G111:H111"/>
    <mergeCell ref="C98:I98"/>
    <mergeCell ref="A60:B60"/>
    <mergeCell ref="I60:J60"/>
    <mergeCell ref="A57:B57"/>
    <mergeCell ref="A58:B58"/>
    <mergeCell ref="A45:C45"/>
    <mergeCell ref="E45:F45"/>
    <mergeCell ref="G45:H45"/>
    <mergeCell ref="A47:P47"/>
    <mergeCell ref="A48:B49"/>
    <mergeCell ref="C48:H48"/>
    <mergeCell ref="I48:J49"/>
    <mergeCell ref="A53:B53"/>
    <mergeCell ref="A54:B54"/>
    <mergeCell ref="A107:D107"/>
    <mergeCell ref="G107:H107"/>
    <mergeCell ref="K107:L107"/>
    <mergeCell ref="M107:N107"/>
    <mergeCell ref="O107:P107"/>
    <mergeCell ref="A106:D106"/>
    <mergeCell ref="G106:H106"/>
    <mergeCell ref="K106:L106"/>
    <mergeCell ref="M106:N106"/>
    <mergeCell ref="O106:P106"/>
    <mergeCell ref="G25:H25"/>
    <mergeCell ref="A105:D105"/>
    <mergeCell ref="G105:H105"/>
    <mergeCell ref="K105:L105"/>
    <mergeCell ref="M105:N105"/>
    <mergeCell ref="O105:P105"/>
    <mergeCell ref="A103:D103"/>
    <mergeCell ref="G103:H103"/>
    <mergeCell ref="K103:L103"/>
    <mergeCell ref="M103:N103"/>
    <mergeCell ref="O103:P103"/>
    <mergeCell ref="A25:B25"/>
    <mergeCell ref="M25:N25"/>
    <mergeCell ref="O25:P25"/>
    <mergeCell ref="A51:B51"/>
    <mergeCell ref="A52:B52"/>
    <mergeCell ref="A55:B55"/>
    <mergeCell ref="A56:B56"/>
    <mergeCell ref="A71:B71"/>
    <mergeCell ref="A68:B68"/>
    <mergeCell ref="A50:B50"/>
    <mergeCell ref="I50:J50"/>
    <mergeCell ref="A59:B59"/>
    <mergeCell ref="I59:J59"/>
  </mergeCells>
  <printOptions horizontalCentered="1"/>
  <pageMargins left="0.39370078740157483" right="0.15748031496062992" top="0.39370078740157483" bottom="0.31496062992125984" header="0.31496062992125984" footer="0.31496062992125984"/>
  <pageSetup paperSize="9" scale="78" orientation="landscape" r:id="rId1"/>
  <rowBreaks count="5" manualBreakCount="5">
    <brk id="26" max="15" man="1"/>
    <brk id="52" max="15" man="1"/>
    <brk id="73" max="15" man="1"/>
    <brk id="98" max="15" man="1"/>
    <brk id="12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15</vt:i4>
      </vt:variant>
    </vt:vector>
  </HeadingPairs>
  <TitlesOfParts>
    <vt:vector size="35" baseType="lpstr">
      <vt:lpstr>50.01</vt:lpstr>
      <vt:lpstr>50.02</vt:lpstr>
      <vt:lpstr>50.04</vt:lpstr>
      <vt:lpstr>5008</vt:lpstr>
      <vt:lpstr>5011</vt:lpstr>
      <vt:lpstr>5014</vt:lpstr>
      <vt:lpstr>58.01</vt:lpstr>
      <vt:lpstr>58.02</vt:lpstr>
      <vt:lpstr>58.03</vt:lpstr>
      <vt:lpstr>58.04</vt:lpstr>
      <vt:lpstr>58.05</vt:lpstr>
      <vt:lpstr>6402</vt:lpstr>
      <vt:lpstr>6403</vt:lpstr>
      <vt:lpstr>64.05</vt:lpstr>
      <vt:lpstr>64.06</vt:lpstr>
      <vt:lpstr>68.02</vt:lpstr>
      <vt:lpstr>68.04</vt:lpstr>
      <vt:lpstr>68.05</vt:lpstr>
      <vt:lpstr>61.04</vt:lpstr>
      <vt:lpstr>15.04</vt:lpstr>
      <vt:lpstr>'50.02'!Область_печати</vt:lpstr>
      <vt:lpstr>'50.04'!Область_печати</vt:lpstr>
      <vt:lpstr>'5008'!Область_печати</vt:lpstr>
      <vt:lpstr>'5011'!Область_печати</vt:lpstr>
      <vt:lpstr>'5014'!Область_печати</vt:lpstr>
      <vt:lpstr>'58.01'!Область_печати</vt:lpstr>
      <vt:lpstr>'58.02'!Область_печати</vt:lpstr>
      <vt:lpstr>'58.03'!Область_печати</vt:lpstr>
      <vt:lpstr>'58.04'!Область_печати</vt:lpstr>
      <vt:lpstr>'58.05'!Область_печати</vt:lpstr>
      <vt:lpstr>'64.05'!Область_печати</vt:lpstr>
      <vt:lpstr>'6402'!Область_печати</vt:lpstr>
      <vt:lpstr>'68.02'!Область_печати</vt:lpstr>
      <vt:lpstr>'68.04'!Область_печати</vt:lpstr>
      <vt:lpstr>'68.05'!Область_печати</vt:lpstr>
    </vt:vector>
  </TitlesOfParts>
  <Company>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dc:creator>
  <cp:lastModifiedBy>Lidia Gutu</cp:lastModifiedBy>
  <cp:lastPrinted>2018-10-23T08:07:47Z</cp:lastPrinted>
  <dcterms:created xsi:type="dcterms:W3CDTF">2015-08-10T12:51:53Z</dcterms:created>
  <dcterms:modified xsi:type="dcterms:W3CDTF">2018-12-14T07:02:08Z</dcterms:modified>
</cp:coreProperties>
</file>