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80" activeTab="0"/>
  </bookViews>
  <sheets>
    <sheet name="MEI" sheetId="1" r:id="rId1"/>
  </sheets>
  <definedNames/>
  <calcPr fullCalcOnLoad="1"/>
</workbook>
</file>

<file path=xl/sharedStrings.xml><?xml version="1.0" encoding="utf-8"?>
<sst xmlns="http://schemas.openxmlformats.org/spreadsheetml/2006/main" count="118" uniqueCount="103">
  <si>
    <t>09</t>
  </si>
  <si>
    <t>15</t>
  </si>
  <si>
    <t>mii lei</t>
  </si>
  <si>
    <t>Executarea bugetului Ministerului Economiei și Infrastructurii</t>
  </si>
  <si>
    <t>Secţia financiar-administrativă</t>
  </si>
  <si>
    <t>aprobat</t>
  </si>
  <si>
    <t>% executat</t>
  </si>
  <si>
    <t>precizat</t>
  </si>
  <si>
    <t>Fondul rutier</t>
  </si>
  <si>
    <t>Programul "Drumuri bune pentru Moldova"</t>
  </si>
  <si>
    <t>Bacul Molovata</t>
  </si>
  <si>
    <t>Portul fluvial Ungheni</t>
  </si>
  <si>
    <t>Nr. d/o</t>
  </si>
  <si>
    <t>4</t>
  </si>
  <si>
    <t>6</t>
  </si>
  <si>
    <t>7</t>
  </si>
  <si>
    <t>8</t>
  </si>
  <si>
    <t>9</t>
  </si>
  <si>
    <t>10</t>
  </si>
  <si>
    <t>12</t>
  </si>
  <si>
    <r>
      <t xml:space="preserve"> Subprogramul 6804.</t>
    </r>
    <r>
      <rPr>
        <b/>
        <i/>
        <sz val="12"/>
        <rFont val="Times New Roman"/>
        <family val="1"/>
      </rPr>
      <t xml:space="preserve"> Dezvoltarea sistemului naţional de metrologie</t>
    </r>
  </si>
  <si>
    <r>
      <t xml:space="preserve"> Subprogramul 6805. </t>
    </r>
    <r>
      <rPr>
        <b/>
        <i/>
        <sz val="12"/>
        <rFont val="Times New Roman"/>
        <family val="1"/>
      </rPr>
      <t>Dezvoltarea sistemului naţional de acreditare</t>
    </r>
  </si>
  <si>
    <r>
      <t xml:space="preserve">Subprogramul 5801.  </t>
    </r>
    <r>
      <rPr>
        <b/>
        <i/>
        <sz val="12"/>
        <rFont val="Times New Roman"/>
        <family val="1"/>
      </rPr>
      <t xml:space="preserve"> Politici şi management în sectorul energetic</t>
    </r>
  </si>
  <si>
    <r>
      <t xml:space="preserve">Subprogramul 5008. </t>
    </r>
    <r>
      <rPr>
        <b/>
        <i/>
        <sz val="12"/>
        <rFont val="Times New Roman"/>
        <family val="1"/>
      </rPr>
      <t xml:space="preserve">Protecția drepturilor consumatorilor </t>
    </r>
  </si>
  <si>
    <r>
      <t xml:space="preserve">Subprogramul 5804. </t>
    </r>
    <r>
      <rPr>
        <b/>
        <i/>
        <sz val="12"/>
        <color indexed="8"/>
        <rFont val="Times New Roman"/>
        <family val="1"/>
      </rPr>
      <t xml:space="preserve">Eficienţă energetică şi surse regenerabile  </t>
    </r>
  </si>
  <si>
    <t>TOTAL MEI</t>
  </si>
  <si>
    <t>16</t>
  </si>
  <si>
    <t>17</t>
  </si>
  <si>
    <t>20</t>
  </si>
  <si>
    <t>21</t>
  </si>
  <si>
    <t>22</t>
  </si>
  <si>
    <t>23</t>
  </si>
  <si>
    <t>24</t>
  </si>
  <si>
    <t>25</t>
  </si>
  <si>
    <t>3</t>
  </si>
  <si>
    <t>Proiect de achiziții a locomotivelor și de restructurare a infrastructurii feroviare,            surse externe</t>
  </si>
  <si>
    <t>Proiectul  "Reabilitarea drumurilor locale", surse externe</t>
  </si>
  <si>
    <t>TOTAL aparat minister</t>
  </si>
  <si>
    <t xml:space="preserve"> Proiectul "Studiul de fezabilitate MD-RO", surse externe</t>
  </si>
  <si>
    <t>Subsidii transport feroviar</t>
  </si>
  <si>
    <t>Proiectul "Consolidarea capacităților de producție locală a sistemelor de energie termică în RM", surse externe</t>
  </si>
  <si>
    <r>
      <t xml:space="preserve">Subprogramul 5804. </t>
    </r>
    <r>
      <rPr>
        <b/>
        <i/>
        <sz val="12"/>
        <color indexed="8"/>
        <rFont val="Times New Roman"/>
        <family val="1"/>
      </rPr>
      <t xml:space="preserve">Eficienţă energetică şi surse regenerabile , inclusiv: </t>
    </r>
  </si>
  <si>
    <t>Proiect "Îmbunătățirea eficienței energetice a clădirilor publice și rezidențiale din Republica Moldova", surse externe</t>
  </si>
  <si>
    <t xml:space="preserve"> Proiect "Integrarea Transportului public zero CO2" în rutele interurbane ale Republicii Moldova, surse externe</t>
  </si>
  <si>
    <t>Activități de eficiență energetică</t>
  </si>
  <si>
    <t>11</t>
  </si>
  <si>
    <t>14</t>
  </si>
  <si>
    <t>Beneficiar</t>
  </si>
  <si>
    <t>Denumirea program, subprogram</t>
  </si>
  <si>
    <t>MEI</t>
  </si>
  <si>
    <r>
      <t xml:space="preserve">Subprogramul 6802. </t>
    </r>
    <r>
      <rPr>
        <b/>
        <i/>
        <sz val="12"/>
        <rFont val="Times New Roman"/>
        <family val="1"/>
      </rPr>
      <t>Dezvoltarea sistemului naţional de standardizare</t>
    </r>
  </si>
  <si>
    <t>Institutul Național de Sndardizare</t>
  </si>
  <si>
    <t>Institutul Național de Metrologie</t>
  </si>
  <si>
    <t>MOLDAC</t>
  </si>
  <si>
    <t>Moldelectrica</t>
  </si>
  <si>
    <r>
      <t xml:space="preserve"> Subprogramul 5011.</t>
    </r>
    <r>
      <rPr>
        <b/>
        <i/>
        <sz val="12"/>
        <color indexed="8"/>
        <rFont val="Times New Roman"/>
        <family val="1"/>
      </rPr>
      <t xml:space="preserve"> Securitate industrială</t>
    </r>
  </si>
  <si>
    <t xml:space="preserve"> Agenția pentru  Securitate Tehnică      </t>
  </si>
  <si>
    <t xml:space="preserve"> Agenția pentru Protecția Consumatorilor și Supravegherea Pieței</t>
  </si>
  <si>
    <t xml:space="preserve"> Total, inclusiv:</t>
  </si>
  <si>
    <t xml:space="preserve"> Agenția pentru Eficiență Energetică</t>
  </si>
  <si>
    <t xml:space="preserve">Agenția Navală                     </t>
  </si>
  <si>
    <r>
      <t xml:space="preserve">Subprogramul 6403.  </t>
    </r>
    <r>
      <rPr>
        <b/>
        <i/>
        <sz val="12"/>
        <color indexed="8"/>
        <rFont val="Times New Roman"/>
        <family val="1"/>
      </rPr>
      <t xml:space="preserve"> Dezvoltarea transportului naval</t>
    </r>
  </si>
  <si>
    <t>UIPAC</t>
  </si>
  <si>
    <t xml:space="preserve">Unitate de implementare a Grantului Acordat de Guvernul Japoniei </t>
  </si>
  <si>
    <t>Total, inclusiv:</t>
  </si>
  <si>
    <t>UCIPE</t>
  </si>
  <si>
    <r>
      <t xml:space="preserve">Subprogramul 6402.   </t>
    </r>
    <r>
      <rPr>
        <b/>
        <i/>
        <sz val="12"/>
        <color indexed="8"/>
        <rFont val="Times New Roman"/>
        <family val="1"/>
      </rPr>
      <t>Dezvoltarea drumurilor, inclusiv:</t>
    </r>
  </si>
  <si>
    <t>ASD</t>
  </si>
  <si>
    <r>
      <t xml:space="preserve">Agenția Națională Transport Auto         </t>
    </r>
  </si>
  <si>
    <t xml:space="preserve">Autoritatea Aeronautică Civilă                        </t>
  </si>
  <si>
    <t>Calea Ferată din Moldova</t>
  </si>
  <si>
    <r>
      <rPr>
        <b/>
        <sz val="12"/>
        <color indexed="8"/>
        <rFont val="Times New Roman"/>
        <family val="1"/>
      </rPr>
      <t xml:space="preserve">Subprogramul 5805.  </t>
    </r>
    <r>
      <rPr>
        <b/>
        <i/>
        <sz val="12"/>
        <color indexed="8"/>
        <rFont val="Times New Roman"/>
        <family val="1"/>
      </rPr>
      <t>Reţele termice</t>
    </r>
    <r>
      <rPr>
        <b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Proiectul “Înbunătăţirea eficienţei sectorului de alimentare centralizată cu energia termică (SACET)",                                         surse externe</t>
    </r>
  </si>
  <si>
    <t>"Proiectul de susținere a programului în sectoruil drumurilor", surse externe</t>
  </si>
  <si>
    <r>
      <t xml:space="preserve"> Subprogramul 5002. </t>
    </r>
    <r>
      <rPr>
        <b/>
        <i/>
        <sz val="12"/>
        <color indexed="8"/>
        <rFont val="Times New Roman"/>
        <family val="1"/>
      </rPr>
      <t xml:space="preserve">Promovarea exporturilor                                     </t>
    </r>
    <r>
      <rPr>
        <i/>
        <sz val="12"/>
        <color indexed="8"/>
        <rFont val="Times New Roman"/>
        <family val="1"/>
      </rPr>
      <t>Proiectul Ameliorarea competetivității, surse externe</t>
    </r>
  </si>
  <si>
    <r>
      <t xml:space="preserve">Subprogramul 5002.  </t>
    </r>
    <r>
      <rPr>
        <b/>
        <i/>
        <sz val="12"/>
        <color indexed="8"/>
        <rFont val="Times New Roman"/>
        <family val="1"/>
      </rPr>
      <t xml:space="preserve">Promovarea  exporturilor                                                </t>
    </r>
    <r>
      <rPr>
        <i/>
        <sz val="12"/>
        <color indexed="8"/>
        <rFont val="Times New Roman"/>
        <family val="1"/>
      </rPr>
      <t>Grant pentru promovarea eforturilor privind ajustările economice structurale, surse externe</t>
    </r>
  </si>
  <si>
    <r>
      <rPr>
        <b/>
        <sz val="12"/>
        <color indexed="8"/>
        <rFont val="Times New Roman"/>
        <family val="1"/>
      </rPr>
      <t xml:space="preserve">Subprogramul 5802.  </t>
    </r>
    <r>
      <rPr>
        <b/>
        <i/>
        <sz val="12"/>
        <color indexed="8"/>
        <rFont val="Times New Roman"/>
        <family val="1"/>
      </rPr>
      <t>Rețele și conducte de gaz</t>
    </r>
    <r>
      <rPr>
        <b/>
        <sz val="12"/>
        <color indexed="8"/>
        <rFont val="Times New Roman"/>
        <family val="1"/>
      </rPr>
      <t xml:space="preserve">                                             </t>
    </r>
  </si>
  <si>
    <r>
      <rPr>
        <b/>
        <sz val="12"/>
        <color indexed="8"/>
        <rFont val="Times New Roman"/>
        <family val="1"/>
      </rPr>
      <t xml:space="preserve">  </t>
    </r>
    <r>
      <rPr>
        <i/>
        <sz val="12"/>
        <color indexed="8"/>
        <rFont val="Times New Roman"/>
        <family val="1"/>
      </rPr>
      <t>Proiect”Construcția stație Back-to-Back Vulcănești-Chisinau”                 Contribuția Guvernului</t>
    </r>
  </si>
  <si>
    <t>Proiect”Conectarea conductei de transport gaze naturale pe direcţia  Ungheni-Chisinau”                          Contribuția Guvernului</t>
  </si>
  <si>
    <r>
      <rPr>
        <b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Proiect”Piața energetică transparentă”, surse externe                         </t>
    </r>
  </si>
  <si>
    <r>
      <t xml:space="preserve">Subprogramul 5803.  </t>
    </r>
    <r>
      <rPr>
        <b/>
        <i/>
        <sz val="12"/>
        <color indexed="8"/>
        <rFont val="Times New Roman"/>
        <family val="1"/>
      </rPr>
      <t>Reţele electrice,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inclusiv:</t>
    </r>
  </si>
  <si>
    <r>
      <t xml:space="preserve"> Subprogramul 6402.  </t>
    </r>
    <r>
      <rPr>
        <b/>
        <i/>
        <sz val="12"/>
        <rFont val="Times New Roman"/>
        <family val="1"/>
      </rPr>
      <t xml:space="preserve"> Dezvoltarea drumurilor, inclusiv:</t>
    </r>
  </si>
  <si>
    <r>
      <t xml:space="preserve"> Subprogramul 6403.  </t>
    </r>
    <r>
      <rPr>
        <b/>
        <i/>
        <sz val="12"/>
        <rFont val="Times New Roman"/>
        <family val="1"/>
      </rPr>
      <t xml:space="preserve"> Dezvoltarea transportului naval, inclusiv:</t>
    </r>
  </si>
  <si>
    <r>
      <t xml:space="preserve"> Subprogramul 6405.  </t>
    </r>
    <r>
      <rPr>
        <b/>
        <i/>
        <sz val="12"/>
        <rFont val="Times New Roman"/>
        <family val="1"/>
      </rPr>
      <t xml:space="preserve"> Dezvoltarea transportului feroviar, inclusiv:</t>
    </r>
  </si>
  <si>
    <t>Proiectul  "Educație pentru Drone - eDrone", surse externe</t>
  </si>
  <si>
    <r>
      <t xml:space="preserve">Subprogramul 5801.  </t>
    </r>
    <r>
      <rPr>
        <b/>
        <i/>
        <sz val="12"/>
        <rFont val="Times New Roman"/>
        <family val="1"/>
      </rPr>
      <t xml:space="preserve"> Politici şi management în sectorul energetic           </t>
    </r>
  </si>
  <si>
    <r>
      <t xml:space="preserve"> Subprogramul 6002. </t>
    </r>
    <r>
      <rPr>
        <b/>
        <i/>
        <sz val="12"/>
        <rFont val="Times New Roman"/>
        <family val="1"/>
      </rPr>
      <t xml:space="preserve">Dezvoltarea industruei   </t>
    </r>
    <r>
      <rPr>
        <b/>
        <sz val="12"/>
        <rFont val="Times New Roman"/>
        <family val="1"/>
      </rPr>
      <t xml:space="preserve">                                                            </t>
    </r>
    <r>
      <rPr>
        <sz val="12"/>
        <rFont val="Times New Roman"/>
        <family val="1"/>
      </rPr>
      <t>Proiectul "Dezvoltarea clusterială a sectorului industrial", surse externe</t>
    </r>
  </si>
  <si>
    <t>26</t>
  </si>
  <si>
    <t>27</t>
  </si>
  <si>
    <r>
      <t xml:space="preserve">Subprogramul 5803.  </t>
    </r>
    <r>
      <rPr>
        <b/>
        <i/>
        <sz val="12"/>
        <color indexed="8"/>
        <rFont val="Times New Roman"/>
        <family val="1"/>
      </rPr>
      <t>Reţele electrice</t>
    </r>
  </si>
  <si>
    <t xml:space="preserve"> executat                                                                                                                                                 </t>
  </si>
  <si>
    <t xml:space="preserve">Fondul de Siguranță Rutieră </t>
  </si>
  <si>
    <t>pentru I semestru anul  2020</t>
  </si>
  <si>
    <r>
      <t xml:space="preserve"> Subprogramul 5002.  </t>
    </r>
    <r>
      <rPr>
        <b/>
        <i/>
        <sz val="12"/>
        <rFont val="Times New Roman"/>
        <family val="1"/>
      </rPr>
      <t xml:space="preserve">Promovarea  exporturilor, inclusiv:                             </t>
    </r>
    <r>
      <rPr>
        <i/>
        <sz val="12"/>
        <rFont val="Times New Roman"/>
        <family val="1"/>
      </rPr>
      <t>Susținere investitorilor pentru crearea de noi locuri de muncă 10000;                         Expoziția Dubai 2020 - 6000.0(MoldExpo)</t>
    </r>
  </si>
  <si>
    <r>
      <t xml:space="preserve"> Subprogramul 5004. </t>
    </r>
    <r>
      <rPr>
        <b/>
        <i/>
        <sz val="12"/>
        <rFont val="Times New Roman"/>
        <family val="1"/>
      </rPr>
      <t xml:space="preserve">Susţinerea întreprinderilor mici şi mijlocii, inclusiv:              </t>
    </r>
    <r>
      <rPr>
        <i/>
        <sz val="12"/>
        <rFont val="Times New Roman"/>
        <family val="1"/>
      </rPr>
      <t>ODIMM - 119809.2;                                         ZEL Bălți - 15000;                                         MEI - 1273.4</t>
    </r>
  </si>
  <si>
    <r>
      <t xml:space="preserve">Subprogramul 5001. </t>
    </r>
    <r>
      <rPr>
        <b/>
        <i/>
        <sz val="12"/>
        <color indexed="8"/>
        <rFont val="Times New Roman"/>
        <family val="1"/>
      </rPr>
      <t xml:space="preserve">Politici şi management în domeniul macroeconomic şi de dezvoltăre a economiei  </t>
    </r>
    <r>
      <rPr>
        <i/>
        <sz val="12"/>
        <color indexed="8"/>
        <rFont val="Times New Roman"/>
        <family val="1"/>
      </rPr>
      <t>(aparatul central)</t>
    </r>
  </si>
  <si>
    <r>
      <t xml:space="preserve"> Subprogramul 6104. </t>
    </r>
    <r>
      <rPr>
        <b/>
        <i/>
        <sz val="12"/>
        <rFont val="Times New Roman"/>
        <family val="1"/>
      </rPr>
      <t xml:space="preserve">Dezvoltarea bazei normative în construcții             </t>
    </r>
    <r>
      <rPr>
        <i/>
        <sz val="12"/>
        <rFont val="Times New Roman"/>
        <family val="1"/>
      </rPr>
      <t xml:space="preserve">Elaborarea sistemului de documente normative în construcții - 15604.2;  Amenajarea teritoriului - 5000.0                      </t>
    </r>
  </si>
  <si>
    <t>Proiectul "Reabilitarea drumurilor cu suportul Belorusiei "                                                     surse externe - 204437.4                                        Contribuția Guvernului - 13262.5</t>
  </si>
  <si>
    <t xml:space="preserve">Proiectul "Reabilitarea drumurilor cu suportul Federației Ruse",                                                     surse externe </t>
  </si>
  <si>
    <r>
      <t xml:space="preserve">Subprogramul 1504. </t>
    </r>
    <r>
      <rPr>
        <b/>
        <i/>
        <sz val="12"/>
        <color indexed="8"/>
        <rFont val="Times New Roman"/>
        <family val="1"/>
      </rPr>
      <t xml:space="preserve">Tehnologii informaționale </t>
    </r>
    <r>
      <rPr>
        <b/>
        <sz val="12"/>
        <color indexed="8"/>
        <rFont val="Times New Roman"/>
        <family val="1"/>
      </rPr>
      <t xml:space="preserve">                                      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Serviciul 112 - 50000;                                            MEI (dotarea cu convertoare,servicii poștale) - 15088.3</t>
    </r>
  </si>
  <si>
    <t xml:space="preserve"> Proiectul "Construcția stației Back-to-Back Vulcănești-Chișinău, LEA 400 kv", surse externe</t>
  </si>
  <si>
    <r>
      <t xml:space="preserve"> Subprogramul 6404.   </t>
    </r>
    <r>
      <rPr>
        <b/>
        <i/>
        <sz val="12"/>
        <color indexed="8"/>
        <rFont val="Times New Roman"/>
        <family val="1"/>
      </rPr>
      <t xml:space="preserve">Dezvoltarea transportului auto                                   </t>
    </r>
  </si>
  <si>
    <r>
      <t>Subprogramul 6406.</t>
    </r>
    <r>
      <rPr>
        <b/>
        <i/>
        <sz val="12"/>
        <color indexed="8"/>
        <rFont val="Times New Roman"/>
        <family val="1"/>
      </rPr>
      <t xml:space="preserve">   Dezvoltarea transportului aerian</t>
    </r>
  </si>
  <si>
    <r>
      <t xml:space="preserve"> Subprogramul 7508.  </t>
    </r>
    <r>
      <rPr>
        <b/>
        <i/>
        <sz val="12"/>
        <rFont val="Times New Roman"/>
        <family val="1"/>
      </rPr>
      <t xml:space="preserve"> Gestionarea și menținerea fondului locativ</t>
    </r>
  </si>
</sst>
</file>

<file path=xl/styles.xml><?xml version="1.0" encoding="utf-8"?>
<styleSheet xmlns="http://schemas.openxmlformats.org/spreadsheetml/2006/main">
  <numFmts count="30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58">
    <font>
      <sz val="10"/>
      <name val="Arial"/>
      <family val="0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i/>
      <sz val="13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right" vertical="top"/>
    </xf>
    <xf numFmtId="49" fontId="1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180" fontId="1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17" fillId="33" borderId="11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/>
    </xf>
    <xf numFmtId="180" fontId="16" fillId="33" borderId="10" xfId="0" applyNumberFormat="1" applyFont="1" applyFill="1" applyBorder="1" applyAlignment="1">
      <alignment horizontal="center" vertical="center"/>
    </xf>
    <xf numFmtId="180" fontId="16" fillId="33" borderId="10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180" fontId="11" fillId="0" borderId="10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vertical="top" wrapText="1"/>
    </xf>
    <xf numFmtId="180" fontId="9" fillId="0" borderId="12" xfId="0" applyNumberFormat="1" applyFont="1" applyBorder="1" applyAlignment="1">
      <alignment vertical="top" wrapText="1"/>
    </xf>
    <xf numFmtId="180" fontId="10" fillId="33" borderId="13" xfId="0" applyNumberFormat="1" applyFont="1" applyFill="1" applyBorder="1" applyAlignment="1">
      <alignment vertical="top" wrapText="1"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vertical="top" wrapText="1"/>
    </xf>
    <xf numFmtId="49" fontId="15" fillId="0" borderId="11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left" vertical="center" wrapText="1"/>
    </xf>
    <xf numFmtId="180" fontId="9" fillId="0" borderId="10" xfId="0" applyNumberFormat="1" applyFont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180" fontId="9" fillId="0" borderId="10" xfId="0" applyNumberFormat="1" applyFont="1" applyBorder="1" applyAlignment="1">
      <alignment horizontal="left" wrapText="1"/>
    </xf>
    <xf numFmtId="180" fontId="9" fillId="0" borderId="16" xfId="0" applyNumberFormat="1" applyFont="1" applyBorder="1" applyAlignment="1">
      <alignment horizontal="left" vertical="top" wrapText="1"/>
    </xf>
    <xf numFmtId="180" fontId="9" fillId="0" borderId="17" xfId="0" applyNumberFormat="1" applyFont="1" applyBorder="1" applyAlignment="1">
      <alignment horizontal="left" vertical="center" wrapText="1"/>
    </xf>
    <xf numFmtId="180" fontId="8" fillId="3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49" fontId="9" fillId="0" borderId="18" xfId="0" applyNumberFormat="1" applyFont="1" applyBorder="1" applyAlignment="1">
      <alignment horizontal="center" vertical="top" wrapText="1"/>
    </xf>
    <xf numFmtId="180" fontId="11" fillId="0" borderId="19" xfId="0" applyNumberFormat="1" applyFont="1" applyBorder="1" applyAlignment="1">
      <alignment horizontal="left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180" fontId="16" fillId="0" borderId="20" xfId="0" applyNumberFormat="1" applyFont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center" vertical="center"/>
    </xf>
    <xf numFmtId="180" fontId="20" fillId="33" borderId="10" xfId="0" applyNumberFormat="1" applyFont="1" applyFill="1" applyBorder="1" applyAlignment="1">
      <alignment vertical="center" wrapText="1"/>
    </xf>
    <xf numFmtId="180" fontId="16" fillId="33" borderId="21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wrapText="1"/>
    </xf>
    <xf numFmtId="180" fontId="8" fillId="33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80" fontId="16" fillId="33" borderId="0" xfId="0" applyNumberFormat="1" applyFont="1" applyFill="1" applyBorder="1" applyAlignment="1">
      <alignment horizontal="center" vertical="center"/>
    </xf>
    <xf numFmtId="180" fontId="16" fillId="33" borderId="20" xfId="0" applyNumberFormat="1" applyFont="1" applyFill="1" applyBorder="1" applyAlignment="1">
      <alignment horizontal="center" vertical="center"/>
    </xf>
    <xf numFmtId="180" fontId="14" fillId="0" borderId="20" xfId="0" applyNumberFormat="1" applyFont="1" applyBorder="1" applyAlignment="1">
      <alignment horizontal="center" vertical="center"/>
    </xf>
    <xf numFmtId="180" fontId="10" fillId="33" borderId="12" xfId="0" applyNumberFormat="1" applyFont="1" applyFill="1" applyBorder="1" applyAlignment="1">
      <alignment horizontal="left" vertical="top" wrapText="1"/>
    </xf>
    <xf numFmtId="0" fontId="57" fillId="34" borderId="10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horizontal="center" vertical="top"/>
    </xf>
    <xf numFmtId="180" fontId="10" fillId="33" borderId="12" xfId="0" applyNumberFormat="1" applyFont="1" applyFill="1" applyBorder="1" applyAlignment="1">
      <alignment horizontal="center" vertical="center" wrapText="1"/>
    </xf>
    <xf numFmtId="180" fontId="10" fillId="33" borderId="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180" fontId="9" fillId="0" borderId="10" xfId="0" applyNumberFormat="1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 wrapText="1"/>
    </xf>
    <xf numFmtId="180" fontId="8" fillId="33" borderId="13" xfId="0" applyNumberFormat="1" applyFont="1" applyFill="1" applyBorder="1" applyAlignment="1">
      <alignment horizontal="center" vertical="center" wrapText="1"/>
    </xf>
    <xf numFmtId="180" fontId="11" fillId="0" borderId="13" xfId="0" applyNumberFormat="1" applyFont="1" applyBorder="1" applyAlignment="1">
      <alignment horizontal="left" vertical="center" wrapText="1"/>
    </xf>
    <xf numFmtId="180" fontId="8" fillId="33" borderId="14" xfId="0" applyNumberFormat="1" applyFont="1" applyFill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center" vertical="top" wrapText="1"/>
    </xf>
    <xf numFmtId="180" fontId="9" fillId="0" borderId="19" xfId="0" applyNumberFormat="1" applyFont="1" applyBorder="1" applyAlignment="1">
      <alignment horizontal="center" vertical="center" wrapText="1"/>
    </xf>
    <xf numFmtId="180" fontId="9" fillId="0" borderId="21" xfId="0" applyNumberFormat="1" applyFont="1" applyBorder="1" applyAlignment="1">
      <alignment horizontal="center" vertical="center" wrapText="1"/>
    </xf>
    <xf numFmtId="180" fontId="8" fillId="33" borderId="21" xfId="0" applyNumberFormat="1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49" fontId="17" fillId="0" borderId="10" xfId="0" applyNumberFormat="1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center" wrapText="1"/>
    </xf>
    <xf numFmtId="180" fontId="5" fillId="33" borderId="14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left" vertical="top" wrapText="1"/>
    </xf>
    <xf numFmtId="49" fontId="8" fillId="33" borderId="0" xfId="0" applyNumberFormat="1" applyFont="1" applyFill="1" applyBorder="1" applyAlignment="1">
      <alignment horizontal="right" vertical="top"/>
    </xf>
    <xf numFmtId="180" fontId="5" fillId="33" borderId="11" xfId="0" applyNumberFormat="1" applyFont="1" applyFill="1" applyBorder="1" applyAlignment="1">
      <alignment horizontal="center" vertical="center" wrapText="1"/>
    </xf>
    <xf numFmtId="180" fontId="5" fillId="33" borderId="14" xfId="0" applyNumberFormat="1" applyFont="1" applyFill="1" applyBorder="1" applyAlignment="1">
      <alignment horizontal="center" vertical="center" wrapText="1"/>
    </xf>
    <xf numFmtId="180" fontId="5" fillId="33" borderId="2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H64" sqref="H64"/>
    </sheetView>
  </sheetViews>
  <sheetFormatPr defaultColWidth="9.140625" defaultRowHeight="12.75"/>
  <cols>
    <col min="1" max="1" width="10.00390625" style="41" customWidth="1"/>
    <col min="2" max="2" width="2.28125" style="0" hidden="1" customWidth="1"/>
    <col min="3" max="3" width="27.00390625" style="0" customWidth="1"/>
    <col min="4" max="4" width="40.57421875" style="0" customWidth="1"/>
    <col min="5" max="5" width="16.140625" style="0" customWidth="1"/>
    <col min="6" max="6" width="15.57421875" style="0" customWidth="1"/>
    <col min="7" max="8" width="13.421875" style="0" customWidth="1"/>
    <col min="9" max="9" width="13.140625" style="0" bestFit="1" customWidth="1"/>
  </cols>
  <sheetData>
    <row r="1" spans="7:8" ht="12.75">
      <c r="G1" s="11"/>
      <c r="H1" s="11"/>
    </row>
    <row r="2" spans="7:8" ht="12.75">
      <c r="G2" s="11"/>
      <c r="H2" s="11"/>
    </row>
    <row r="3" spans="7:8" ht="12.75">
      <c r="G3" s="11"/>
      <c r="H3" s="11"/>
    </row>
    <row r="4" spans="1:9" ht="27" customHeight="1">
      <c r="A4" s="82" t="s">
        <v>3</v>
      </c>
      <c r="B4" s="83"/>
      <c r="C4" s="83"/>
      <c r="D4" s="83"/>
      <c r="E4" s="83"/>
      <c r="F4" s="83"/>
      <c r="G4" s="83"/>
      <c r="H4" s="83"/>
      <c r="I4" s="11"/>
    </row>
    <row r="5" spans="1:9" ht="18.75" customHeight="1">
      <c r="A5" s="84" t="s">
        <v>91</v>
      </c>
      <c r="B5" s="85"/>
      <c r="C5" s="85"/>
      <c r="D5" s="85"/>
      <c r="E5" s="85"/>
      <c r="F5" s="85"/>
      <c r="G5" s="85"/>
      <c r="H5" s="85"/>
      <c r="I5" s="11"/>
    </row>
    <row r="6" spans="1:9" ht="12.75" customHeight="1">
      <c r="A6" s="42"/>
      <c r="B6" s="12"/>
      <c r="C6" s="12"/>
      <c r="D6" s="12"/>
      <c r="E6" s="12"/>
      <c r="F6" s="12"/>
      <c r="G6" s="13"/>
      <c r="H6" s="13" t="s">
        <v>2</v>
      </c>
      <c r="I6" s="11"/>
    </row>
    <row r="7" spans="1:8" ht="27" customHeight="1">
      <c r="A7" s="43" t="s">
        <v>12</v>
      </c>
      <c r="B7" s="34"/>
      <c r="C7" s="63" t="s">
        <v>47</v>
      </c>
      <c r="D7" s="33" t="s">
        <v>48</v>
      </c>
      <c r="E7" s="20" t="s">
        <v>5</v>
      </c>
      <c r="F7" s="20" t="s">
        <v>7</v>
      </c>
      <c r="G7" s="20" t="s">
        <v>89</v>
      </c>
      <c r="H7" s="20" t="s">
        <v>6</v>
      </c>
    </row>
    <row r="8" spans="1:8" ht="15" customHeight="1">
      <c r="A8" s="86">
        <v>1</v>
      </c>
      <c r="B8" s="87"/>
      <c r="C8" s="1">
        <v>2</v>
      </c>
      <c r="D8" s="2">
        <v>3</v>
      </c>
      <c r="E8" s="1">
        <v>4</v>
      </c>
      <c r="F8" s="1">
        <v>5</v>
      </c>
      <c r="G8" s="2">
        <v>6</v>
      </c>
      <c r="H8" s="1">
        <v>7</v>
      </c>
    </row>
    <row r="9" spans="1:8" ht="63.75" customHeight="1">
      <c r="A9" s="75">
        <v>1</v>
      </c>
      <c r="B9" s="35"/>
      <c r="C9" s="35" t="s">
        <v>49</v>
      </c>
      <c r="D9" s="36" t="s">
        <v>94</v>
      </c>
      <c r="E9" s="45">
        <v>36447</v>
      </c>
      <c r="F9" s="45">
        <v>33247</v>
      </c>
      <c r="G9" s="45">
        <v>12296</v>
      </c>
      <c r="H9" s="45">
        <f>G9/F9*100</f>
        <v>36.98378801094835</v>
      </c>
    </row>
    <row r="10" spans="1:13" ht="82.5" customHeight="1">
      <c r="A10" s="76" t="s">
        <v>34</v>
      </c>
      <c r="B10" s="22">
        <v>13</v>
      </c>
      <c r="C10" s="64" t="s">
        <v>49</v>
      </c>
      <c r="D10" s="37" t="s">
        <v>92</v>
      </c>
      <c r="E10" s="55">
        <v>16000</v>
      </c>
      <c r="F10" s="56">
        <v>13000</v>
      </c>
      <c r="G10" s="19"/>
      <c r="H10" s="45">
        <f aca="true" t="shared" si="0" ref="H10:H64">G10/F10*100</f>
        <v>0</v>
      </c>
      <c r="M10" s="15"/>
    </row>
    <row r="11" spans="1:13" ht="77.25" customHeight="1">
      <c r="A11" s="76" t="s">
        <v>13</v>
      </c>
      <c r="B11" s="23"/>
      <c r="C11" s="72" t="s">
        <v>49</v>
      </c>
      <c r="D11" s="39" t="s">
        <v>93</v>
      </c>
      <c r="E11" s="18">
        <v>136082.6</v>
      </c>
      <c r="F11" s="17">
        <v>136082.6</v>
      </c>
      <c r="G11" s="19">
        <v>43500</v>
      </c>
      <c r="H11" s="45">
        <f t="shared" si="0"/>
        <v>31.96587954668708</v>
      </c>
      <c r="M11" s="15"/>
    </row>
    <row r="12" spans="1:13" ht="84" customHeight="1">
      <c r="A12" s="76" t="s">
        <v>14</v>
      </c>
      <c r="B12" s="23"/>
      <c r="C12" s="64" t="s">
        <v>49</v>
      </c>
      <c r="D12" s="36" t="s">
        <v>98</v>
      </c>
      <c r="E12" s="46">
        <v>65088.3</v>
      </c>
      <c r="F12" s="46">
        <v>65088.3</v>
      </c>
      <c r="G12" s="19">
        <v>23306.3</v>
      </c>
      <c r="H12" s="45">
        <f t="shared" si="0"/>
        <v>35.807203445166024</v>
      </c>
      <c r="M12" s="15"/>
    </row>
    <row r="13" spans="1:13" ht="58.5" customHeight="1">
      <c r="A13" s="76" t="s">
        <v>15</v>
      </c>
      <c r="B13" s="23"/>
      <c r="C13" s="64" t="s">
        <v>49</v>
      </c>
      <c r="D13" s="31" t="s">
        <v>85</v>
      </c>
      <c r="E13" s="18"/>
      <c r="F13" s="17">
        <v>68.9</v>
      </c>
      <c r="G13" s="19">
        <v>0</v>
      </c>
      <c r="H13" s="45">
        <f t="shared" si="0"/>
        <v>0</v>
      </c>
      <c r="M13" s="15"/>
    </row>
    <row r="14" spans="1:13" ht="33.75" customHeight="1">
      <c r="A14" s="76" t="s">
        <v>16</v>
      </c>
      <c r="B14" s="22" t="s">
        <v>0</v>
      </c>
      <c r="C14" s="64" t="s">
        <v>51</v>
      </c>
      <c r="D14" s="24" t="s">
        <v>50</v>
      </c>
      <c r="E14" s="18">
        <v>5200</v>
      </c>
      <c r="F14" s="17">
        <v>5200</v>
      </c>
      <c r="G14" s="19">
        <v>2600</v>
      </c>
      <c r="H14" s="45">
        <f t="shared" si="0"/>
        <v>50</v>
      </c>
      <c r="M14" s="15"/>
    </row>
    <row r="15" spans="1:13" ht="33" customHeight="1">
      <c r="A15" s="76" t="s">
        <v>17</v>
      </c>
      <c r="B15" s="22" t="s">
        <v>0</v>
      </c>
      <c r="C15" s="64" t="s">
        <v>52</v>
      </c>
      <c r="D15" s="25" t="s">
        <v>20</v>
      </c>
      <c r="E15" s="18">
        <v>12900.5</v>
      </c>
      <c r="F15" s="17">
        <v>12900.5</v>
      </c>
      <c r="G15" s="19">
        <v>6450</v>
      </c>
      <c r="H15" s="45">
        <f t="shared" si="0"/>
        <v>49.99806209061664</v>
      </c>
      <c r="M15" s="15"/>
    </row>
    <row r="16" spans="1:13" ht="33" customHeight="1">
      <c r="A16" s="76" t="s">
        <v>18</v>
      </c>
      <c r="B16" s="22" t="s">
        <v>0</v>
      </c>
      <c r="C16" s="64" t="s">
        <v>53</v>
      </c>
      <c r="D16" s="24" t="s">
        <v>21</v>
      </c>
      <c r="E16" s="18">
        <v>3200</v>
      </c>
      <c r="F16" s="17">
        <v>3200</v>
      </c>
      <c r="G16" s="19">
        <v>1300</v>
      </c>
      <c r="H16" s="45">
        <f t="shared" si="0"/>
        <v>40.625</v>
      </c>
      <c r="M16" s="15"/>
    </row>
    <row r="17" spans="1:13" ht="33.75" customHeight="1">
      <c r="A17" s="29" t="s">
        <v>45</v>
      </c>
      <c r="B17" s="21">
        <v>45</v>
      </c>
      <c r="C17" s="65" t="s">
        <v>49</v>
      </c>
      <c r="D17" s="25" t="s">
        <v>84</v>
      </c>
      <c r="E17" s="17">
        <v>2195.7</v>
      </c>
      <c r="F17" s="17">
        <v>2195.7</v>
      </c>
      <c r="G17" s="19">
        <v>14.1</v>
      </c>
      <c r="H17" s="45">
        <f t="shared" si="0"/>
        <v>0.6421642300860774</v>
      </c>
      <c r="M17" s="15"/>
    </row>
    <row r="18" spans="1:13" ht="30" customHeight="1">
      <c r="A18" s="16" t="s">
        <v>19</v>
      </c>
      <c r="B18" s="14"/>
      <c r="C18" s="66"/>
      <c r="D18" s="28" t="s">
        <v>79</v>
      </c>
      <c r="E18" s="18">
        <f>E19+E20</f>
        <v>112500</v>
      </c>
      <c r="F18" s="18">
        <f>F19+F20</f>
        <v>7915.4</v>
      </c>
      <c r="G18" s="18">
        <f>G19+G20</f>
        <v>0</v>
      </c>
      <c r="H18" s="18">
        <f>H19+H20</f>
        <v>0</v>
      </c>
      <c r="M18" s="15"/>
    </row>
    <row r="19" spans="1:13" ht="30.75" customHeight="1">
      <c r="A19" s="16"/>
      <c r="B19" s="14"/>
      <c r="C19" s="67" t="s">
        <v>54</v>
      </c>
      <c r="D19" s="26" t="s">
        <v>38</v>
      </c>
      <c r="E19" s="18"/>
      <c r="F19" s="17">
        <v>7915.4</v>
      </c>
      <c r="G19" s="19">
        <v>0</v>
      </c>
      <c r="H19" s="45">
        <f t="shared" si="0"/>
        <v>0</v>
      </c>
      <c r="M19" s="15"/>
    </row>
    <row r="20" spans="1:13" ht="30.75" customHeight="1">
      <c r="A20" s="16"/>
      <c r="B20" s="14"/>
      <c r="C20" s="67" t="s">
        <v>54</v>
      </c>
      <c r="D20" s="26" t="s">
        <v>99</v>
      </c>
      <c r="E20" s="18">
        <v>112500</v>
      </c>
      <c r="F20" s="17">
        <v>0</v>
      </c>
      <c r="G20" s="19">
        <v>0</v>
      </c>
      <c r="H20" s="45"/>
      <c r="M20" s="15"/>
    </row>
    <row r="21" spans="1:13" ht="78.75">
      <c r="A21" s="32" t="s">
        <v>46</v>
      </c>
      <c r="B21" s="27"/>
      <c r="C21" s="66" t="s">
        <v>49</v>
      </c>
      <c r="D21" s="38" t="s">
        <v>95</v>
      </c>
      <c r="E21" s="18">
        <v>20604.2</v>
      </c>
      <c r="F21" s="18">
        <v>17604.2</v>
      </c>
      <c r="G21" s="18">
        <v>75.4</v>
      </c>
      <c r="H21" s="45">
        <f t="shared" si="0"/>
        <v>0.4283068813124141</v>
      </c>
      <c r="M21" s="15"/>
    </row>
    <row r="22" spans="1:13" ht="30.75" customHeight="1">
      <c r="A22" s="32" t="s">
        <v>1</v>
      </c>
      <c r="B22" s="27"/>
      <c r="C22" s="66" t="s">
        <v>49</v>
      </c>
      <c r="D22" s="31" t="s">
        <v>80</v>
      </c>
      <c r="E22" s="18">
        <f>E23+E24+E25+E26+E27</f>
        <v>3246489.5</v>
      </c>
      <c r="F22" s="18">
        <f>F23+F24+F25+F26+F27</f>
        <v>3103789.6</v>
      </c>
      <c r="G22" s="18">
        <f>G23+G24+G25+G26+G27</f>
        <v>559000</v>
      </c>
      <c r="H22" s="45">
        <f t="shared" si="0"/>
        <v>18.010241415848547</v>
      </c>
      <c r="M22" s="15"/>
    </row>
    <row r="23" spans="1:13" ht="20.25" customHeight="1">
      <c r="A23" s="32"/>
      <c r="B23" s="27"/>
      <c r="C23" s="66"/>
      <c r="D23" s="30" t="s">
        <v>8</v>
      </c>
      <c r="E23" s="18">
        <v>1718789.6</v>
      </c>
      <c r="F23" s="18">
        <v>1718789.6</v>
      </c>
      <c r="G23" s="18">
        <v>490300</v>
      </c>
      <c r="H23" s="45">
        <f t="shared" si="0"/>
        <v>28.525888218080908</v>
      </c>
      <c r="M23" s="15"/>
    </row>
    <row r="24" spans="1:13" ht="27" customHeight="1">
      <c r="A24" s="32"/>
      <c r="B24" s="27"/>
      <c r="C24" s="66"/>
      <c r="D24" s="30" t="s">
        <v>9</v>
      </c>
      <c r="E24" s="18"/>
      <c r="F24" s="18">
        <v>1375000</v>
      </c>
      <c r="G24" s="18">
        <v>68700</v>
      </c>
      <c r="H24" s="45">
        <f t="shared" si="0"/>
        <v>4.996363636363636</v>
      </c>
      <c r="M24" s="15"/>
    </row>
    <row r="25" spans="1:13" ht="18.75" customHeight="1">
      <c r="A25" s="32"/>
      <c r="B25" s="27"/>
      <c r="C25" s="66"/>
      <c r="D25" s="30" t="s">
        <v>90</v>
      </c>
      <c r="E25" s="18">
        <v>10000</v>
      </c>
      <c r="F25" s="18">
        <v>10000</v>
      </c>
      <c r="G25" s="18">
        <v>0</v>
      </c>
      <c r="H25" s="45">
        <f t="shared" si="0"/>
        <v>0</v>
      </c>
      <c r="M25" s="15"/>
    </row>
    <row r="26" spans="1:13" ht="48" customHeight="1">
      <c r="A26" s="32"/>
      <c r="B26" s="27"/>
      <c r="C26" s="66"/>
      <c r="D26" s="30" t="s">
        <v>97</v>
      </c>
      <c r="E26" s="18">
        <v>1300000</v>
      </c>
      <c r="F26" s="18">
        <v>0</v>
      </c>
      <c r="G26" s="18">
        <v>0</v>
      </c>
      <c r="H26" s="45"/>
      <c r="M26" s="15"/>
    </row>
    <row r="27" spans="1:13" ht="61.5" customHeight="1">
      <c r="A27" s="32"/>
      <c r="B27" s="27"/>
      <c r="C27" s="66"/>
      <c r="D27" s="30" t="s">
        <v>96</v>
      </c>
      <c r="E27" s="18">
        <v>217699.9</v>
      </c>
      <c r="F27" s="18">
        <v>0</v>
      </c>
      <c r="G27" s="18">
        <v>0</v>
      </c>
      <c r="H27" s="45"/>
      <c r="M27" s="15"/>
    </row>
    <row r="28" spans="1:13" ht="32.25" customHeight="1">
      <c r="A28" s="32" t="s">
        <v>26</v>
      </c>
      <c r="B28" s="27"/>
      <c r="C28" s="69"/>
      <c r="D28" s="31" t="s">
        <v>81</v>
      </c>
      <c r="E28" s="18">
        <f>E29+E30</f>
        <v>5129.1</v>
      </c>
      <c r="F28" s="18">
        <f>F29+F30</f>
        <v>5129.1</v>
      </c>
      <c r="G28" s="18">
        <f>G29+G30</f>
        <v>1750</v>
      </c>
      <c r="H28" s="45">
        <f>G28/F28*100</f>
        <v>34.11904622643348</v>
      </c>
      <c r="M28" s="15"/>
    </row>
    <row r="29" spans="1:13" ht="20.25" customHeight="1">
      <c r="A29" s="32"/>
      <c r="B29" s="27"/>
      <c r="C29" s="71" t="s">
        <v>10</v>
      </c>
      <c r="D29" s="30" t="s">
        <v>10</v>
      </c>
      <c r="E29" s="18">
        <v>4042</v>
      </c>
      <c r="F29" s="18">
        <v>4042</v>
      </c>
      <c r="G29" s="18">
        <v>1750</v>
      </c>
      <c r="H29" s="45">
        <f>G29/F29*100</f>
        <v>43.29539831766452</v>
      </c>
      <c r="M29" s="15"/>
    </row>
    <row r="30" spans="1:13" ht="21.75" customHeight="1">
      <c r="A30" s="32"/>
      <c r="B30" s="27"/>
      <c r="C30" s="71" t="s">
        <v>11</v>
      </c>
      <c r="D30" s="68" t="s">
        <v>11</v>
      </c>
      <c r="E30" s="18">
        <v>1087.1</v>
      </c>
      <c r="F30" s="18">
        <v>1087.1</v>
      </c>
      <c r="G30" s="18">
        <v>0</v>
      </c>
      <c r="H30" s="45">
        <f>G30/F30*100</f>
        <v>0</v>
      </c>
      <c r="M30" s="15"/>
    </row>
    <row r="31" spans="1:13" ht="31.5" customHeight="1">
      <c r="A31" s="32" t="s">
        <v>27</v>
      </c>
      <c r="B31" s="27"/>
      <c r="C31" s="69" t="s">
        <v>70</v>
      </c>
      <c r="D31" s="31" t="s">
        <v>82</v>
      </c>
      <c r="E31" s="18">
        <f>E33+E32</f>
        <v>88317.3</v>
      </c>
      <c r="F31" s="18">
        <f>F33+F32</f>
        <v>88317.3</v>
      </c>
      <c r="G31" s="18">
        <f>G33+G32</f>
        <v>2595.6</v>
      </c>
      <c r="H31" s="45">
        <f t="shared" si="0"/>
        <v>2.9389485412257845</v>
      </c>
      <c r="M31" s="15"/>
    </row>
    <row r="32" spans="1:13" ht="21.75" customHeight="1">
      <c r="A32" s="32"/>
      <c r="B32" s="27"/>
      <c r="C32" s="66"/>
      <c r="D32" s="44" t="s">
        <v>39</v>
      </c>
      <c r="E32" s="18">
        <v>214</v>
      </c>
      <c r="F32" s="18">
        <v>214</v>
      </c>
      <c r="G32" s="18">
        <v>0</v>
      </c>
      <c r="H32" s="45">
        <f t="shared" si="0"/>
        <v>0</v>
      </c>
      <c r="M32" s="15"/>
    </row>
    <row r="33" spans="1:13" ht="44.25" customHeight="1">
      <c r="A33" s="32"/>
      <c r="B33" s="27"/>
      <c r="C33" s="67"/>
      <c r="D33" s="44" t="s">
        <v>35</v>
      </c>
      <c r="E33" s="18">
        <v>88103.3</v>
      </c>
      <c r="F33" s="18">
        <v>88103.3</v>
      </c>
      <c r="G33" s="18">
        <v>2595.6</v>
      </c>
      <c r="H33" s="45">
        <f t="shared" si="0"/>
        <v>2.9460871499705457</v>
      </c>
      <c r="M33" s="15"/>
    </row>
    <row r="34" spans="1:13" ht="36" customHeight="1">
      <c r="A34" s="32"/>
      <c r="B34" s="27"/>
      <c r="C34" s="66" t="s">
        <v>49</v>
      </c>
      <c r="D34" s="31" t="s">
        <v>102</v>
      </c>
      <c r="E34" s="18">
        <v>5000</v>
      </c>
      <c r="F34" s="18">
        <v>5000</v>
      </c>
      <c r="G34" s="18"/>
      <c r="H34" s="45">
        <f t="shared" si="0"/>
        <v>0</v>
      </c>
      <c r="M34" s="15"/>
    </row>
    <row r="35" spans="1:13" ht="22.5" customHeight="1">
      <c r="A35" s="91" t="s">
        <v>37</v>
      </c>
      <c r="B35" s="92"/>
      <c r="C35" s="92"/>
      <c r="D35" s="93"/>
      <c r="E35" s="47">
        <f>E9+E10+E11+E12+E13+E14+E15+E16+E17+E18+E21+E22+E28+E31+E34</f>
        <v>3755154.1999999997</v>
      </c>
      <c r="F35" s="47">
        <f>F9+F10+F11+F12+F13+F14+F15+F16+F17+F18+F21+F22+F28+F31+F34</f>
        <v>3498738.6</v>
      </c>
      <c r="G35" s="47">
        <f>G9+G10+G11+G12+G13+G14+G15+G16+G17+G18+G21+G22+G28+G31+G34</f>
        <v>652887.4</v>
      </c>
      <c r="H35" s="94">
        <f t="shared" si="0"/>
        <v>18.66065101291077</v>
      </c>
      <c r="M35" s="15"/>
    </row>
    <row r="36" spans="1:13" ht="63" customHeight="1">
      <c r="A36" s="16">
        <v>18</v>
      </c>
      <c r="B36" s="77"/>
      <c r="C36" s="66" t="s">
        <v>62</v>
      </c>
      <c r="D36" s="28" t="s">
        <v>73</v>
      </c>
      <c r="E36" s="18">
        <v>49487.5</v>
      </c>
      <c r="F36" s="18">
        <v>49487.5</v>
      </c>
      <c r="G36" s="18">
        <v>17350.1</v>
      </c>
      <c r="H36" s="45">
        <f>G36/F36*100</f>
        <v>35.05956049507451</v>
      </c>
      <c r="M36" s="15"/>
    </row>
    <row r="37" spans="1:13" ht="76.5" customHeight="1">
      <c r="A37" s="16">
        <v>19</v>
      </c>
      <c r="B37" s="77"/>
      <c r="C37" s="70" t="s">
        <v>63</v>
      </c>
      <c r="D37" s="28" t="s">
        <v>74</v>
      </c>
      <c r="E37" s="18">
        <v>7803</v>
      </c>
      <c r="F37" s="18">
        <v>7862.3</v>
      </c>
      <c r="G37" s="18">
        <v>1843.9</v>
      </c>
      <c r="H37" s="45">
        <f>G37/F37*100</f>
        <v>23.45242486295359</v>
      </c>
      <c r="M37" s="15"/>
    </row>
    <row r="38" spans="1:13" ht="48" customHeight="1">
      <c r="A38" s="16" t="s">
        <v>28</v>
      </c>
      <c r="B38" s="27"/>
      <c r="C38" s="66" t="s">
        <v>57</v>
      </c>
      <c r="D38" s="51" t="s">
        <v>58</v>
      </c>
      <c r="E38" s="18">
        <f>E39+E40</f>
        <v>14242.5</v>
      </c>
      <c r="F38" s="18">
        <f>F39+F40</f>
        <v>13492.5</v>
      </c>
      <c r="G38" s="18">
        <f>G39+G40</f>
        <v>4306.4</v>
      </c>
      <c r="H38" s="45">
        <f t="shared" si="0"/>
        <v>31.91699092088197</v>
      </c>
      <c r="M38" s="15"/>
    </row>
    <row r="39" spans="1:13" ht="34.5" customHeight="1">
      <c r="A39" s="32"/>
      <c r="B39" s="14"/>
      <c r="C39" s="14"/>
      <c r="D39" s="24" t="s">
        <v>23</v>
      </c>
      <c r="E39" s="18">
        <v>13292.5</v>
      </c>
      <c r="F39" s="18">
        <v>12742.5</v>
      </c>
      <c r="G39" s="18">
        <v>4285.4</v>
      </c>
      <c r="H39" s="45">
        <f t="shared" si="0"/>
        <v>33.63076319403571</v>
      </c>
      <c r="J39" s="11"/>
      <c r="M39" s="15"/>
    </row>
    <row r="40" spans="1:13" ht="34.5" customHeight="1">
      <c r="A40" s="32"/>
      <c r="B40" s="14"/>
      <c r="C40" s="61"/>
      <c r="D40" s="40" t="s">
        <v>24</v>
      </c>
      <c r="E40" s="18">
        <v>950</v>
      </c>
      <c r="F40" s="18">
        <v>750</v>
      </c>
      <c r="G40" s="18">
        <v>21</v>
      </c>
      <c r="H40" s="45">
        <f t="shared" si="0"/>
        <v>2.8000000000000003</v>
      </c>
      <c r="I40" s="49"/>
      <c r="J40" s="11"/>
      <c r="M40" s="15"/>
    </row>
    <row r="41" spans="1:13" ht="33.75" customHeight="1">
      <c r="A41" s="32" t="s">
        <v>29</v>
      </c>
      <c r="B41" s="14"/>
      <c r="C41" s="66" t="s">
        <v>56</v>
      </c>
      <c r="D41" s="51" t="s">
        <v>55</v>
      </c>
      <c r="E41" s="18">
        <v>26260.5</v>
      </c>
      <c r="F41" s="18">
        <v>25560.5</v>
      </c>
      <c r="G41" s="18">
        <v>9918.2</v>
      </c>
      <c r="H41" s="45">
        <f t="shared" si="0"/>
        <v>38.80284032002504</v>
      </c>
      <c r="J41" s="11"/>
      <c r="M41" s="15"/>
    </row>
    <row r="42" spans="1:13" ht="28.5" customHeight="1">
      <c r="A42" s="32" t="s">
        <v>30</v>
      </c>
      <c r="B42" s="14"/>
      <c r="C42" s="66" t="s">
        <v>59</v>
      </c>
      <c r="D42" s="51" t="s">
        <v>58</v>
      </c>
      <c r="E42" s="18">
        <f>E43+E44</f>
        <v>134489.9</v>
      </c>
      <c r="F42" s="18">
        <f>F43+F44</f>
        <v>129986</v>
      </c>
      <c r="G42" s="18">
        <f>G43+G44</f>
        <v>11813.5</v>
      </c>
      <c r="H42" s="45">
        <f t="shared" si="0"/>
        <v>9.088286430846399</v>
      </c>
      <c r="J42" s="11"/>
      <c r="M42" s="15"/>
    </row>
    <row r="43" spans="1:13" ht="33.75" customHeight="1">
      <c r="A43" s="32"/>
      <c r="B43" s="14"/>
      <c r="C43" s="61"/>
      <c r="D43" s="25" t="s">
        <v>22</v>
      </c>
      <c r="E43" s="18">
        <v>20889.9</v>
      </c>
      <c r="F43" s="18">
        <v>15732.3</v>
      </c>
      <c r="G43" s="18">
        <v>2631.8</v>
      </c>
      <c r="H43" s="45">
        <f t="shared" si="0"/>
        <v>16.728641076002877</v>
      </c>
      <c r="I43" s="49"/>
      <c r="J43" s="11"/>
      <c r="M43" s="15"/>
    </row>
    <row r="44" spans="1:13" ht="31.5" customHeight="1">
      <c r="A44" s="32"/>
      <c r="B44" s="14"/>
      <c r="C44" s="61"/>
      <c r="D44" s="40" t="s">
        <v>41</v>
      </c>
      <c r="E44" s="18">
        <f>E45+E46+E47+E48</f>
        <v>113600</v>
      </c>
      <c r="F44" s="18">
        <f>F45+F46+F47+F48</f>
        <v>114253.7</v>
      </c>
      <c r="G44" s="18">
        <f>G45+G46+G47+G48</f>
        <v>9181.7</v>
      </c>
      <c r="H44" s="18">
        <f>H45+H46+H47+H48</f>
        <v>11.477125000000001</v>
      </c>
      <c r="M44" s="15"/>
    </row>
    <row r="45" spans="1:13" ht="22.5" customHeight="1">
      <c r="A45" s="32"/>
      <c r="B45" s="14"/>
      <c r="C45" s="61"/>
      <c r="D45" s="57" t="s">
        <v>44</v>
      </c>
      <c r="E45" s="18">
        <v>80000</v>
      </c>
      <c r="F45" s="18">
        <v>80000</v>
      </c>
      <c r="G45" s="18">
        <v>9181.7</v>
      </c>
      <c r="H45" s="45">
        <f t="shared" si="0"/>
        <v>11.477125000000001</v>
      </c>
      <c r="M45" s="15"/>
    </row>
    <row r="46" spans="1:13" ht="51" customHeight="1">
      <c r="A46" s="32"/>
      <c r="B46" s="14"/>
      <c r="C46" s="61"/>
      <c r="D46" s="57" t="s">
        <v>40</v>
      </c>
      <c r="E46" s="18"/>
      <c r="F46" s="18">
        <v>653.7</v>
      </c>
      <c r="G46" s="18">
        <v>0</v>
      </c>
      <c r="H46" s="45">
        <f t="shared" si="0"/>
        <v>0</v>
      </c>
      <c r="M46" s="15"/>
    </row>
    <row r="47" spans="1:13" ht="61.5" customHeight="1">
      <c r="A47" s="32"/>
      <c r="B47" s="14"/>
      <c r="C47" s="14"/>
      <c r="D47" s="58" t="s">
        <v>42</v>
      </c>
      <c r="E47" s="18">
        <v>22500</v>
      </c>
      <c r="F47" s="18">
        <v>22500</v>
      </c>
      <c r="G47" s="18">
        <v>0</v>
      </c>
      <c r="H47" s="45">
        <f t="shared" si="0"/>
        <v>0</v>
      </c>
      <c r="M47" s="15"/>
    </row>
    <row r="48" spans="1:13" ht="45" customHeight="1">
      <c r="A48" s="32"/>
      <c r="B48" s="14"/>
      <c r="C48" s="62"/>
      <c r="D48" s="59" t="s">
        <v>43</v>
      </c>
      <c r="E48" s="18">
        <v>11100</v>
      </c>
      <c r="F48" s="18">
        <v>11100</v>
      </c>
      <c r="G48" s="18">
        <v>0</v>
      </c>
      <c r="H48" s="45">
        <f t="shared" si="0"/>
        <v>0</v>
      </c>
      <c r="M48" s="15"/>
    </row>
    <row r="49" spans="1:13" ht="27" customHeight="1">
      <c r="A49" s="32" t="s">
        <v>31</v>
      </c>
      <c r="B49" s="14"/>
      <c r="C49" s="66" t="s">
        <v>65</v>
      </c>
      <c r="D49" s="51" t="s">
        <v>64</v>
      </c>
      <c r="E49" s="18">
        <f>E50+E52+E55</f>
        <v>25195</v>
      </c>
      <c r="F49" s="18">
        <f>F50+F52+F55</f>
        <v>27403.199999999997</v>
      </c>
      <c r="G49" s="18">
        <f>G50+G52+G55</f>
        <v>6655.1</v>
      </c>
      <c r="H49" s="45">
        <f t="shared" si="0"/>
        <v>24.285849827757346</v>
      </c>
      <c r="M49" s="15"/>
    </row>
    <row r="50" spans="1:13" ht="33" customHeight="1">
      <c r="A50" s="32"/>
      <c r="B50" s="14"/>
      <c r="C50" s="73"/>
      <c r="D50" s="74" t="s">
        <v>75</v>
      </c>
      <c r="E50" s="18">
        <f>E51</f>
        <v>4500</v>
      </c>
      <c r="F50" s="18">
        <f>F51</f>
        <v>4500</v>
      </c>
      <c r="G50" s="18">
        <f>G51</f>
        <v>1184</v>
      </c>
      <c r="H50" s="18">
        <f>H51</f>
        <v>26.311111111111114</v>
      </c>
      <c r="M50" s="15"/>
    </row>
    <row r="51" spans="1:13" ht="66" customHeight="1">
      <c r="A51" s="32"/>
      <c r="B51" s="14"/>
      <c r="C51" s="14"/>
      <c r="D51" s="52" t="s">
        <v>77</v>
      </c>
      <c r="E51" s="18">
        <v>4500</v>
      </c>
      <c r="F51" s="18">
        <v>4500</v>
      </c>
      <c r="G51" s="18">
        <v>1184</v>
      </c>
      <c r="H51" s="45">
        <f t="shared" si="0"/>
        <v>26.311111111111114</v>
      </c>
      <c r="M51" s="15"/>
    </row>
    <row r="52" spans="1:13" ht="20.25" customHeight="1">
      <c r="A52" s="32"/>
      <c r="B52" s="14"/>
      <c r="C52" s="14"/>
      <c r="D52" s="28" t="s">
        <v>88</v>
      </c>
      <c r="E52" s="18">
        <f>E53+E54</f>
        <v>17550</v>
      </c>
      <c r="F52" s="18">
        <f>F53+F54</f>
        <v>15256.8</v>
      </c>
      <c r="G52" s="18">
        <f>G53+G54</f>
        <v>383</v>
      </c>
      <c r="H52" s="18">
        <f>H53+H54</f>
        <v>3.2234173273409756</v>
      </c>
      <c r="M52" s="15"/>
    </row>
    <row r="53" spans="1:13" ht="51.75" customHeight="1">
      <c r="A53" s="32"/>
      <c r="B53" s="14"/>
      <c r="C53" s="14"/>
      <c r="D53" s="52" t="s">
        <v>76</v>
      </c>
      <c r="E53" s="18">
        <v>3375</v>
      </c>
      <c r="F53" s="18">
        <v>3375</v>
      </c>
      <c r="G53" s="18"/>
      <c r="H53" s="45">
        <f t="shared" si="0"/>
        <v>0</v>
      </c>
      <c r="M53" s="15"/>
    </row>
    <row r="54" spans="1:13" ht="31.5" customHeight="1">
      <c r="A54" s="32"/>
      <c r="B54" s="14"/>
      <c r="C54" s="14"/>
      <c r="D54" s="52" t="s">
        <v>78</v>
      </c>
      <c r="E54" s="18">
        <v>14175</v>
      </c>
      <c r="F54" s="18">
        <v>11881.8</v>
      </c>
      <c r="G54" s="18">
        <v>383</v>
      </c>
      <c r="H54" s="45">
        <f t="shared" si="0"/>
        <v>3.2234173273409756</v>
      </c>
      <c r="M54" s="15"/>
    </row>
    <row r="55" spans="1:13" ht="79.5" customHeight="1">
      <c r="A55" s="32"/>
      <c r="B55" s="14"/>
      <c r="C55" s="61"/>
      <c r="D55" s="53" t="s">
        <v>71</v>
      </c>
      <c r="E55" s="18">
        <v>3145</v>
      </c>
      <c r="F55" s="18">
        <v>7646.4</v>
      </c>
      <c r="G55" s="18">
        <v>5088.1</v>
      </c>
      <c r="H55" s="45">
        <f t="shared" si="0"/>
        <v>66.54242519355515</v>
      </c>
      <c r="M55" s="15"/>
    </row>
    <row r="56" spans="1:13" ht="34.5" customHeight="1">
      <c r="A56" s="32" t="s">
        <v>32</v>
      </c>
      <c r="B56" s="14"/>
      <c r="C56" s="66" t="s">
        <v>67</v>
      </c>
      <c r="D56" s="51" t="s">
        <v>66</v>
      </c>
      <c r="E56" s="18">
        <f>E57+E58</f>
        <v>1790408.5</v>
      </c>
      <c r="F56" s="18">
        <f>F57+F58</f>
        <v>1290408.5</v>
      </c>
      <c r="G56" s="18">
        <f>G57+G58</f>
        <v>555869.2999999999</v>
      </c>
      <c r="H56" s="45">
        <f t="shared" si="0"/>
        <v>43.07700236010534</v>
      </c>
      <c r="M56" s="15"/>
    </row>
    <row r="57" spans="1:13" ht="33.75" customHeight="1">
      <c r="A57" s="32"/>
      <c r="B57" s="14"/>
      <c r="C57" s="14"/>
      <c r="D57" s="50" t="s">
        <v>72</v>
      </c>
      <c r="E57" s="18">
        <v>1250023.5</v>
      </c>
      <c r="F57" s="18">
        <v>850023.5</v>
      </c>
      <c r="G57" s="18">
        <v>463981.6</v>
      </c>
      <c r="H57" s="45">
        <f t="shared" si="0"/>
        <v>54.58456148565304</v>
      </c>
      <c r="I57" s="49"/>
      <c r="J57" s="11"/>
      <c r="M57" s="15"/>
    </row>
    <row r="58" spans="1:13" ht="36.75" customHeight="1">
      <c r="A58" s="32"/>
      <c r="B58" s="14"/>
      <c r="C58" s="14"/>
      <c r="D58" s="48" t="s">
        <v>36</v>
      </c>
      <c r="E58" s="18">
        <v>540385</v>
      </c>
      <c r="F58" s="18">
        <v>440385</v>
      </c>
      <c r="G58" s="18">
        <v>91887.7</v>
      </c>
      <c r="H58" s="45">
        <f t="shared" si="0"/>
        <v>20.865311034662852</v>
      </c>
      <c r="I58" s="49"/>
      <c r="J58" s="11"/>
      <c r="M58" s="15"/>
    </row>
    <row r="59" spans="1:13" ht="30.75" customHeight="1">
      <c r="A59" s="32" t="s">
        <v>33</v>
      </c>
      <c r="B59" s="14"/>
      <c r="C59" s="70" t="s">
        <v>60</v>
      </c>
      <c r="D59" s="28" t="s">
        <v>61</v>
      </c>
      <c r="E59" s="18">
        <v>14156.9</v>
      </c>
      <c r="F59" s="18">
        <v>13156.9</v>
      </c>
      <c r="G59" s="18">
        <v>2924.8</v>
      </c>
      <c r="H59" s="45">
        <f>G59/F59*100</f>
        <v>22.23016060014137</v>
      </c>
      <c r="M59" s="15"/>
    </row>
    <row r="60" spans="1:13" ht="30.75" customHeight="1">
      <c r="A60" s="16" t="s">
        <v>86</v>
      </c>
      <c r="B60" s="27"/>
      <c r="C60" s="70" t="s">
        <v>68</v>
      </c>
      <c r="D60" s="28" t="s">
        <v>100</v>
      </c>
      <c r="E60" s="18">
        <v>42946.4</v>
      </c>
      <c r="F60" s="18">
        <v>42596.4</v>
      </c>
      <c r="G60" s="18">
        <v>17045.1</v>
      </c>
      <c r="H60" s="45">
        <f t="shared" si="0"/>
        <v>40.015353410147334</v>
      </c>
      <c r="I60" s="54"/>
      <c r="J60" s="11"/>
      <c r="M60" s="15"/>
    </row>
    <row r="61" spans="1:13" ht="29.25" customHeight="1">
      <c r="A61" s="16" t="s">
        <v>87</v>
      </c>
      <c r="B61" s="27"/>
      <c r="C61" s="70" t="s">
        <v>69</v>
      </c>
      <c r="D61" s="51" t="s">
        <v>64</v>
      </c>
      <c r="E61" s="18">
        <f>E62+E63</f>
        <v>63749.3</v>
      </c>
      <c r="F61" s="18">
        <f>F62+F63</f>
        <v>60959.8</v>
      </c>
      <c r="G61" s="18">
        <f>G62+G63</f>
        <v>25593.2</v>
      </c>
      <c r="H61" s="45">
        <f t="shared" si="0"/>
        <v>41.98373354243288</v>
      </c>
      <c r="I61" s="54"/>
      <c r="J61" s="11"/>
      <c r="M61" s="15"/>
    </row>
    <row r="62" spans="1:13" ht="32.25" customHeight="1">
      <c r="A62" s="16"/>
      <c r="B62" s="27"/>
      <c r="C62" s="28"/>
      <c r="D62" s="28" t="s">
        <v>101</v>
      </c>
      <c r="E62" s="18">
        <v>63672.8</v>
      </c>
      <c r="F62" s="18">
        <v>60672.8</v>
      </c>
      <c r="G62" s="18">
        <v>25563.8</v>
      </c>
      <c r="H62" s="45">
        <f>G62/F62*100</f>
        <v>42.133872179955425</v>
      </c>
      <c r="I62" s="54"/>
      <c r="J62" s="11"/>
      <c r="M62" s="15"/>
    </row>
    <row r="63" spans="1:13" ht="31.5" customHeight="1">
      <c r="A63" s="16"/>
      <c r="B63" s="27"/>
      <c r="C63" s="28"/>
      <c r="D63" s="48" t="s">
        <v>83</v>
      </c>
      <c r="E63" s="18">
        <v>76.5</v>
      </c>
      <c r="F63" s="18">
        <v>287</v>
      </c>
      <c r="G63" s="18">
        <v>29.4</v>
      </c>
      <c r="H63" s="45">
        <f t="shared" si="0"/>
        <v>10.24390243902439</v>
      </c>
      <c r="I63" s="54"/>
      <c r="J63" s="11"/>
      <c r="M63" s="15"/>
    </row>
    <row r="64" spans="1:13" ht="22.5" customHeight="1">
      <c r="A64" s="79" t="s">
        <v>25</v>
      </c>
      <c r="B64" s="80"/>
      <c r="C64" s="80"/>
      <c r="D64" s="81"/>
      <c r="E64" s="47">
        <f>E35+E36+E37+E38+E41+E42+E49+E56+E59+E60+E61</f>
        <v>5923893.7</v>
      </c>
      <c r="F64" s="47">
        <f>F35+F36+F37+F38+F41+F42+F49+F56+F59+F60+F61</f>
        <v>5159652.2</v>
      </c>
      <c r="G64" s="47">
        <f>G35+G36+G37+G38+G41+G42+G49+G56+G59+G60+G61</f>
        <v>1306207</v>
      </c>
      <c r="H64" s="94">
        <f t="shared" si="0"/>
        <v>25.31579551040281</v>
      </c>
      <c r="M64" s="15"/>
    </row>
    <row r="65" spans="1:8" ht="9" customHeight="1">
      <c r="A65" s="3"/>
      <c r="B65" s="4"/>
      <c r="C65" s="4"/>
      <c r="D65" s="5"/>
      <c r="E65" s="6"/>
      <c r="F65" s="6"/>
      <c r="G65" s="6"/>
      <c r="H65" s="6"/>
    </row>
    <row r="66" spans="1:8" ht="9" customHeight="1">
      <c r="A66" s="88"/>
      <c r="B66" s="88"/>
      <c r="C66" s="88"/>
      <c r="D66" s="88"/>
      <c r="E66" s="4"/>
      <c r="F66" s="4"/>
      <c r="G66" s="4"/>
      <c r="H66" s="4"/>
    </row>
    <row r="67" spans="1:8" ht="27" customHeight="1">
      <c r="A67" s="89" t="s">
        <v>4</v>
      </c>
      <c r="B67" s="89"/>
      <c r="C67" s="89"/>
      <c r="D67" s="89"/>
      <c r="E67" s="90"/>
      <c r="F67" s="90"/>
      <c r="G67" s="90"/>
      <c r="H67" s="8"/>
    </row>
    <row r="68" spans="1:8" ht="18.75">
      <c r="A68" s="78"/>
      <c r="B68" s="78"/>
      <c r="C68" s="60"/>
      <c r="D68" s="7"/>
      <c r="E68" s="9"/>
      <c r="F68" s="9"/>
      <c r="G68" s="10"/>
      <c r="H68" s="8"/>
    </row>
  </sheetData>
  <sheetProtection/>
  <mergeCells count="9">
    <mergeCell ref="A68:B68"/>
    <mergeCell ref="A64:D64"/>
    <mergeCell ref="A4:H4"/>
    <mergeCell ref="A5:H5"/>
    <mergeCell ref="A8:B8"/>
    <mergeCell ref="A66:D66"/>
    <mergeCell ref="A67:D67"/>
    <mergeCell ref="E67:G67"/>
    <mergeCell ref="A35:D3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Gutu</dc:creator>
  <cp:keywords/>
  <dc:description/>
  <cp:lastModifiedBy>Lidia Gutu</cp:lastModifiedBy>
  <cp:lastPrinted>2019-10-02T13:01:50Z</cp:lastPrinted>
  <dcterms:created xsi:type="dcterms:W3CDTF">1996-10-14T23:33:28Z</dcterms:created>
  <dcterms:modified xsi:type="dcterms:W3CDTF">2020-09-08T06:42:05Z</dcterms:modified>
  <cp:category/>
  <cp:version/>
  <cp:contentType/>
  <cp:contentStatus/>
</cp:coreProperties>
</file>