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CTOP\proiect buget 2021\"/>
    </mc:Choice>
  </mc:AlternateContent>
  <bookViews>
    <workbookView xWindow="0" yWindow="0" windowWidth="19200" windowHeight="82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0" i="1" l="1"/>
  <c r="I20" i="1"/>
  <c r="J20" i="1"/>
  <c r="K20" i="1"/>
  <c r="G20" i="1"/>
  <c r="H44" i="1"/>
  <c r="I44" i="1"/>
  <c r="J44" i="1"/>
  <c r="K44" i="1"/>
  <c r="G44" i="1"/>
  <c r="H47" i="1"/>
  <c r="I47" i="1"/>
  <c r="J47" i="1"/>
  <c r="K47" i="1"/>
  <c r="G47" i="1"/>
  <c r="H51" i="1"/>
  <c r="I51" i="1"/>
  <c r="J51" i="1"/>
  <c r="K51" i="1"/>
  <c r="G51" i="1"/>
  <c r="H58" i="1"/>
  <c r="I58" i="1"/>
  <c r="J58" i="1"/>
  <c r="K58" i="1"/>
  <c r="G58" i="1"/>
  <c r="H68" i="1"/>
  <c r="I68" i="1"/>
  <c r="J68" i="1"/>
  <c r="K68" i="1"/>
  <c r="G68" i="1"/>
  <c r="H70" i="1"/>
  <c r="I70" i="1"/>
  <c r="J70" i="1"/>
  <c r="K70" i="1"/>
  <c r="G70" i="1"/>
  <c r="H73" i="1" l="1"/>
  <c r="I73" i="1"/>
  <c r="J73" i="1"/>
  <c r="K73" i="1"/>
  <c r="G73" i="1"/>
  <c r="H11" i="1" l="1"/>
  <c r="I11" i="1"/>
  <c r="J11" i="1"/>
  <c r="K11" i="1"/>
  <c r="G11" i="1"/>
  <c r="H53" i="1" l="1"/>
  <c r="I53" i="1"/>
  <c r="J53" i="1"/>
  <c r="K53" i="1"/>
  <c r="G53" i="1"/>
  <c r="I77" i="1" l="1"/>
  <c r="J77" i="1"/>
  <c r="K77" i="1"/>
  <c r="H39" i="1"/>
  <c r="G39" i="1"/>
  <c r="H77" i="1" l="1"/>
  <c r="G77" i="1"/>
  <c r="G8" i="1"/>
  <c r="H62" i="1" l="1"/>
  <c r="I62" i="1"/>
  <c r="J62" i="1"/>
  <c r="K62" i="1"/>
  <c r="G62" i="1"/>
  <c r="H64" i="1" l="1"/>
  <c r="H57" i="1" s="1"/>
  <c r="I64" i="1"/>
  <c r="I57" i="1" s="1"/>
  <c r="J64" i="1"/>
  <c r="J57" i="1" s="1"/>
  <c r="K64" i="1"/>
  <c r="K57" i="1" s="1"/>
  <c r="G64" i="1"/>
  <c r="G57" i="1" l="1"/>
  <c r="H8" i="1"/>
  <c r="I8" i="1"/>
  <c r="J8" i="1"/>
  <c r="K8" i="1"/>
  <c r="I39" i="1" l="1"/>
  <c r="J39" i="1"/>
  <c r="K39" i="1"/>
  <c r="H41" i="1" l="1"/>
  <c r="H38" i="1" s="1"/>
  <c r="I41" i="1"/>
  <c r="I38" i="1" s="1"/>
  <c r="J41" i="1"/>
  <c r="J38" i="1" s="1"/>
  <c r="K41" i="1"/>
  <c r="K38" i="1" s="1"/>
  <c r="G41" i="1"/>
  <c r="H16" i="1"/>
  <c r="H10" i="1" s="1"/>
  <c r="I16" i="1"/>
  <c r="I10" i="1" s="1"/>
  <c r="J16" i="1"/>
  <c r="J10" i="1" s="1"/>
  <c r="K16" i="1"/>
  <c r="K10" i="1" s="1"/>
  <c r="G16" i="1"/>
  <c r="G10" i="1" l="1"/>
  <c r="G38" i="1"/>
  <c r="K7" i="1"/>
  <c r="K79" i="1" s="1"/>
  <c r="I7" i="1"/>
  <c r="I79" i="1" s="1"/>
  <c r="J7" i="1"/>
  <c r="J79" i="1" s="1"/>
  <c r="H7" i="1"/>
  <c r="G7" i="1" l="1"/>
  <c r="G79" i="1"/>
  <c r="H79" i="1"/>
</calcChain>
</file>

<file path=xl/sharedStrings.xml><?xml version="1.0" encoding="utf-8"?>
<sst xmlns="http://schemas.openxmlformats.org/spreadsheetml/2006/main" count="114" uniqueCount="114">
  <si>
    <t>inclusiv</t>
  </si>
  <si>
    <t xml:space="preserve">resurse generale </t>
  </si>
  <si>
    <t xml:space="preserve">Servicii economice generale </t>
  </si>
  <si>
    <t>Promovarea exporturilor</t>
  </si>
  <si>
    <t>Susţinerea intreprinderilor    mici şi mijlocii</t>
  </si>
  <si>
    <t>Protecţia drepturilor consumatorilor</t>
  </si>
  <si>
    <t>Securitate industrială</t>
  </si>
  <si>
    <t xml:space="preserve"> </t>
  </si>
  <si>
    <t>Dezvoltarea sistemului naţional de standardizare</t>
  </si>
  <si>
    <t>Dezvoltarea sistemului naţional de metrologie</t>
  </si>
  <si>
    <t>Dezvoltarea  sistemului naţional de acreditare</t>
  </si>
  <si>
    <t>Reţele şi conducte de gaz</t>
  </si>
  <si>
    <t>Agenţia pentru  Eficienţă Energetică</t>
  </si>
  <si>
    <t>Retele termice</t>
  </si>
  <si>
    <t>mii lei</t>
  </si>
  <si>
    <t>09</t>
  </si>
  <si>
    <t>I</t>
  </si>
  <si>
    <t>II</t>
  </si>
  <si>
    <t>ODIMM. Programul pentru atragerea Remitenţelor în economie PARE 1+1</t>
  </si>
  <si>
    <t>ODIMM. Fondul de garantare a afacelor în  sectorului rural</t>
  </si>
  <si>
    <t xml:space="preserve">Institutul Naţional de  Standardizare                                                     </t>
  </si>
  <si>
    <t>Institutul Naţional de Metrologie</t>
  </si>
  <si>
    <t>proiecte finanţate din surse externe</t>
  </si>
  <si>
    <t>Beneficiar,       activităţi</t>
  </si>
  <si>
    <t>resurse colectate</t>
  </si>
  <si>
    <t xml:space="preserve">Total </t>
  </si>
  <si>
    <t>Ministerul Economiei și Infrastructurii</t>
  </si>
  <si>
    <t>IP "Bacul Malovata"</t>
  </si>
  <si>
    <t>IP "Portul fluvial Ungheni"</t>
  </si>
  <si>
    <t>ODIMM. Programul pilot Start-UP</t>
  </si>
  <si>
    <t>Dezvoltarea bazei normative in constructii</t>
  </si>
  <si>
    <t>Minerit, industrie si constructii</t>
  </si>
  <si>
    <t>III</t>
  </si>
  <si>
    <t>IV</t>
  </si>
  <si>
    <t xml:space="preserve">Agenția Națională Transport Auto </t>
  </si>
  <si>
    <t>ODIMM.Susținerea mediului privat prin identificarea și implementarea modelelor de investiții inovative (venture capital, crowdfunding și businessangels).</t>
  </si>
  <si>
    <t>transport rutier</t>
  </si>
  <si>
    <t>V</t>
  </si>
  <si>
    <t>Transport</t>
  </si>
  <si>
    <t xml:space="preserve"> transport naval</t>
  </si>
  <si>
    <t xml:space="preserve"> transport feroviar</t>
  </si>
  <si>
    <t xml:space="preserve"> transport aerian</t>
  </si>
  <si>
    <t>ODIMM. Programul "Femei în afaceri".</t>
  </si>
  <si>
    <t>Rețele electrice</t>
  </si>
  <si>
    <t>Investitii capitale</t>
  </si>
  <si>
    <t>70248</t>
  </si>
  <si>
    <t>70244</t>
  </si>
  <si>
    <t>436</t>
  </si>
  <si>
    <t xml:space="preserve"> UIPAC. Proiectul “Ameliorarea competitivităţii II”</t>
  </si>
  <si>
    <t>Grant pentru promovarea eforturilor  privind ajustarile economice structurale</t>
  </si>
  <si>
    <t>ODIMM. Formarea și dezvoltarea abilităților antreprenoriale prin promovarea instruirii continuă</t>
  </si>
  <si>
    <t>ODIMM. Dezvoltarea dialogului public privat</t>
  </si>
  <si>
    <t>00155</t>
  </si>
  <si>
    <t>00395</t>
  </si>
  <si>
    <t>Agenția Navală</t>
  </si>
  <si>
    <t xml:space="preserve"> Serviciul Național Unic pentru Apeluri de Urgență 112</t>
  </si>
  <si>
    <t>Petrol şi gaze naturale</t>
  </si>
  <si>
    <t>Politicii şi management în sectorul energetic</t>
  </si>
  <si>
    <t>Eficienţa energetică şi surse regenerabile</t>
  </si>
  <si>
    <t>Politici  şi management în domeniul macroeconomic şi de dezvoltare a economie</t>
  </si>
  <si>
    <t>Servicii generale economice şi comerciale</t>
  </si>
  <si>
    <t>Alte servici economice generale</t>
  </si>
  <si>
    <t xml:space="preserve">Denumirea  sector </t>
  </si>
  <si>
    <t>Grupa principală, grupa/subgrupa</t>
  </si>
  <si>
    <t>Cod program/subprogram</t>
  </si>
  <si>
    <t xml:space="preserve"> Energetica</t>
  </si>
  <si>
    <t>64.04</t>
  </si>
  <si>
    <t>ODIMM. Programul de dezvoltare a incubatoarelor de afaceri</t>
  </si>
  <si>
    <t>ODIMM. Programul de susținere a întreprinderilor sociale</t>
  </si>
  <si>
    <t>443</t>
  </si>
  <si>
    <t>00341</t>
  </si>
  <si>
    <t>00329</t>
  </si>
  <si>
    <t>00496</t>
  </si>
  <si>
    <t>00437</t>
  </si>
  <si>
    <t>VI</t>
  </si>
  <si>
    <t>Tehnologii informaționale și comunicații</t>
  </si>
  <si>
    <t>17</t>
  </si>
  <si>
    <t>Gospodăria comunală</t>
  </si>
  <si>
    <t>ODIMM. Facilitarea gruparii IMM în clustere</t>
  </si>
  <si>
    <t>ODIMM.  Program de ecologizare a ÎMM</t>
  </si>
  <si>
    <t xml:space="preserve"> Alocațiilor pentru efectuarea inspecțiilor aeronautice peste hotarele țării (AAC)</t>
  </si>
  <si>
    <r>
      <t xml:space="preserve"> </t>
    </r>
    <r>
      <rPr>
        <b/>
        <i/>
        <sz val="12"/>
        <color rgb="FF000000"/>
        <rFont val="Times New Roman"/>
        <family val="1"/>
        <charset val="204"/>
      </rPr>
      <t>Centrul  de Acreditate în domeniul evaluării conformităţii produselor</t>
    </r>
  </si>
  <si>
    <r>
      <rPr>
        <b/>
        <i/>
        <sz val="12"/>
        <color rgb="FF000000"/>
        <rFont val="Times New Roman"/>
        <family val="1"/>
        <charset val="204"/>
      </rPr>
      <t>ZEL Bălți</t>
    </r>
    <r>
      <rPr>
        <i/>
        <sz val="12"/>
        <color rgb="FF000000"/>
        <rFont val="Times New Roman"/>
        <family val="1"/>
        <charset val="204"/>
      </rPr>
      <t xml:space="preserve">. Măsuri de sustinere de stat a micului business </t>
    </r>
  </si>
  <si>
    <r>
      <rPr>
        <b/>
        <i/>
        <sz val="12"/>
        <color theme="1"/>
        <rFont val="Times New Roman"/>
        <family val="1"/>
        <charset val="204"/>
      </rPr>
      <t>UCIPE.</t>
    </r>
    <r>
      <rPr>
        <i/>
        <sz val="12"/>
        <color theme="1"/>
        <rFont val="Times New Roman"/>
        <family val="1"/>
        <charset val="204"/>
      </rPr>
      <t xml:space="preserve"> Proiect "Constructia statiei Back to Back Vulcanesti Chisinau"                                Contribuția Guvernului</t>
    </r>
  </si>
  <si>
    <r>
      <rPr>
        <b/>
        <i/>
        <sz val="12"/>
        <color theme="1"/>
        <rFont val="Times New Roman"/>
        <family val="1"/>
        <charset val="204"/>
      </rPr>
      <t>UCIPE.</t>
    </r>
    <r>
      <rPr>
        <i/>
        <sz val="12"/>
        <color theme="1"/>
        <rFont val="Times New Roman"/>
        <family val="1"/>
        <charset val="204"/>
      </rPr>
      <t xml:space="preserve"> Proiectul ”Piața energetică transparentă”</t>
    </r>
  </si>
  <si>
    <r>
      <t xml:space="preserve">Agenția pentru Eficienţă Energetică.                </t>
    </r>
    <r>
      <rPr>
        <i/>
        <sz val="12"/>
        <color theme="1"/>
        <rFont val="Times New Roman"/>
        <family val="1"/>
        <charset val="204"/>
      </rPr>
      <t>Activitati de eficienta energetica/Fondul de Eficiență Energetică</t>
    </r>
  </si>
  <si>
    <r>
      <rPr>
        <b/>
        <i/>
        <sz val="12"/>
        <rFont val="Times New Roman"/>
        <family val="1"/>
        <charset val="204"/>
      </rPr>
      <t>Agenția pentru Eficiență Energetică</t>
    </r>
    <r>
      <rPr>
        <i/>
        <sz val="12"/>
        <rFont val="Times New Roman"/>
        <family val="1"/>
        <charset val="204"/>
      </rPr>
      <t>. Proiect "Program Inovațional ”Tehnologii Curate pentru întreprinderile mici și mijlocii și Start-ups"</t>
    </r>
  </si>
  <si>
    <r>
      <rPr>
        <b/>
        <i/>
        <sz val="12"/>
        <color theme="1"/>
        <rFont val="Times New Roman"/>
        <family val="1"/>
        <charset val="204"/>
      </rPr>
      <t>MEI</t>
    </r>
    <r>
      <rPr>
        <i/>
        <sz val="12"/>
        <color theme="1"/>
        <rFont val="Times New Roman"/>
        <family val="1"/>
        <charset val="204"/>
      </rPr>
      <t>. Elaborarea  sistemului de documente normative in constructii</t>
    </r>
  </si>
  <si>
    <r>
      <rPr>
        <b/>
        <i/>
        <sz val="12"/>
        <color theme="1"/>
        <rFont val="Times New Roman"/>
        <family val="1"/>
        <charset val="204"/>
      </rPr>
      <t>MEI</t>
    </r>
    <r>
      <rPr>
        <i/>
        <sz val="12"/>
        <color theme="1"/>
        <rFont val="Times New Roman"/>
        <family val="1"/>
        <charset val="204"/>
      </rPr>
      <t>. Elaborarea eurocoduri</t>
    </r>
  </si>
  <si>
    <r>
      <rPr>
        <b/>
        <i/>
        <sz val="12"/>
        <color theme="1"/>
        <rFont val="Times New Roman"/>
        <family val="1"/>
        <charset val="204"/>
      </rPr>
      <t>MEI</t>
    </r>
    <r>
      <rPr>
        <i/>
        <sz val="12"/>
        <color theme="1"/>
        <rFont val="Times New Roman"/>
        <family val="1"/>
        <charset val="204"/>
      </rPr>
      <t>.Amenajarea teritoriului</t>
    </r>
  </si>
  <si>
    <r>
      <rPr>
        <b/>
        <i/>
        <sz val="12"/>
        <color theme="1"/>
        <rFont val="Times New Roman"/>
        <family val="1"/>
        <charset val="204"/>
      </rPr>
      <t>Administrația de Stat a Drumurilor,</t>
    </r>
    <r>
      <rPr>
        <i/>
        <sz val="12"/>
        <color theme="1"/>
        <rFont val="Times New Roman"/>
        <family val="1"/>
        <charset val="204"/>
      </rPr>
      <t xml:space="preserve"> proiect "Proiectul de susținere a programului în sectoruil drumurilor" </t>
    </r>
  </si>
  <si>
    <r>
      <rPr>
        <b/>
        <i/>
        <sz val="12"/>
        <color theme="1"/>
        <rFont val="Times New Roman"/>
        <family val="1"/>
        <charset val="204"/>
      </rPr>
      <t>Administrația de Stat a Drumurilor,</t>
    </r>
    <r>
      <rPr>
        <i/>
        <sz val="12"/>
        <color theme="1"/>
        <rFont val="Times New Roman"/>
        <family val="1"/>
        <charset val="204"/>
      </rPr>
      <t xml:space="preserve"> proiect  "Reabilitarea drumurilor locale"</t>
    </r>
  </si>
  <si>
    <r>
      <t xml:space="preserve">Ministerul Economiei și Infrastructurii, </t>
    </r>
    <r>
      <rPr>
        <i/>
        <sz val="12"/>
        <color theme="1"/>
        <rFont val="Times New Roman"/>
        <family val="1"/>
        <charset val="204"/>
      </rPr>
      <t>subsidii CFM</t>
    </r>
  </si>
  <si>
    <r>
      <rPr>
        <b/>
        <i/>
        <sz val="12"/>
        <color theme="1"/>
        <rFont val="Times New Roman"/>
        <family val="1"/>
        <charset val="204"/>
      </rPr>
      <t xml:space="preserve">Ministerul Economiei și Infrastructurii   </t>
    </r>
    <r>
      <rPr>
        <i/>
        <sz val="12"/>
        <color theme="1"/>
        <rFont val="Times New Roman"/>
        <family val="1"/>
        <charset val="204"/>
      </rPr>
      <t xml:space="preserve">                  Reabilitarea fondului locativ</t>
    </r>
  </si>
  <si>
    <t>Agenţia pentru Protecţia  Consumatorilor si Supravegherea Pietei</t>
  </si>
  <si>
    <t>Agentia pentru Supraveghere Tehnică</t>
  </si>
  <si>
    <t>Dezvoltarea reglementărilor tehnice naţionale</t>
  </si>
  <si>
    <r>
      <rPr>
        <b/>
        <i/>
        <sz val="12"/>
        <color theme="1"/>
        <rFont val="Times New Roman"/>
        <family val="1"/>
        <charset val="204"/>
      </rPr>
      <t xml:space="preserve">Agentia pentru Protectia Consumatorilor. </t>
    </r>
    <r>
      <rPr>
        <i/>
        <sz val="12"/>
        <color theme="1"/>
        <rFont val="Times New Roman"/>
        <family val="1"/>
        <charset val="204"/>
      </rPr>
      <t xml:space="preserve">                              Activitati de eficienta energetica</t>
    </r>
  </si>
  <si>
    <r>
      <rPr>
        <b/>
        <i/>
        <sz val="12"/>
        <color theme="1"/>
        <rFont val="Times New Roman"/>
        <family val="1"/>
        <charset val="204"/>
      </rPr>
      <t>MEI.</t>
    </r>
    <r>
      <rPr>
        <i/>
        <sz val="12"/>
        <color theme="1"/>
        <rFont val="Times New Roman"/>
        <family val="1"/>
        <charset val="204"/>
      </rPr>
      <t xml:space="preserve"> Activitati de Eficienţă Energetică</t>
    </r>
  </si>
  <si>
    <r>
      <t xml:space="preserve">MEI, susţinerea de stat a intreprindelor mici şi mijlocii, </t>
    </r>
    <r>
      <rPr>
        <i/>
        <sz val="12"/>
        <color theme="1"/>
        <rFont val="Times New Roman"/>
        <family val="1"/>
        <charset val="204"/>
      </rPr>
      <t>inclusiv:</t>
    </r>
  </si>
  <si>
    <r>
      <rPr>
        <b/>
        <i/>
        <sz val="12"/>
        <color theme="1"/>
        <rFont val="Times New Roman"/>
        <family val="1"/>
        <charset val="204"/>
      </rPr>
      <t>MEI</t>
    </r>
    <r>
      <rPr>
        <i/>
        <sz val="12"/>
        <color theme="1"/>
        <rFont val="Times New Roman"/>
        <family val="1"/>
        <charset val="204"/>
      </rPr>
      <t xml:space="preserve">                                              Fondul rutier (ASD)</t>
    </r>
  </si>
  <si>
    <r>
      <rPr>
        <b/>
        <i/>
        <sz val="12"/>
        <color theme="1"/>
        <rFont val="Times New Roman"/>
        <family val="1"/>
        <charset val="204"/>
      </rPr>
      <t>UCIPE</t>
    </r>
    <r>
      <rPr>
        <i/>
        <sz val="12"/>
        <color theme="1"/>
        <rFont val="Times New Roman"/>
        <family val="1"/>
        <charset val="204"/>
      </rPr>
      <t>, proiect “Înbunătăţirea eficienţei sectorului de alimentare centralizată cu energia termică (SACET II)"</t>
    </r>
  </si>
  <si>
    <t>ODIMM. Programul pilot de sustinere a afacerilor cu potențial de creștere înalt si internationalizarea acestora</t>
  </si>
  <si>
    <t>Platforme industriale</t>
  </si>
  <si>
    <r>
      <rPr>
        <b/>
        <i/>
        <sz val="12"/>
        <color theme="1"/>
        <rFont val="Times New Roman"/>
        <family val="1"/>
        <charset val="204"/>
      </rPr>
      <t>UCIPE.</t>
    </r>
    <r>
      <rPr>
        <i/>
        <sz val="12"/>
        <color theme="1"/>
        <rFont val="Times New Roman"/>
        <family val="1"/>
        <charset val="204"/>
      </rPr>
      <t xml:space="preserve"> Proiect”Conectarea conductei de transport gaze naturale pe direcţia  Ungheni-Chisinau”,                                      Contributia Guvernului</t>
    </r>
  </si>
  <si>
    <t>ODIMM. Programul  Start-UP Turism Rural</t>
  </si>
  <si>
    <t>ODIMM. Programul A DOUA ȘANSA</t>
  </si>
  <si>
    <t>SI de gestionare și eliberare a actelor permisive</t>
  </si>
  <si>
    <r>
      <t xml:space="preserve">MEI  </t>
    </r>
    <r>
      <rPr>
        <i/>
        <sz val="12"/>
        <color theme="1"/>
        <rFont val="Times New Roman"/>
        <family val="1"/>
        <charset val="204"/>
      </rPr>
      <t xml:space="preserve">(cotizatii, servicii poștale) </t>
    </r>
    <r>
      <rPr>
        <b/>
        <i/>
        <sz val="12"/>
        <color theme="1"/>
        <rFont val="Times New Roman"/>
        <family val="1"/>
        <charset val="204"/>
      </rPr>
      <t xml:space="preserve">                   </t>
    </r>
  </si>
  <si>
    <t>Autoritatea Aeronautică Civilă</t>
  </si>
  <si>
    <r>
      <t xml:space="preserve">MEI  </t>
    </r>
    <r>
      <rPr>
        <i/>
        <sz val="12"/>
        <color theme="1"/>
        <rFont val="Times New Roman"/>
        <family val="1"/>
        <charset val="204"/>
      </rPr>
      <t xml:space="preserve">(LSC, CCE, Fond, servicii poștale) </t>
    </r>
    <r>
      <rPr>
        <b/>
        <i/>
        <sz val="12"/>
        <color theme="1"/>
        <rFont val="Times New Roman"/>
        <family val="1"/>
        <charset val="204"/>
      </rPr>
      <t xml:space="preserve">                   </t>
    </r>
  </si>
  <si>
    <t>Aprobat, total cheltuieli     2021</t>
  </si>
  <si>
    <t>15.04</t>
  </si>
  <si>
    <t xml:space="preserve">Limite de resurse și cheltuieli pe programe aprobate pentru anul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</si>
</sst>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р.&quot;_-;\-* #,##0.00&quot;р.&quot;_-;_-* &quot;-&quot;??&quot;р.&quot;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1" fillId="0" borderId="0" xfId="0" applyFont="1"/>
    <xf numFmtId="0" fontId="6" fillId="0" borderId="1" xfId="0" applyFont="1" applyBorder="1"/>
    <xf numFmtId="164" fontId="3" fillId="0" borderId="1" xfId="0" applyNumberFormat="1" applyFont="1" applyBorder="1"/>
    <xf numFmtId="164" fontId="4" fillId="0" borderId="0" xfId="0" applyNumberFormat="1" applyFont="1" applyBorder="1"/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11" fillId="0" borderId="9" xfId="0" quotePrefix="1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0" xfId="0" applyFont="1" applyBorder="1"/>
    <xf numFmtId="0" fontId="13" fillId="0" borderId="1" xfId="0" applyFont="1" applyBorder="1"/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165" fontId="15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2" fillId="0" borderId="2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22" fillId="0" borderId="12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/>
    <xf numFmtId="0" fontId="21" fillId="0" borderId="1" xfId="0" applyFont="1" applyBorder="1"/>
    <xf numFmtId="4" fontId="11" fillId="0" borderId="5" xfId="0" quotePrefix="1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0"/>
  <sheetViews>
    <sheetView tabSelected="1" topLeftCell="C1" zoomScaleNormal="100" workbookViewId="0">
      <selection activeCell="G4" sqref="G4:G5"/>
    </sheetView>
  </sheetViews>
  <sheetFormatPr defaultRowHeight="15.75" x14ac:dyDescent="0.25"/>
  <cols>
    <col min="1" max="1" width="0.42578125" style="2" customWidth="1"/>
    <col min="2" max="2" width="4.7109375" style="2" customWidth="1"/>
    <col min="3" max="3" width="38.28515625" style="70" customWidth="1"/>
    <col min="4" max="4" width="23.28515625" style="70" customWidth="1"/>
    <col min="5" max="5" width="11.28515625" style="2" customWidth="1"/>
    <col min="6" max="6" width="11" style="2" customWidth="1"/>
    <col min="7" max="7" width="16.140625" style="2" customWidth="1"/>
    <col min="8" max="8" width="14.85546875" style="2" customWidth="1"/>
    <col min="9" max="9" width="11.7109375" style="2" customWidth="1"/>
    <col min="10" max="10" width="14.140625" style="2" customWidth="1"/>
    <col min="11" max="11" width="14.5703125" style="2" customWidth="1"/>
    <col min="12" max="16384" width="9.140625" style="2"/>
  </cols>
  <sheetData>
    <row r="2" spans="2:11" ht="18.75" x14ac:dyDescent="0.3">
      <c r="C2" s="122" t="s">
        <v>113</v>
      </c>
      <c r="D2" s="122"/>
      <c r="E2" s="122"/>
      <c r="F2" s="122"/>
      <c r="G2" s="122"/>
      <c r="H2" s="122"/>
      <c r="I2" s="122"/>
      <c r="J2" s="122"/>
      <c r="K2" s="122"/>
    </row>
    <row r="3" spans="2:11" x14ac:dyDescent="0.25">
      <c r="D3" s="73"/>
      <c r="K3" s="4" t="s">
        <v>14</v>
      </c>
    </row>
    <row r="4" spans="2:11" s="70" customFormat="1" ht="18" customHeight="1" x14ac:dyDescent="0.25">
      <c r="B4" s="119"/>
      <c r="C4" s="130" t="s">
        <v>23</v>
      </c>
      <c r="D4" s="121" t="s">
        <v>62</v>
      </c>
      <c r="E4" s="121" t="s">
        <v>63</v>
      </c>
      <c r="F4" s="121" t="s">
        <v>64</v>
      </c>
      <c r="G4" s="128" t="s">
        <v>111</v>
      </c>
      <c r="H4" s="125" t="s">
        <v>0</v>
      </c>
      <c r="I4" s="126"/>
      <c r="J4" s="127"/>
      <c r="K4" s="123" t="s">
        <v>44</v>
      </c>
    </row>
    <row r="5" spans="2:11" s="70" customFormat="1" ht="43.5" customHeight="1" x14ac:dyDescent="0.25">
      <c r="B5" s="120"/>
      <c r="C5" s="130"/>
      <c r="D5" s="121"/>
      <c r="E5" s="121"/>
      <c r="F5" s="121"/>
      <c r="G5" s="129"/>
      <c r="H5" s="71" t="s">
        <v>1</v>
      </c>
      <c r="I5" s="72" t="s">
        <v>24</v>
      </c>
      <c r="J5" s="1" t="s">
        <v>22</v>
      </c>
      <c r="K5" s="124"/>
    </row>
    <row r="6" spans="2:11" ht="18.75" x14ac:dyDescent="0.3">
      <c r="B6" s="14">
        <v>1</v>
      </c>
      <c r="C6" s="101">
        <v>2</v>
      </c>
      <c r="D6" s="102">
        <v>3</v>
      </c>
      <c r="E6" s="10">
        <v>4</v>
      </c>
      <c r="F6" s="100">
        <v>5</v>
      </c>
      <c r="G6" s="11">
        <v>6</v>
      </c>
      <c r="H6" s="12">
        <v>7</v>
      </c>
      <c r="I6" s="12">
        <v>8</v>
      </c>
      <c r="J6" s="13">
        <v>9</v>
      </c>
      <c r="K6" s="14">
        <v>10</v>
      </c>
    </row>
    <row r="7" spans="2:11" ht="29.25" customHeight="1" x14ac:dyDescent="0.3">
      <c r="B7" s="15" t="s">
        <v>16</v>
      </c>
      <c r="C7" s="1"/>
      <c r="D7" s="104" t="s">
        <v>2</v>
      </c>
      <c r="E7" s="16" t="s">
        <v>15</v>
      </c>
      <c r="F7" s="9"/>
      <c r="G7" s="17">
        <f>G8+G10+G20</f>
        <v>297456.09999999998</v>
      </c>
      <c r="H7" s="17">
        <f>H8+H10+H20</f>
        <v>264883.59999999998</v>
      </c>
      <c r="I7" s="17">
        <f>I8+I10+I20</f>
        <v>0</v>
      </c>
      <c r="J7" s="17">
        <f>J8+J10+J20</f>
        <v>32572.5</v>
      </c>
      <c r="K7" s="17">
        <f>K8+K10+K20</f>
        <v>0</v>
      </c>
    </row>
    <row r="8" spans="2:11" ht="30" x14ac:dyDescent="0.3">
      <c r="B8" s="5"/>
      <c r="C8" s="74"/>
      <c r="D8" s="105" t="s">
        <v>61</v>
      </c>
      <c r="E8" s="19">
        <v>419</v>
      </c>
      <c r="F8" s="19"/>
      <c r="G8" s="17">
        <f>G9</f>
        <v>33375.599999999999</v>
      </c>
      <c r="H8" s="17">
        <f t="shared" ref="H8:K8" si="0">H9</f>
        <v>33375.599999999999</v>
      </c>
      <c r="I8" s="17">
        <f t="shared" si="0"/>
        <v>0</v>
      </c>
      <c r="J8" s="17">
        <f t="shared" si="0"/>
        <v>0</v>
      </c>
      <c r="K8" s="17">
        <f t="shared" si="0"/>
        <v>0</v>
      </c>
    </row>
    <row r="9" spans="2:11" ht="61.5" customHeight="1" x14ac:dyDescent="0.25">
      <c r="B9" s="20"/>
      <c r="C9" s="75" t="s">
        <v>26</v>
      </c>
      <c r="D9" s="105" t="s">
        <v>59</v>
      </c>
      <c r="E9" s="10"/>
      <c r="F9" s="19">
        <v>50.01</v>
      </c>
      <c r="G9" s="21">
        <v>33375.599999999999</v>
      </c>
      <c r="H9" s="22">
        <v>33375.599999999999</v>
      </c>
      <c r="I9" s="22"/>
      <c r="J9" s="22"/>
      <c r="K9" s="22"/>
    </row>
    <row r="10" spans="2:11" ht="36.75" customHeight="1" x14ac:dyDescent="0.3">
      <c r="B10" s="23"/>
      <c r="C10" s="74"/>
      <c r="D10" s="105" t="s">
        <v>60</v>
      </c>
      <c r="E10" s="19">
        <v>411</v>
      </c>
      <c r="F10" s="24"/>
      <c r="G10" s="17">
        <f>G11+G14+G15+G16</f>
        <v>94271.3</v>
      </c>
      <c r="H10" s="17">
        <f>H11+H14+H15+H16</f>
        <v>61698.8</v>
      </c>
      <c r="I10" s="17">
        <f>I11+I14+I15+I16</f>
        <v>0</v>
      </c>
      <c r="J10" s="17">
        <f>J11+J14+J15+J16</f>
        <v>32572.5</v>
      </c>
      <c r="K10" s="17">
        <f>K11+K14+K15+K16</f>
        <v>0</v>
      </c>
    </row>
    <row r="11" spans="2:11" ht="25.5" customHeight="1" x14ac:dyDescent="0.25">
      <c r="B11" s="20"/>
      <c r="C11" s="75"/>
      <c r="D11" s="105" t="s">
        <v>3</v>
      </c>
      <c r="E11" s="10"/>
      <c r="F11" s="19">
        <v>50.02</v>
      </c>
      <c r="G11" s="17">
        <f>G12+G13</f>
        <v>33412.9</v>
      </c>
      <c r="H11" s="17">
        <f t="shared" ref="H11:K11" si="1">H12+H13</f>
        <v>840.4</v>
      </c>
      <c r="I11" s="17">
        <f t="shared" si="1"/>
        <v>0</v>
      </c>
      <c r="J11" s="17">
        <f t="shared" si="1"/>
        <v>32572.5</v>
      </c>
      <c r="K11" s="17">
        <f t="shared" si="1"/>
        <v>0</v>
      </c>
    </row>
    <row r="12" spans="2:11" ht="28.9" customHeight="1" x14ac:dyDescent="0.3">
      <c r="B12" s="25"/>
      <c r="C12" s="76" t="s">
        <v>48</v>
      </c>
      <c r="D12" s="107">
        <v>0</v>
      </c>
      <c r="E12" s="26">
        <v>70074</v>
      </c>
      <c r="F12" s="27"/>
      <c r="G12" s="28">
        <v>31612.9</v>
      </c>
      <c r="H12" s="28">
        <v>840.4</v>
      </c>
      <c r="I12" s="28"/>
      <c r="J12" s="28">
        <v>30772.5</v>
      </c>
      <c r="K12" s="29"/>
    </row>
    <row r="13" spans="2:11" ht="28.9" customHeight="1" x14ac:dyDescent="0.3">
      <c r="B13" s="25"/>
      <c r="C13" s="76" t="s">
        <v>49</v>
      </c>
      <c r="D13" s="107"/>
      <c r="E13" s="26">
        <v>70034</v>
      </c>
      <c r="F13" s="27"/>
      <c r="G13" s="29">
        <v>1800</v>
      </c>
      <c r="H13" s="30"/>
      <c r="I13" s="28"/>
      <c r="J13" s="28">
        <v>1800</v>
      </c>
      <c r="K13" s="29"/>
    </row>
    <row r="14" spans="2:11" ht="42" customHeight="1" x14ac:dyDescent="0.25">
      <c r="B14" s="20"/>
      <c r="C14" s="78" t="s">
        <v>94</v>
      </c>
      <c r="D14" s="105" t="s">
        <v>5</v>
      </c>
      <c r="E14" s="31"/>
      <c r="F14" s="10">
        <v>50.08</v>
      </c>
      <c r="G14" s="21">
        <v>14380.2</v>
      </c>
      <c r="H14" s="21">
        <v>14380.2</v>
      </c>
      <c r="I14" s="22">
        <v>0</v>
      </c>
      <c r="J14" s="22">
        <v>0</v>
      </c>
      <c r="K14" s="22">
        <v>0</v>
      </c>
    </row>
    <row r="15" spans="2:11" ht="36.6" customHeight="1" x14ac:dyDescent="0.25">
      <c r="B15" s="20"/>
      <c r="C15" s="75" t="s">
        <v>95</v>
      </c>
      <c r="D15" s="105" t="s">
        <v>6</v>
      </c>
      <c r="E15" s="19"/>
      <c r="F15" s="10">
        <v>50.11</v>
      </c>
      <c r="G15" s="21">
        <v>25177.7</v>
      </c>
      <c r="H15" s="22">
        <v>25177.7</v>
      </c>
      <c r="I15" s="22"/>
      <c r="J15" s="22">
        <v>0</v>
      </c>
      <c r="K15" s="22">
        <v>0</v>
      </c>
    </row>
    <row r="16" spans="2:11" ht="43.5" customHeight="1" x14ac:dyDescent="0.25">
      <c r="B16" s="20"/>
      <c r="C16" s="79" t="s">
        <v>7</v>
      </c>
      <c r="D16" s="105" t="s">
        <v>96</v>
      </c>
      <c r="E16" s="19"/>
      <c r="F16" s="10">
        <v>68</v>
      </c>
      <c r="G16" s="21">
        <f>G17+G18+G19</f>
        <v>21300.5</v>
      </c>
      <c r="H16" s="21">
        <f t="shared" ref="H16:K16" si="2">H17+H18+H19</f>
        <v>21300.5</v>
      </c>
      <c r="I16" s="21">
        <f t="shared" si="2"/>
        <v>0</v>
      </c>
      <c r="J16" s="21">
        <f t="shared" si="2"/>
        <v>0</v>
      </c>
      <c r="K16" s="21">
        <f t="shared" si="2"/>
        <v>0</v>
      </c>
    </row>
    <row r="17" spans="2:11" ht="45" customHeight="1" x14ac:dyDescent="0.25">
      <c r="B17" s="20"/>
      <c r="C17" s="75" t="s">
        <v>20</v>
      </c>
      <c r="D17" s="108" t="s">
        <v>8</v>
      </c>
      <c r="E17" s="32"/>
      <c r="F17" s="20">
        <v>68.02</v>
      </c>
      <c r="G17" s="29">
        <v>5200</v>
      </c>
      <c r="H17" s="29">
        <v>5200</v>
      </c>
      <c r="I17" s="29"/>
      <c r="J17" s="29"/>
      <c r="K17" s="29"/>
    </row>
    <row r="18" spans="2:11" ht="34.5" customHeight="1" x14ac:dyDescent="0.25">
      <c r="B18" s="20"/>
      <c r="C18" s="75" t="s">
        <v>21</v>
      </c>
      <c r="D18" s="108" t="s">
        <v>9</v>
      </c>
      <c r="E18" s="32"/>
      <c r="F18" s="20">
        <v>68.040000000000006</v>
      </c>
      <c r="G18" s="29">
        <v>12900.5</v>
      </c>
      <c r="H18" s="29">
        <v>12900.5</v>
      </c>
      <c r="I18" s="29"/>
      <c r="J18" s="29"/>
      <c r="K18" s="29"/>
    </row>
    <row r="19" spans="2:11" ht="35.25" customHeight="1" x14ac:dyDescent="0.25">
      <c r="B19" s="20"/>
      <c r="C19" s="80" t="s">
        <v>81</v>
      </c>
      <c r="D19" s="108" t="s">
        <v>10</v>
      </c>
      <c r="E19" s="33"/>
      <c r="F19" s="20">
        <v>68.05</v>
      </c>
      <c r="G19" s="29">
        <v>3200</v>
      </c>
      <c r="H19" s="29">
        <v>3200</v>
      </c>
      <c r="I19" s="29"/>
      <c r="J19" s="29"/>
      <c r="K19" s="29"/>
    </row>
    <row r="20" spans="2:11" ht="44.25" customHeight="1" x14ac:dyDescent="0.25">
      <c r="B20" s="20"/>
      <c r="C20" s="75" t="s">
        <v>99</v>
      </c>
      <c r="D20" s="105" t="s">
        <v>4</v>
      </c>
      <c r="E20" s="10">
        <v>474</v>
      </c>
      <c r="F20" s="19">
        <v>50.04</v>
      </c>
      <c r="G20" s="17">
        <f>G21+G22+G23+G24+G25+G26+G27+G28+G29+G30+G31+G32+G33+G34+G35+G36+G37</f>
        <v>169809.2</v>
      </c>
      <c r="H20" s="17">
        <f t="shared" ref="H20:K20" si="3">H21+H22+H23+H24+H25+H26+H27+H28+H29+H30+H31+H32+H33+H34+H35+H36+H37</f>
        <v>169809.2</v>
      </c>
      <c r="I20" s="17">
        <f t="shared" si="3"/>
        <v>0</v>
      </c>
      <c r="J20" s="17">
        <f t="shared" si="3"/>
        <v>0</v>
      </c>
      <c r="K20" s="17">
        <f t="shared" si="3"/>
        <v>0</v>
      </c>
    </row>
    <row r="21" spans="2:11" ht="33.6" customHeight="1" x14ac:dyDescent="0.25">
      <c r="B21" s="20"/>
      <c r="C21" s="81" t="s">
        <v>19</v>
      </c>
      <c r="D21" s="109"/>
      <c r="E21" s="32"/>
      <c r="F21" s="24"/>
      <c r="G21" s="34">
        <v>5000</v>
      </c>
      <c r="H21" s="34">
        <v>5000</v>
      </c>
      <c r="I21" s="29"/>
      <c r="J21" s="35"/>
      <c r="K21" s="29"/>
    </row>
    <row r="22" spans="2:11" ht="34.9" customHeight="1" x14ac:dyDescent="0.25">
      <c r="B22" s="20"/>
      <c r="C22" s="79" t="s">
        <v>18</v>
      </c>
      <c r="D22" s="110"/>
      <c r="E22" s="32"/>
      <c r="F22" s="20"/>
      <c r="G22" s="36">
        <v>30000</v>
      </c>
      <c r="H22" s="36">
        <v>30000</v>
      </c>
      <c r="I22" s="29"/>
      <c r="J22" s="35"/>
      <c r="K22" s="29"/>
    </row>
    <row r="23" spans="2:11" ht="30.75" customHeight="1" x14ac:dyDescent="0.25">
      <c r="B23" s="20"/>
      <c r="C23" s="79" t="s">
        <v>67</v>
      </c>
      <c r="D23" s="110"/>
      <c r="E23" s="32"/>
      <c r="F23" s="20"/>
      <c r="G23" s="36">
        <v>2200</v>
      </c>
      <c r="H23" s="36">
        <v>2200</v>
      </c>
      <c r="I23" s="29"/>
      <c r="J23" s="35"/>
      <c r="K23" s="29"/>
    </row>
    <row r="24" spans="2:11" ht="23.25" customHeight="1" x14ac:dyDescent="0.3">
      <c r="B24" s="20"/>
      <c r="C24" s="79" t="s">
        <v>29</v>
      </c>
      <c r="D24" s="111"/>
      <c r="E24" s="37"/>
      <c r="F24" s="23"/>
      <c r="G24" s="36">
        <v>20000</v>
      </c>
      <c r="H24" s="36">
        <v>20000</v>
      </c>
      <c r="I24" s="29"/>
      <c r="J24" s="35"/>
      <c r="K24" s="29"/>
    </row>
    <row r="25" spans="2:11" ht="63.75" customHeight="1" x14ac:dyDescent="0.3">
      <c r="B25" s="20"/>
      <c r="C25" s="82" t="s">
        <v>35</v>
      </c>
      <c r="D25" s="111"/>
      <c r="E25" s="37"/>
      <c r="F25" s="23"/>
      <c r="G25" s="36">
        <v>200</v>
      </c>
      <c r="H25" s="36">
        <v>200</v>
      </c>
      <c r="I25" s="29"/>
      <c r="J25" s="35"/>
      <c r="K25" s="29"/>
    </row>
    <row r="26" spans="2:11" ht="30" customHeight="1" x14ac:dyDescent="0.3">
      <c r="B26" s="20"/>
      <c r="C26" s="83" t="s">
        <v>78</v>
      </c>
      <c r="D26" s="111"/>
      <c r="E26" s="37"/>
      <c r="F26" s="23"/>
      <c r="G26" s="36">
        <v>5500</v>
      </c>
      <c r="H26" s="36">
        <v>5500</v>
      </c>
      <c r="I26" s="29"/>
      <c r="J26" s="35"/>
      <c r="K26" s="29"/>
    </row>
    <row r="27" spans="2:11" ht="54" customHeight="1" x14ac:dyDescent="0.3">
      <c r="B27" s="20"/>
      <c r="C27" s="83" t="s">
        <v>50</v>
      </c>
      <c r="D27" s="111"/>
      <c r="E27" s="37"/>
      <c r="F27" s="23"/>
      <c r="G27" s="36">
        <v>700</v>
      </c>
      <c r="H27" s="36">
        <v>700</v>
      </c>
      <c r="I27" s="29"/>
      <c r="J27" s="35"/>
      <c r="K27" s="29"/>
    </row>
    <row r="28" spans="2:11" ht="25.5" customHeight="1" x14ac:dyDescent="0.3">
      <c r="B28" s="20"/>
      <c r="C28" s="83" t="s">
        <v>51</v>
      </c>
      <c r="D28" s="111"/>
      <c r="E28" s="37"/>
      <c r="F28" s="23"/>
      <c r="G28" s="36">
        <v>1209.2</v>
      </c>
      <c r="H28" s="36">
        <v>1209.2</v>
      </c>
      <c r="I28" s="29"/>
      <c r="J28" s="35"/>
      <c r="K28" s="29"/>
    </row>
    <row r="29" spans="2:11" ht="32.25" customHeight="1" x14ac:dyDescent="0.3">
      <c r="B29" s="20"/>
      <c r="C29" s="81" t="s">
        <v>82</v>
      </c>
      <c r="D29" s="111"/>
      <c r="E29" s="37"/>
      <c r="F29" s="23"/>
      <c r="G29" s="36">
        <v>10000</v>
      </c>
      <c r="H29" s="36">
        <v>10000</v>
      </c>
      <c r="I29" s="29"/>
      <c r="J29" s="35"/>
      <c r="K29" s="29"/>
    </row>
    <row r="30" spans="2:11" ht="21.75" customHeight="1" x14ac:dyDescent="0.3">
      <c r="B30" s="20"/>
      <c r="C30" s="81" t="s">
        <v>103</v>
      </c>
      <c r="D30" s="111"/>
      <c r="E30" s="37"/>
      <c r="F30" s="23"/>
      <c r="G30" s="36">
        <v>50000</v>
      </c>
      <c r="H30" s="36">
        <v>50000</v>
      </c>
      <c r="I30" s="29"/>
      <c r="J30" s="35"/>
      <c r="K30" s="29"/>
    </row>
    <row r="31" spans="2:11" ht="29.25" customHeight="1" x14ac:dyDescent="0.3">
      <c r="B31" s="20"/>
      <c r="C31" s="81" t="s">
        <v>79</v>
      </c>
      <c r="D31" s="109"/>
      <c r="E31" s="37"/>
      <c r="F31" s="23"/>
      <c r="G31" s="36">
        <v>15000</v>
      </c>
      <c r="H31" s="36">
        <v>15000</v>
      </c>
      <c r="I31" s="29"/>
      <c r="J31" s="35"/>
      <c r="K31" s="29"/>
    </row>
    <row r="32" spans="2:11" ht="21.75" customHeight="1" x14ac:dyDescent="0.25">
      <c r="B32" s="20"/>
      <c r="C32" s="81" t="s">
        <v>42</v>
      </c>
      <c r="D32" s="110"/>
      <c r="E32" s="32"/>
      <c r="F32" s="20"/>
      <c r="G32" s="36">
        <v>5000</v>
      </c>
      <c r="H32" s="36">
        <v>5000</v>
      </c>
      <c r="I32" s="29"/>
      <c r="J32" s="35"/>
      <c r="K32" s="29"/>
    </row>
    <row r="33" spans="2:11" ht="30" customHeight="1" x14ac:dyDescent="0.25">
      <c r="B33" s="20"/>
      <c r="C33" s="81" t="s">
        <v>68</v>
      </c>
      <c r="D33" s="110"/>
      <c r="E33" s="32"/>
      <c r="F33" s="20"/>
      <c r="G33" s="36">
        <v>1000</v>
      </c>
      <c r="H33" s="36">
        <v>1000</v>
      </c>
      <c r="I33" s="29"/>
      <c r="J33" s="35"/>
      <c r="K33" s="29"/>
    </row>
    <row r="34" spans="2:11" ht="53.25" customHeight="1" x14ac:dyDescent="0.25">
      <c r="B34" s="20"/>
      <c r="C34" s="83" t="s">
        <v>102</v>
      </c>
      <c r="D34" s="110"/>
      <c r="E34" s="32"/>
      <c r="F34" s="20"/>
      <c r="G34" s="36">
        <v>15000</v>
      </c>
      <c r="H34" s="36">
        <v>15000</v>
      </c>
      <c r="I34" s="29"/>
      <c r="J34" s="29"/>
      <c r="K34" s="29"/>
    </row>
    <row r="35" spans="2:11" ht="31.5" customHeight="1" x14ac:dyDescent="0.25">
      <c r="B35" s="20"/>
      <c r="C35" s="79" t="s">
        <v>105</v>
      </c>
      <c r="D35" s="110"/>
      <c r="E35" s="32"/>
      <c r="F35" s="20"/>
      <c r="G35" s="36">
        <v>3000</v>
      </c>
      <c r="H35" s="36">
        <v>3000</v>
      </c>
      <c r="I35" s="29"/>
      <c r="J35" s="29"/>
      <c r="K35" s="29"/>
    </row>
    <row r="36" spans="2:11" ht="31.5" customHeight="1" x14ac:dyDescent="0.25">
      <c r="B36" s="20"/>
      <c r="C36" s="79" t="s">
        <v>106</v>
      </c>
      <c r="D36" s="110"/>
      <c r="E36" s="32"/>
      <c r="F36" s="20"/>
      <c r="G36" s="36">
        <v>5000</v>
      </c>
      <c r="H36" s="36">
        <v>5000</v>
      </c>
      <c r="I36" s="29"/>
      <c r="J36" s="29"/>
      <c r="K36" s="29"/>
    </row>
    <row r="37" spans="2:11" ht="31.5" customHeight="1" x14ac:dyDescent="0.25">
      <c r="B37" s="20"/>
      <c r="C37" s="81" t="s">
        <v>107</v>
      </c>
      <c r="D37" s="110"/>
      <c r="E37" s="32"/>
      <c r="F37" s="20"/>
      <c r="G37" s="36">
        <v>1000</v>
      </c>
      <c r="H37" s="36">
        <v>1000</v>
      </c>
      <c r="I37" s="29"/>
      <c r="J37" s="29"/>
      <c r="K37" s="29"/>
    </row>
    <row r="38" spans="2:11" ht="25.15" customHeight="1" x14ac:dyDescent="0.25">
      <c r="B38" s="10" t="s">
        <v>17</v>
      </c>
      <c r="C38" s="81"/>
      <c r="D38" s="104" t="s">
        <v>65</v>
      </c>
      <c r="E38" s="10">
        <v>11</v>
      </c>
      <c r="F38" s="10">
        <v>58</v>
      </c>
      <c r="G38" s="18">
        <f>G39+G41+G44+G47+G51</f>
        <v>79690.399999999994</v>
      </c>
      <c r="H38" s="18">
        <f>H39+H41+H44+H47+H51</f>
        <v>61493.4</v>
      </c>
      <c r="I38" s="18">
        <f>I39+I41+I44+I47+I51</f>
        <v>0</v>
      </c>
      <c r="J38" s="18">
        <f>J39+J41+J44+J47+J51</f>
        <v>18197</v>
      </c>
      <c r="K38" s="18">
        <f>K39+K41+K44+K47+K51</f>
        <v>0</v>
      </c>
    </row>
    <row r="39" spans="2:11" ht="33.6" customHeight="1" x14ac:dyDescent="0.25">
      <c r="B39" s="9"/>
      <c r="C39" s="84"/>
      <c r="D39" s="105" t="s">
        <v>56</v>
      </c>
      <c r="E39" s="10">
        <v>432</v>
      </c>
      <c r="F39" s="10">
        <v>58.02</v>
      </c>
      <c r="G39" s="17">
        <f>G40</f>
        <v>4120</v>
      </c>
      <c r="H39" s="17">
        <f>H40</f>
        <v>4120</v>
      </c>
      <c r="I39" s="17">
        <f t="shared" ref="I39:K39" si="4">I40</f>
        <v>0</v>
      </c>
      <c r="J39" s="17">
        <f t="shared" si="4"/>
        <v>0</v>
      </c>
      <c r="K39" s="17">
        <f t="shared" si="4"/>
        <v>0</v>
      </c>
    </row>
    <row r="40" spans="2:11" ht="60.75" customHeight="1" x14ac:dyDescent="0.25">
      <c r="B40" s="38"/>
      <c r="C40" s="85" t="s">
        <v>104</v>
      </c>
      <c r="D40" s="106" t="s">
        <v>11</v>
      </c>
      <c r="E40" s="39"/>
      <c r="F40" s="40"/>
      <c r="G40" s="41">
        <v>4120</v>
      </c>
      <c r="H40" s="30">
        <v>4120</v>
      </c>
      <c r="I40" s="42"/>
      <c r="J40" s="30"/>
      <c r="K40" s="41"/>
    </row>
    <row r="41" spans="2:11" ht="39.75" customHeight="1" x14ac:dyDescent="0.25">
      <c r="B41" s="20"/>
      <c r="C41" s="86"/>
      <c r="D41" s="105" t="s">
        <v>57</v>
      </c>
      <c r="E41" s="10">
        <v>439</v>
      </c>
      <c r="F41" s="19">
        <v>58.01</v>
      </c>
      <c r="G41" s="17">
        <f>G42+G43</f>
        <v>14063.4</v>
      </c>
      <c r="H41" s="17">
        <f t="shared" ref="H41:K41" si="5">H42+H43</f>
        <v>14063.4</v>
      </c>
      <c r="I41" s="17">
        <f t="shared" si="5"/>
        <v>0</v>
      </c>
      <c r="J41" s="17">
        <f t="shared" si="5"/>
        <v>0</v>
      </c>
      <c r="K41" s="17">
        <f t="shared" si="5"/>
        <v>0</v>
      </c>
    </row>
    <row r="42" spans="2:11" ht="27" customHeight="1" x14ac:dyDescent="0.3">
      <c r="B42" s="39"/>
      <c r="C42" s="76" t="s">
        <v>12</v>
      </c>
      <c r="D42" s="112"/>
      <c r="E42" s="43"/>
      <c r="F42" s="44"/>
      <c r="G42" s="45">
        <v>13000</v>
      </c>
      <c r="H42" s="46">
        <v>13000</v>
      </c>
      <c r="I42" s="47"/>
      <c r="J42" s="48"/>
      <c r="K42" s="48"/>
    </row>
    <row r="43" spans="2:11" ht="31.5" x14ac:dyDescent="0.3">
      <c r="B43" s="20"/>
      <c r="C43" s="79" t="s">
        <v>98</v>
      </c>
      <c r="D43" s="108"/>
      <c r="E43" s="10"/>
      <c r="F43" s="24"/>
      <c r="G43" s="34">
        <v>1063.4000000000001</v>
      </c>
      <c r="H43" s="29">
        <v>1063.4000000000001</v>
      </c>
      <c r="I43" s="49"/>
      <c r="J43" s="49"/>
      <c r="K43" s="49"/>
    </row>
    <row r="44" spans="2:11" ht="19.5" x14ac:dyDescent="0.25">
      <c r="B44" s="20"/>
      <c r="C44" s="79"/>
      <c r="D44" s="105" t="s">
        <v>43</v>
      </c>
      <c r="E44" s="10">
        <v>435</v>
      </c>
      <c r="F44" s="19">
        <v>58.03</v>
      </c>
      <c r="G44" s="21">
        <f>G45+G46</f>
        <v>22042</v>
      </c>
      <c r="H44" s="21">
        <f t="shared" ref="H44:K44" si="6">H45+H46</f>
        <v>12360</v>
      </c>
      <c r="I44" s="21">
        <f t="shared" si="6"/>
        <v>0</v>
      </c>
      <c r="J44" s="21">
        <f t="shared" si="6"/>
        <v>9682</v>
      </c>
      <c r="K44" s="21">
        <f t="shared" si="6"/>
        <v>0</v>
      </c>
    </row>
    <row r="45" spans="2:11" ht="47.25" x14ac:dyDescent="0.3">
      <c r="B45" s="20"/>
      <c r="C45" s="79" t="s">
        <v>83</v>
      </c>
      <c r="D45" s="108"/>
      <c r="E45" s="10"/>
      <c r="F45" s="19"/>
      <c r="G45" s="34">
        <v>12360</v>
      </c>
      <c r="H45" s="29">
        <v>12360</v>
      </c>
      <c r="I45" s="49"/>
      <c r="J45" s="50"/>
      <c r="K45" s="49"/>
    </row>
    <row r="46" spans="2:11" ht="31.5" x14ac:dyDescent="0.3">
      <c r="B46" s="20"/>
      <c r="C46" s="87" t="s">
        <v>84</v>
      </c>
      <c r="D46" s="113"/>
      <c r="E46" s="51" t="s">
        <v>45</v>
      </c>
      <c r="F46" s="19"/>
      <c r="G46" s="34">
        <v>9682</v>
      </c>
      <c r="H46" s="29"/>
      <c r="I46" s="49"/>
      <c r="J46" s="50">
        <v>9682</v>
      </c>
      <c r="K46" s="49"/>
    </row>
    <row r="47" spans="2:11" ht="30" x14ac:dyDescent="0.3">
      <c r="B47" s="23"/>
      <c r="C47" s="74"/>
      <c r="D47" s="105" t="s">
        <v>58</v>
      </c>
      <c r="E47" s="10">
        <v>434</v>
      </c>
      <c r="F47" s="19">
        <v>58.04</v>
      </c>
      <c r="G47" s="22">
        <f>G48+G49+G50</f>
        <v>33815</v>
      </c>
      <c r="H47" s="22">
        <f t="shared" ref="H47:K47" si="7">H48+H49+H50</f>
        <v>30950</v>
      </c>
      <c r="I47" s="22">
        <f t="shared" si="7"/>
        <v>0</v>
      </c>
      <c r="J47" s="22">
        <f t="shared" si="7"/>
        <v>2865</v>
      </c>
      <c r="K47" s="22">
        <f t="shared" si="7"/>
        <v>0</v>
      </c>
    </row>
    <row r="48" spans="2:11" ht="46.5" customHeight="1" x14ac:dyDescent="0.25">
      <c r="B48" s="20"/>
      <c r="C48" s="75" t="s">
        <v>85</v>
      </c>
      <c r="D48" s="108"/>
      <c r="E48" s="20"/>
      <c r="F48" s="24"/>
      <c r="G48" s="34">
        <v>30000</v>
      </c>
      <c r="H48" s="29">
        <v>30000</v>
      </c>
      <c r="I48" s="29"/>
      <c r="J48" s="29"/>
      <c r="K48" s="29"/>
    </row>
    <row r="49" spans="2:11" ht="48.75" customHeight="1" x14ac:dyDescent="0.25">
      <c r="B49" s="20"/>
      <c r="C49" s="79" t="s">
        <v>97</v>
      </c>
      <c r="D49" s="108"/>
      <c r="E49" s="10"/>
      <c r="F49" s="24"/>
      <c r="G49" s="34">
        <v>950</v>
      </c>
      <c r="H49" s="29">
        <v>950</v>
      </c>
      <c r="I49" s="29"/>
      <c r="J49" s="29"/>
      <c r="K49" s="29"/>
    </row>
    <row r="50" spans="2:11" ht="61.5" customHeight="1" x14ac:dyDescent="0.25">
      <c r="B50" s="38"/>
      <c r="C50" s="97" t="s">
        <v>86</v>
      </c>
      <c r="D50" s="113"/>
      <c r="E50" s="51" t="s">
        <v>46</v>
      </c>
      <c r="F50" s="27"/>
      <c r="G50" s="103">
        <v>2865</v>
      </c>
      <c r="H50" s="28"/>
      <c r="I50" s="28"/>
      <c r="J50" s="103">
        <v>2865</v>
      </c>
      <c r="K50" s="41"/>
    </row>
    <row r="51" spans="2:11" ht="21" customHeight="1" x14ac:dyDescent="0.25">
      <c r="B51" s="38"/>
      <c r="C51" s="98"/>
      <c r="D51" s="114" t="s">
        <v>13</v>
      </c>
      <c r="E51" s="52" t="s">
        <v>47</v>
      </c>
      <c r="F51" s="53">
        <v>58.05</v>
      </c>
      <c r="G51" s="54">
        <f>G52</f>
        <v>5650</v>
      </c>
      <c r="H51" s="54">
        <f t="shared" ref="H51:K51" si="8">H52</f>
        <v>0</v>
      </c>
      <c r="I51" s="54">
        <f t="shared" si="8"/>
        <v>0</v>
      </c>
      <c r="J51" s="54">
        <f t="shared" si="8"/>
        <v>5650</v>
      </c>
      <c r="K51" s="118">
        <f t="shared" si="8"/>
        <v>0</v>
      </c>
    </row>
    <row r="52" spans="2:11" ht="55.5" customHeight="1" x14ac:dyDescent="0.3">
      <c r="B52" s="38"/>
      <c r="C52" s="77" t="s">
        <v>101</v>
      </c>
      <c r="D52" s="113"/>
      <c r="E52" s="99">
        <v>70307</v>
      </c>
      <c r="F52" s="59"/>
      <c r="G52" s="28">
        <v>5650</v>
      </c>
      <c r="H52" s="28"/>
      <c r="I52" s="28"/>
      <c r="J52" s="28">
        <v>5650</v>
      </c>
      <c r="K52" s="55"/>
    </row>
    <row r="53" spans="2:11" ht="35.25" customHeight="1" x14ac:dyDescent="0.25">
      <c r="B53" s="26" t="s">
        <v>32</v>
      </c>
      <c r="C53" s="76" t="s">
        <v>30</v>
      </c>
      <c r="D53" s="115" t="s">
        <v>31</v>
      </c>
      <c r="E53" s="26">
        <v>12</v>
      </c>
      <c r="F53" s="26">
        <v>61</v>
      </c>
      <c r="G53" s="56">
        <f>G54+G55+G56</f>
        <v>15604.2</v>
      </c>
      <c r="H53" s="56">
        <f t="shared" ref="H53:K53" si="9">H54+H55+H56</f>
        <v>15604.2</v>
      </c>
      <c r="I53" s="56">
        <f t="shared" si="9"/>
        <v>0</v>
      </c>
      <c r="J53" s="56">
        <f t="shared" si="9"/>
        <v>0</v>
      </c>
      <c r="K53" s="18">
        <f t="shared" si="9"/>
        <v>0</v>
      </c>
    </row>
    <row r="54" spans="2:11" ht="35.25" customHeight="1" x14ac:dyDescent="0.25">
      <c r="B54" s="38"/>
      <c r="C54" s="77" t="s">
        <v>87</v>
      </c>
      <c r="D54" s="113"/>
      <c r="E54" s="57" t="s">
        <v>69</v>
      </c>
      <c r="F54" s="58" t="s">
        <v>70</v>
      </c>
      <c r="G54" s="28">
        <v>9604.2000000000007</v>
      </c>
      <c r="H54" s="28">
        <v>9604.2000000000007</v>
      </c>
      <c r="I54" s="59"/>
      <c r="J54" s="59"/>
      <c r="K54" s="55"/>
    </row>
    <row r="55" spans="2:11" ht="21" customHeight="1" x14ac:dyDescent="0.25">
      <c r="B55" s="38"/>
      <c r="C55" s="77" t="s">
        <v>88</v>
      </c>
      <c r="D55" s="113"/>
      <c r="E55" s="57"/>
      <c r="F55" s="58"/>
      <c r="G55" s="28">
        <v>3000</v>
      </c>
      <c r="H55" s="28">
        <v>3000</v>
      </c>
      <c r="I55" s="59"/>
      <c r="J55" s="59"/>
      <c r="K55" s="55"/>
    </row>
    <row r="56" spans="2:11" ht="24.75" customHeight="1" x14ac:dyDescent="0.25">
      <c r="B56" s="38"/>
      <c r="C56" s="77" t="s">
        <v>89</v>
      </c>
      <c r="D56" s="113"/>
      <c r="E56" s="27"/>
      <c r="F56" s="58" t="s">
        <v>71</v>
      </c>
      <c r="G56" s="28">
        <v>3000</v>
      </c>
      <c r="H56" s="28">
        <v>3000</v>
      </c>
      <c r="I56" s="59"/>
      <c r="J56" s="59"/>
      <c r="K56" s="55"/>
    </row>
    <row r="57" spans="2:11" ht="23.25" customHeight="1" x14ac:dyDescent="0.3">
      <c r="B57" s="60" t="s">
        <v>33</v>
      </c>
      <c r="C57" s="88"/>
      <c r="D57" s="116" t="s">
        <v>38</v>
      </c>
      <c r="E57" s="15">
        <v>13</v>
      </c>
      <c r="F57" s="15">
        <v>64</v>
      </c>
      <c r="G57" s="61">
        <f>G58+G62+G64+G68+G70</f>
        <v>2818445.9</v>
      </c>
      <c r="H57" s="61">
        <f>H58+H62+H64+H68+H70</f>
        <v>1588387.7</v>
      </c>
      <c r="I57" s="61">
        <f>I58+I62+I64+I68+I70</f>
        <v>77011.899999999994</v>
      </c>
      <c r="J57" s="61">
        <f>J58+J62+J64+J68+J70</f>
        <v>1153046.3</v>
      </c>
      <c r="K57" s="61">
        <f>K58+K62+K64+K68+K70</f>
        <v>1120885.8999999999</v>
      </c>
    </row>
    <row r="58" spans="2:11" ht="25.5" customHeight="1" x14ac:dyDescent="0.35">
      <c r="B58" s="60"/>
      <c r="C58" s="88"/>
      <c r="D58" s="117" t="s">
        <v>36</v>
      </c>
      <c r="E58" s="63">
        <v>451</v>
      </c>
      <c r="F58" s="63">
        <v>64.02</v>
      </c>
      <c r="G58" s="64">
        <f>G59+G60+G61</f>
        <v>2685106.0999999996</v>
      </c>
      <c r="H58" s="64">
        <f t="shared" ref="H58:K58" si="10">H59+H60+H61</f>
        <v>1532059.8</v>
      </c>
      <c r="I58" s="64">
        <f t="shared" si="10"/>
        <v>0</v>
      </c>
      <c r="J58" s="64">
        <f t="shared" si="10"/>
        <v>1153046.3</v>
      </c>
      <c r="K58" s="64">
        <f t="shared" si="10"/>
        <v>1120885.8999999999</v>
      </c>
    </row>
    <row r="59" spans="2:11" ht="33.75" customHeight="1" x14ac:dyDescent="0.35">
      <c r="B59" s="5"/>
      <c r="C59" s="90" t="s">
        <v>100</v>
      </c>
      <c r="D59" s="117"/>
      <c r="E59" s="63"/>
      <c r="F59" s="65" t="s">
        <v>53</v>
      </c>
      <c r="G59" s="66">
        <v>1532059.8</v>
      </c>
      <c r="H59" s="66">
        <v>1532059.8</v>
      </c>
      <c r="I59" s="66"/>
      <c r="J59" s="66"/>
      <c r="K59" s="49"/>
    </row>
    <row r="60" spans="2:11" ht="46.5" customHeight="1" x14ac:dyDescent="0.35">
      <c r="B60" s="5"/>
      <c r="C60" s="90" t="s">
        <v>90</v>
      </c>
      <c r="D60" s="91"/>
      <c r="E60" s="63">
        <v>70024</v>
      </c>
      <c r="F60" s="65"/>
      <c r="G60" s="66">
        <v>819072</v>
      </c>
      <c r="H60" s="66"/>
      <c r="I60" s="66"/>
      <c r="J60" s="66">
        <v>819072</v>
      </c>
      <c r="K60" s="49">
        <v>806011.6</v>
      </c>
    </row>
    <row r="61" spans="2:11" ht="48.75" x14ac:dyDescent="0.35">
      <c r="B61" s="5"/>
      <c r="C61" s="90" t="s">
        <v>91</v>
      </c>
      <c r="D61" s="91"/>
      <c r="E61" s="63">
        <v>70126</v>
      </c>
      <c r="F61" s="65"/>
      <c r="G61" s="66">
        <v>333974.3</v>
      </c>
      <c r="H61" s="66"/>
      <c r="I61" s="66"/>
      <c r="J61" s="66">
        <v>333974.3</v>
      </c>
      <c r="K61" s="49">
        <v>314874.3</v>
      </c>
    </row>
    <row r="62" spans="2:11" ht="16.5" customHeight="1" x14ac:dyDescent="0.35">
      <c r="B62" s="5"/>
      <c r="C62" s="92"/>
      <c r="D62" s="91"/>
      <c r="E62" s="63"/>
      <c r="F62" s="67" t="s">
        <v>66</v>
      </c>
      <c r="G62" s="64">
        <f>G63</f>
        <v>51194.9</v>
      </c>
      <c r="H62" s="64">
        <f t="shared" ref="H62:K62" si="11">H63</f>
        <v>36194.9</v>
      </c>
      <c r="I62" s="64">
        <f t="shared" si="11"/>
        <v>15000</v>
      </c>
      <c r="J62" s="64">
        <f t="shared" si="11"/>
        <v>0</v>
      </c>
      <c r="K62" s="64">
        <f t="shared" si="11"/>
        <v>0</v>
      </c>
    </row>
    <row r="63" spans="2:11" ht="18.75" customHeight="1" x14ac:dyDescent="0.35">
      <c r="B63" s="5"/>
      <c r="C63" s="93" t="s">
        <v>34</v>
      </c>
      <c r="D63" s="89"/>
      <c r="E63" s="63"/>
      <c r="F63" s="65" t="s">
        <v>52</v>
      </c>
      <c r="G63" s="66">
        <v>51194.9</v>
      </c>
      <c r="H63" s="66">
        <v>36194.9</v>
      </c>
      <c r="I63" s="66">
        <v>15000</v>
      </c>
      <c r="J63" s="66"/>
      <c r="K63" s="66"/>
    </row>
    <row r="64" spans="2:11" ht="19.5" x14ac:dyDescent="0.35">
      <c r="B64" s="5"/>
      <c r="C64" s="90"/>
      <c r="D64" s="89" t="s">
        <v>39</v>
      </c>
      <c r="E64" s="63">
        <v>452</v>
      </c>
      <c r="F64" s="63">
        <v>64.03</v>
      </c>
      <c r="G64" s="64">
        <f>G65+G66+G67</f>
        <v>18496.199999999997</v>
      </c>
      <c r="H64" s="64">
        <f t="shared" ref="H64:K64" si="12">H65+H66+H67</f>
        <v>10919</v>
      </c>
      <c r="I64" s="64">
        <f t="shared" si="12"/>
        <v>7577.2</v>
      </c>
      <c r="J64" s="64">
        <f t="shared" si="12"/>
        <v>0</v>
      </c>
      <c r="K64" s="64">
        <f t="shared" si="12"/>
        <v>0</v>
      </c>
    </row>
    <row r="65" spans="2:11" ht="19.5" x14ac:dyDescent="0.35">
      <c r="B65" s="62"/>
      <c r="C65" s="94" t="s">
        <v>54</v>
      </c>
      <c r="D65" s="89"/>
      <c r="E65" s="63"/>
      <c r="F65" s="63"/>
      <c r="G65" s="66">
        <v>13367.1</v>
      </c>
      <c r="H65" s="66">
        <v>5789.9</v>
      </c>
      <c r="I65" s="66">
        <v>7577.2</v>
      </c>
      <c r="J65" s="64"/>
      <c r="K65" s="64"/>
    </row>
    <row r="66" spans="2:11" ht="19.5" x14ac:dyDescent="0.35">
      <c r="B66" s="62"/>
      <c r="C66" s="89" t="s">
        <v>27</v>
      </c>
      <c r="D66" s="89"/>
      <c r="E66" s="63"/>
      <c r="F66" s="63"/>
      <c r="G66" s="66">
        <v>4042</v>
      </c>
      <c r="H66" s="66">
        <v>4042</v>
      </c>
      <c r="I66" s="66"/>
      <c r="J66" s="64"/>
      <c r="K66" s="64"/>
    </row>
    <row r="67" spans="2:11" ht="19.5" x14ac:dyDescent="0.35">
      <c r="B67" s="62"/>
      <c r="C67" s="89" t="s">
        <v>28</v>
      </c>
      <c r="D67" s="89"/>
      <c r="E67" s="63"/>
      <c r="F67" s="63"/>
      <c r="G67" s="66">
        <v>1087.0999999999999</v>
      </c>
      <c r="H67" s="66">
        <v>1087.0999999999999</v>
      </c>
      <c r="I67" s="66"/>
      <c r="J67" s="64"/>
      <c r="K67" s="64"/>
    </row>
    <row r="68" spans="2:11" ht="19.5" x14ac:dyDescent="0.35">
      <c r="B68" s="62"/>
      <c r="C68" s="89"/>
      <c r="D68" s="95" t="s">
        <v>40</v>
      </c>
      <c r="E68" s="63">
        <v>453</v>
      </c>
      <c r="F68" s="63">
        <v>64.05</v>
      </c>
      <c r="G68" s="64">
        <f>G69</f>
        <v>214</v>
      </c>
      <c r="H68" s="64">
        <f t="shared" ref="H68:K68" si="13">H69</f>
        <v>214</v>
      </c>
      <c r="I68" s="64">
        <f t="shared" si="13"/>
        <v>0</v>
      </c>
      <c r="J68" s="64">
        <f t="shared" si="13"/>
        <v>0</v>
      </c>
      <c r="K68" s="64">
        <f t="shared" si="13"/>
        <v>0</v>
      </c>
    </row>
    <row r="69" spans="2:11" ht="33" x14ac:dyDescent="0.35">
      <c r="B69" s="62"/>
      <c r="C69" s="94" t="s">
        <v>92</v>
      </c>
      <c r="D69" s="95"/>
      <c r="E69" s="63"/>
      <c r="F69" s="63"/>
      <c r="G69" s="66">
        <v>214</v>
      </c>
      <c r="H69" s="66">
        <v>214</v>
      </c>
      <c r="I69" s="66"/>
      <c r="J69" s="66"/>
      <c r="K69" s="64"/>
    </row>
    <row r="70" spans="2:11" ht="19.5" customHeight="1" x14ac:dyDescent="0.35">
      <c r="B70" s="62"/>
      <c r="C70" s="94" t="s">
        <v>109</v>
      </c>
      <c r="D70" s="95" t="s">
        <v>41</v>
      </c>
      <c r="E70" s="63">
        <v>454</v>
      </c>
      <c r="F70" s="63">
        <v>64.06</v>
      </c>
      <c r="G70" s="64">
        <f>G71+G72</f>
        <v>63434.7</v>
      </c>
      <c r="H70" s="64">
        <f t="shared" ref="H70:K70" si="14">H71+H72</f>
        <v>9000</v>
      </c>
      <c r="I70" s="64">
        <f t="shared" si="14"/>
        <v>54434.7</v>
      </c>
      <c r="J70" s="64">
        <f t="shared" si="14"/>
        <v>0</v>
      </c>
      <c r="K70" s="64">
        <f t="shared" si="14"/>
        <v>0</v>
      </c>
    </row>
    <row r="71" spans="2:11" ht="18.75" customHeight="1" x14ac:dyDescent="0.35">
      <c r="B71" s="62"/>
      <c r="C71" s="94"/>
      <c r="D71" s="95"/>
      <c r="E71" s="63"/>
      <c r="F71" s="63"/>
      <c r="G71" s="66">
        <v>61434.7</v>
      </c>
      <c r="H71" s="66">
        <v>9000</v>
      </c>
      <c r="I71" s="66">
        <v>52434.7</v>
      </c>
      <c r="J71" s="66"/>
      <c r="K71" s="66"/>
    </row>
    <row r="72" spans="2:11" ht="31.5" customHeight="1" x14ac:dyDescent="0.35">
      <c r="B72" s="62"/>
      <c r="C72" s="96" t="s">
        <v>80</v>
      </c>
      <c r="D72" s="95"/>
      <c r="E72" s="63"/>
      <c r="F72" s="63"/>
      <c r="G72" s="66">
        <v>2000</v>
      </c>
      <c r="H72" s="66"/>
      <c r="I72" s="66">
        <v>2000</v>
      </c>
      <c r="J72" s="66"/>
      <c r="K72" s="66"/>
    </row>
    <row r="73" spans="2:11" ht="45.75" customHeight="1" x14ac:dyDescent="0.35">
      <c r="B73" s="62" t="s">
        <v>37</v>
      </c>
      <c r="D73" s="8" t="s">
        <v>75</v>
      </c>
      <c r="E73" s="15">
        <v>14</v>
      </c>
      <c r="F73" s="15"/>
      <c r="G73" s="61">
        <f>G74+G75+G76</f>
        <v>59548.3</v>
      </c>
      <c r="H73" s="61">
        <f t="shared" ref="H73:K73" si="15">H74+H75+H76</f>
        <v>59548.3</v>
      </c>
      <c r="I73" s="61">
        <f t="shared" si="15"/>
        <v>0</v>
      </c>
      <c r="J73" s="61">
        <f t="shared" si="15"/>
        <v>0</v>
      </c>
      <c r="K73" s="61">
        <f t="shared" si="15"/>
        <v>0</v>
      </c>
    </row>
    <row r="74" spans="2:11" ht="24.75" customHeight="1" x14ac:dyDescent="0.35">
      <c r="B74" s="62"/>
      <c r="C74" s="94" t="s">
        <v>108</v>
      </c>
      <c r="D74" s="95"/>
      <c r="E74" s="68">
        <v>133</v>
      </c>
      <c r="F74" s="67" t="s">
        <v>112</v>
      </c>
      <c r="G74" s="66">
        <v>48.3</v>
      </c>
      <c r="H74" s="66">
        <v>48.3</v>
      </c>
      <c r="I74" s="64"/>
      <c r="J74" s="64"/>
      <c r="K74" s="64"/>
    </row>
    <row r="75" spans="2:11" ht="36.75" customHeight="1" x14ac:dyDescent="0.35">
      <c r="B75" s="62"/>
      <c r="C75" s="94" t="s">
        <v>110</v>
      </c>
      <c r="D75" s="95"/>
      <c r="E75" s="68"/>
      <c r="F75" s="65"/>
      <c r="G75" s="66">
        <v>500</v>
      </c>
      <c r="H75" s="66">
        <v>500</v>
      </c>
      <c r="I75" s="64"/>
      <c r="J75" s="64"/>
      <c r="K75" s="64"/>
    </row>
    <row r="76" spans="2:11" ht="31.5" x14ac:dyDescent="0.35">
      <c r="B76" s="62"/>
      <c r="C76" s="75" t="s">
        <v>55</v>
      </c>
      <c r="D76" s="95"/>
      <c r="E76" s="68"/>
      <c r="F76" s="65" t="s">
        <v>73</v>
      </c>
      <c r="G76" s="66">
        <v>59000</v>
      </c>
      <c r="H76" s="66">
        <v>59000</v>
      </c>
      <c r="I76" s="64"/>
      <c r="J76" s="64"/>
      <c r="K76" s="64"/>
    </row>
    <row r="77" spans="2:11" ht="24" customHeight="1" x14ac:dyDescent="0.35">
      <c r="B77" s="62" t="s">
        <v>74</v>
      </c>
      <c r="C77" s="94"/>
      <c r="D77" s="8" t="s">
        <v>77</v>
      </c>
      <c r="E77" s="69" t="s">
        <v>76</v>
      </c>
      <c r="F77" s="63">
        <v>75.08</v>
      </c>
      <c r="G77" s="61">
        <f>G78</f>
        <v>2000</v>
      </c>
      <c r="H77" s="61">
        <f>H78</f>
        <v>2000</v>
      </c>
      <c r="I77" s="61">
        <f t="shared" ref="I77:K77" si="16">I78</f>
        <v>0</v>
      </c>
      <c r="J77" s="61">
        <f t="shared" si="16"/>
        <v>0</v>
      </c>
      <c r="K77" s="61">
        <f t="shared" si="16"/>
        <v>0</v>
      </c>
    </row>
    <row r="78" spans="2:11" ht="30" customHeight="1" x14ac:dyDescent="0.35">
      <c r="B78" s="62"/>
      <c r="C78" s="79" t="s">
        <v>93</v>
      </c>
      <c r="D78" s="95"/>
      <c r="E78" s="68">
        <v>669</v>
      </c>
      <c r="F78" s="65" t="s">
        <v>72</v>
      </c>
      <c r="G78" s="66">
        <v>2000</v>
      </c>
      <c r="H78" s="66">
        <v>2000</v>
      </c>
      <c r="I78" s="64"/>
      <c r="J78" s="64"/>
      <c r="K78" s="64"/>
    </row>
    <row r="79" spans="2:11" ht="29.25" customHeight="1" x14ac:dyDescent="0.3">
      <c r="B79" s="5"/>
      <c r="C79" s="95" t="s">
        <v>25</v>
      </c>
      <c r="D79" s="74"/>
      <c r="E79" s="5"/>
      <c r="F79" s="5"/>
      <c r="G79" s="6">
        <f>G7+G38+G53+G57+G73+G77</f>
        <v>3272744.9</v>
      </c>
      <c r="H79" s="6">
        <f>H7+H38+H53+H57+H73+H77</f>
        <v>1991917.2</v>
      </c>
      <c r="I79" s="6">
        <f>I7+I38+I53+I57+I73+I77</f>
        <v>77011.899999999994</v>
      </c>
      <c r="J79" s="6">
        <f>J7+J38+J53+J57+J73+J77</f>
        <v>1203815.8</v>
      </c>
      <c r="K79" s="6">
        <f>K7+K38+K53+K57+K73+K77</f>
        <v>1120885.8999999999</v>
      </c>
    </row>
    <row r="80" spans="2:11" x14ac:dyDescent="0.25">
      <c r="B80" s="3"/>
      <c r="C80" s="73"/>
      <c r="D80" s="73"/>
      <c r="E80" s="3"/>
      <c r="F80" s="3"/>
      <c r="G80" s="7"/>
      <c r="H80" s="7"/>
      <c r="I80" s="7"/>
      <c r="J80" s="7"/>
      <c r="K80" s="7"/>
    </row>
    <row r="81" spans="2:11" x14ac:dyDescent="0.25">
      <c r="B81" s="3"/>
      <c r="C81" s="73"/>
      <c r="D81" s="73"/>
      <c r="E81" s="3"/>
      <c r="F81" s="3"/>
      <c r="G81" s="7"/>
      <c r="H81" s="7"/>
      <c r="I81" s="7"/>
      <c r="J81" s="7"/>
      <c r="K81" s="7"/>
    </row>
    <row r="82" spans="2:11" x14ac:dyDescent="0.25">
      <c r="B82" s="3"/>
      <c r="C82" s="73"/>
      <c r="D82" s="73"/>
      <c r="E82" s="3"/>
      <c r="F82" s="3"/>
      <c r="G82" s="7"/>
      <c r="H82" s="7"/>
      <c r="I82" s="7"/>
      <c r="J82" s="7"/>
      <c r="K82" s="7"/>
    </row>
    <row r="83" spans="2:11" x14ac:dyDescent="0.25">
      <c r="B83" s="3"/>
      <c r="C83" s="73"/>
      <c r="D83" s="73"/>
      <c r="E83" s="3"/>
      <c r="F83" s="3"/>
      <c r="G83" s="7"/>
      <c r="H83" s="7"/>
      <c r="I83" s="7"/>
      <c r="J83" s="7"/>
      <c r="K83" s="7"/>
    </row>
    <row r="84" spans="2:11" x14ac:dyDescent="0.25">
      <c r="B84" s="3"/>
      <c r="C84" s="73"/>
      <c r="D84" s="73"/>
      <c r="E84" s="3"/>
      <c r="F84" s="3"/>
      <c r="G84" s="7"/>
      <c r="H84" s="7"/>
      <c r="I84" s="7"/>
      <c r="J84" s="7"/>
      <c r="K84" s="7"/>
    </row>
    <row r="85" spans="2:11" x14ac:dyDescent="0.25">
      <c r="B85" s="3"/>
      <c r="C85" s="73"/>
      <c r="D85" s="73"/>
      <c r="E85" s="3"/>
      <c r="F85" s="3"/>
      <c r="G85" s="7"/>
      <c r="H85" s="7"/>
      <c r="I85" s="7"/>
      <c r="J85" s="7"/>
      <c r="K85" s="7"/>
    </row>
    <row r="86" spans="2:11" x14ac:dyDescent="0.25">
      <c r="B86" s="3"/>
      <c r="C86" s="73"/>
      <c r="D86" s="73"/>
      <c r="E86" s="3"/>
      <c r="F86" s="3"/>
      <c r="G86" s="7"/>
      <c r="H86" s="7"/>
      <c r="I86" s="7"/>
      <c r="J86" s="7"/>
      <c r="K86" s="7"/>
    </row>
    <row r="87" spans="2:11" x14ac:dyDescent="0.25">
      <c r="B87" s="3"/>
      <c r="C87" s="73"/>
      <c r="D87" s="73"/>
      <c r="E87" s="3"/>
      <c r="F87" s="3"/>
      <c r="G87" s="7"/>
      <c r="H87" s="7"/>
      <c r="I87" s="7"/>
      <c r="J87" s="7"/>
      <c r="K87" s="7"/>
    </row>
    <row r="88" spans="2:11" x14ac:dyDescent="0.25">
      <c r="B88" s="3"/>
      <c r="C88" s="73"/>
      <c r="D88" s="73"/>
      <c r="E88" s="3"/>
      <c r="F88" s="3"/>
      <c r="G88" s="7"/>
      <c r="H88" s="7"/>
      <c r="I88" s="7"/>
      <c r="J88" s="7"/>
      <c r="K88" s="7"/>
    </row>
    <row r="89" spans="2:11" x14ac:dyDescent="0.25">
      <c r="B89" s="3"/>
      <c r="C89" s="73"/>
      <c r="D89" s="73"/>
      <c r="E89" s="3"/>
      <c r="F89" s="3"/>
      <c r="G89" s="7"/>
      <c r="H89" s="7"/>
      <c r="I89" s="7"/>
      <c r="J89" s="7"/>
      <c r="K89" s="7"/>
    </row>
    <row r="90" spans="2:11" x14ac:dyDescent="0.25">
      <c r="B90" s="3"/>
      <c r="C90" s="73"/>
      <c r="D90" s="7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73"/>
      <c r="D91" s="7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73"/>
      <c r="D92" s="7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73"/>
      <c r="D93" s="7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73"/>
      <c r="D94" s="7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73"/>
      <c r="D95" s="7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73"/>
      <c r="D96" s="7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73"/>
      <c r="D97" s="7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73"/>
      <c r="D98" s="7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73"/>
      <c r="D99" s="7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73"/>
      <c r="D100" s="7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73"/>
      <c r="D101" s="7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73"/>
      <c r="D102" s="7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73"/>
      <c r="D103" s="7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73"/>
      <c r="D104" s="7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73"/>
      <c r="D105" s="7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73"/>
      <c r="D106" s="7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73"/>
      <c r="D107" s="7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73"/>
      <c r="D108" s="7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73"/>
      <c r="D109" s="7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73"/>
      <c r="D110" s="73"/>
      <c r="E110" s="3"/>
      <c r="F110" s="3"/>
      <c r="G110" s="3"/>
      <c r="H110" s="3"/>
      <c r="I110" s="3"/>
      <c r="J110" s="3"/>
      <c r="K110" s="3"/>
    </row>
  </sheetData>
  <mergeCells count="9">
    <mergeCell ref="B4:B5"/>
    <mergeCell ref="D4:D5"/>
    <mergeCell ref="E4:E5"/>
    <mergeCell ref="C2:K2"/>
    <mergeCell ref="K4:K5"/>
    <mergeCell ref="F4:F5"/>
    <mergeCell ref="H4:J4"/>
    <mergeCell ref="G4:G5"/>
    <mergeCell ref="C4:C5"/>
  </mergeCells>
  <pageMargins left="0" right="0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Lidia Gutu</cp:lastModifiedBy>
  <cp:lastPrinted>2020-12-30T07:31:17Z</cp:lastPrinted>
  <dcterms:created xsi:type="dcterms:W3CDTF">2015-09-14T16:06:42Z</dcterms:created>
  <dcterms:modified xsi:type="dcterms:W3CDTF">2021-01-21T13:07:39Z</dcterms:modified>
</cp:coreProperties>
</file>