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12"/>
  <workbookPr filterPrivacy="1"/>
  <xr:revisionPtr revIDLastSave="20" documentId="13_ncr:1_{D15A88BA-639F-473F-8A29-3B640F7DA46D}" xr6:coauthVersionLast="46" xr6:coauthVersionMax="46" xr10:uidLastSave="{FFEDC0EC-21F6-4007-AE86-0817CA857C96}"/>
  <bookViews>
    <workbookView xWindow="-120" yWindow="-120" windowWidth="29040" windowHeight="15840" xr2:uid="{00000000-000D-0000-FFFF-FFFF00000000}"/>
  </bookViews>
  <sheets>
    <sheet name="47" sheetId="1" r:id="rId1"/>
  </sheets>
  <definedNames>
    <definedName name="_xlnm.Print_Titles" localSheetId="0">'47'!$4:$5</definedName>
    <definedName name="_xlnm.Print_Area" localSheetId="0">'47'!$A$1:$G$158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1" l="1"/>
  <c r="J56" i="1"/>
  <c r="K62" i="1"/>
  <c r="J62" i="1"/>
  <c r="J59" i="1"/>
  <c r="J58" i="1"/>
  <c r="K55" i="1"/>
  <c r="K57" i="1"/>
  <c r="K58" i="1"/>
  <c r="K59" i="1"/>
  <c r="K60" i="1"/>
  <c r="K61" i="1"/>
  <c r="J54" i="1"/>
  <c r="J61" i="1"/>
  <c r="J60" i="1"/>
  <c r="J57" i="1"/>
  <c r="J55" i="1"/>
  <c r="F129" i="1"/>
  <c r="G129" i="1"/>
  <c r="E129" i="1"/>
  <c r="F152" i="1"/>
  <c r="G152" i="1"/>
  <c r="E152" i="1"/>
  <c r="F136" i="1"/>
  <c r="G136" i="1"/>
  <c r="E136" i="1"/>
  <c r="F134" i="1"/>
  <c r="G134" i="1"/>
  <c r="E134" i="1"/>
  <c r="F130" i="1"/>
  <c r="G130" i="1"/>
  <c r="E130" i="1"/>
  <c r="F108" i="1"/>
  <c r="G108" i="1"/>
  <c r="E108" i="1"/>
  <c r="F127" i="1"/>
  <c r="G127" i="1"/>
  <c r="E127" i="1"/>
  <c r="F121" i="1"/>
  <c r="G121" i="1"/>
  <c r="E121" i="1"/>
  <c r="F109" i="1"/>
  <c r="G109" i="1"/>
  <c r="E109" i="1"/>
  <c r="E96" i="1"/>
  <c r="K54" i="1" l="1"/>
  <c r="F96" i="1"/>
  <c r="G96" i="1"/>
  <c r="F66" i="1"/>
  <c r="G66" i="1"/>
  <c r="E66" i="1"/>
  <c r="F56" i="1"/>
  <c r="G56" i="1"/>
  <c r="E56" i="1"/>
  <c r="E55" i="1" s="1"/>
  <c r="F45" i="1"/>
  <c r="G45" i="1"/>
  <c r="E45" i="1"/>
  <c r="F39" i="1"/>
  <c r="G39" i="1"/>
  <c r="E39" i="1"/>
  <c r="F13" i="1"/>
  <c r="F12" i="1" s="1"/>
  <c r="G13" i="1"/>
  <c r="G12" i="1" s="1"/>
  <c r="E13" i="1"/>
  <c r="E12" i="1" s="1"/>
  <c r="F55" i="1" l="1"/>
  <c r="G55" i="1"/>
</calcChain>
</file>

<file path=xl/sharedStrings.xml><?xml version="1.0" encoding="utf-8"?>
<sst xmlns="http://schemas.openxmlformats.org/spreadsheetml/2006/main" count="581" uniqueCount="152">
  <si>
    <t>Buget planificat și executat de Ministerul Afacerilor Externe și Integrării Europene în anul 2020</t>
  </si>
  <si>
    <t>mii lei</t>
  </si>
  <si>
    <t>Denumirea indicatorului</t>
  </si>
  <si>
    <t>Cod</t>
  </si>
  <si>
    <t>2020</t>
  </si>
  <si>
    <t>P1+P2</t>
  </si>
  <si>
    <t>activitate</t>
  </si>
  <si>
    <t>ECO K6</t>
  </si>
  <si>
    <r>
      <rPr>
        <b/>
        <sz val="12"/>
        <color theme="1"/>
        <rFont val="Times New Roman"/>
        <family val="1"/>
      </rPr>
      <t>Aprobat</t>
    </r>
    <r>
      <rPr>
        <sz val="12"/>
        <color theme="1"/>
        <rFont val="Times New Roman"/>
        <family val="1"/>
      </rPr>
      <t>, conform Legii bugetului de stat pe anul 2020</t>
    </r>
  </si>
  <si>
    <r>
      <rPr>
        <b/>
        <sz val="12"/>
        <color theme="1"/>
        <rFont val="Times New Roman"/>
        <family val="1"/>
      </rPr>
      <t xml:space="preserve">Precizat               </t>
    </r>
    <r>
      <rPr>
        <sz val="12"/>
        <color theme="1"/>
        <rFont val="Times New Roman"/>
        <family val="1"/>
      </rPr>
      <t xml:space="preserve"> pe an</t>
    </r>
  </si>
  <si>
    <t xml:space="preserve">Executat </t>
  </si>
  <si>
    <t>1</t>
  </si>
  <si>
    <t>3</t>
  </si>
  <si>
    <t>2</t>
  </si>
  <si>
    <t>4</t>
  </si>
  <si>
    <t>5</t>
  </si>
  <si>
    <t>I. VENITURI, TOTAL</t>
  </si>
  <si>
    <t>Incasari de la prestarea serviciilor cu plata</t>
  </si>
  <si>
    <t>142310</t>
  </si>
  <si>
    <t>Plata pentru locatiunea bunurilor patrimoniului public</t>
  </si>
  <si>
    <t>142320</t>
  </si>
  <si>
    <t>Donatii voluntare pentru cheltuieli curente din su</t>
  </si>
  <si>
    <t>144124</t>
  </si>
  <si>
    <t>Finantare de la buget</t>
  </si>
  <si>
    <t>149800</t>
  </si>
  <si>
    <t>II. CHELTUIELI, TOTAL</t>
  </si>
  <si>
    <t>TOTAL pe subprogramul 0601 ”Politici şi management în domeniul relațiilor externe”</t>
  </si>
  <si>
    <t xml:space="preserve">Activitatea "Managementul autorităţilor publice centrale" </t>
  </si>
  <si>
    <t>00010</t>
  </si>
  <si>
    <t>Remunerarea muncii angajatilor conform statelor</t>
  </si>
  <si>
    <t>0601</t>
  </si>
  <si>
    <t>211180</t>
  </si>
  <si>
    <t>Contributii de asigurari sociale de stat obligatorii</t>
  </si>
  <si>
    <t>212100</t>
  </si>
  <si>
    <t>Prime de asigurare obligatorie de asistenta medicala achitate de angajatori pe teritoriul tarii</t>
  </si>
  <si>
    <t>212210</t>
  </si>
  <si>
    <t>Energie electrica</t>
  </si>
  <si>
    <t>222110</t>
  </si>
  <si>
    <t>Gaze</t>
  </si>
  <si>
    <t>222120</t>
  </si>
  <si>
    <t>Energie termica</t>
  </si>
  <si>
    <t>222130</t>
  </si>
  <si>
    <t>Apa si canalizare</t>
  </si>
  <si>
    <t>222140</t>
  </si>
  <si>
    <t>Alte servicii comunale</t>
  </si>
  <si>
    <t>222190</t>
  </si>
  <si>
    <t>Servicii informationale</t>
  </si>
  <si>
    <t>222210</t>
  </si>
  <si>
    <t>Servicii de telecomunicatii</t>
  </si>
  <si>
    <t>222220</t>
  </si>
  <si>
    <t>Servicii de locatiune</t>
  </si>
  <si>
    <t>222300</t>
  </si>
  <si>
    <t>Servicii de transport</t>
  </si>
  <si>
    <t>222400</t>
  </si>
  <si>
    <t>Servicii de reparatii curente</t>
  </si>
  <si>
    <t>222500</t>
  </si>
  <si>
    <t>Formarea profesionala</t>
  </si>
  <si>
    <t>222600</t>
  </si>
  <si>
    <t>Deplasari de serviciu peste hotare</t>
  </si>
  <si>
    <t>222720</t>
  </si>
  <si>
    <t>Servicii medicale</t>
  </si>
  <si>
    <t>222810</t>
  </si>
  <si>
    <t>Servicii editoriale</t>
  </si>
  <si>
    <t>222910</t>
  </si>
  <si>
    <t>Servicii de protocol</t>
  </si>
  <si>
    <t>222920</t>
  </si>
  <si>
    <t>Servicii de paza</t>
  </si>
  <si>
    <t>222940</t>
  </si>
  <si>
    <t>Servicii judiciare</t>
  </si>
  <si>
    <t>222950</t>
  </si>
  <si>
    <t>Servicii postale</t>
  </si>
  <si>
    <t>222980</t>
  </si>
  <si>
    <t>Servicii neatribuite altor aliniate</t>
  </si>
  <si>
    <t>222990</t>
  </si>
  <si>
    <t>Indemnizatii la incetarea actiunii contractului de munca</t>
  </si>
  <si>
    <t>273200</t>
  </si>
  <si>
    <t>Indemnizatii pentru incapacitatea temporara de munca achitate din mijloacele financiare ale angajato</t>
  </si>
  <si>
    <t>273500</t>
  </si>
  <si>
    <t>Alte prestatii sociale ale angajatorilor</t>
  </si>
  <si>
    <t>273900</t>
  </si>
  <si>
    <t>Activitatea "Organizarea alegerilor pentru funcţia de Preşedinte al Republicii Moldova"</t>
  </si>
  <si>
    <t>00439</t>
  </si>
  <si>
    <t>Activitatea "Instruirea in domeniul diplomatiei"</t>
  </si>
  <si>
    <t>00489</t>
  </si>
  <si>
    <t>TOTAL pe subprogramul 0602 ”Promovarea intereselor naționale prin intermediul antenelor diplomatice”</t>
  </si>
  <si>
    <t>Activitatea "Deservire centralizata"</t>
  </si>
  <si>
    <t>00060</t>
  </si>
  <si>
    <t>0602</t>
  </si>
  <si>
    <t>Activitatea misiunilor diplomatice si oficiilor consulare</t>
  </si>
  <si>
    <t>00413</t>
  </si>
  <si>
    <t>Compensatie pentru echipament</t>
  </si>
  <si>
    <t>211350</t>
  </si>
  <si>
    <t>Deplasari de serviciu in interiorul tarii</t>
  </si>
  <si>
    <t>222710</t>
  </si>
  <si>
    <t>Delegari ale angajatilor la misiunile diplomatice si oficiile consulare</t>
  </si>
  <si>
    <t>222730</t>
  </si>
  <si>
    <t>Servicii de asigurare medicala achitate peste hotare</t>
  </si>
  <si>
    <t>222820</t>
  </si>
  <si>
    <t>Servicii bancare</t>
  </si>
  <si>
    <t>222970</t>
  </si>
  <si>
    <t>Alte prestatii de asistenta sociala</t>
  </si>
  <si>
    <t>272900</t>
  </si>
  <si>
    <t>Indemnizatii membrilor familiilor personalului misiunilor diplomatice si al oficiilor consulare</t>
  </si>
  <si>
    <t>273100</t>
  </si>
  <si>
    <t>Cotizatii in organizatiile internationale</t>
  </si>
  <si>
    <t>281110</t>
  </si>
  <si>
    <t>Alte cheltuieli in baza de contracte cu persoane fizice</t>
  </si>
  <si>
    <t>281600</t>
  </si>
  <si>
    <t>Cheltuieli curente neatribuite la alte categorii</t>
  </si>
  <si>
    <t>281900</t>
  </si>
  <si>
    <t>III. ACTIVE NEFINANCIARE</t>
  </si>
  <si>
    <t>Reparatii capitale ale cladirilor</t>
  </si>
  <si>
    <t>311120</t>
  </si>
  <si>
    <t>Procurarea masinilor si utilajelor</t>
  </si>
  <si>
    <t>314110</t>
  </si>
  <si>
    <t>Procurarea uneltelor si sculelor, inventarului de producere si gospodaresc</t>
  </si>
  <si>
    <t>316110</t>
  </si>
  <si>
    <t>Procurarea activelor nemateriale</t>
  </si>
  <si>
    <t>317110</t>
  </si>
  <si>
    <t>Procurarea combustibilului, carburantilor si lubrifiantilor</t>
  </si>
  <si>
    <t>331110</t>
  </si>
  <si>
    <t>Procurarea pieselor de schimb</t>
  </si>
  <si>
    <t>332110</t>
  </si>
  <si>
    <t>Procurarea produselor alimentare</t>
  </si>
  <si>
    <t>333110</t>
  </si>
  <si>
    <t>Procurarea materialelor de uz gospodaresc si rechizitelor de birou</t>
  </si>
  <si>
    <t>336110</t>
  </si>
  <si>
    <t>Procurarea materialelor de constructie</t>
  </si>
  <si>
    <t>337110</t>
  </si>
  <si>
    <t>Procurarea accesorilor de pat, imbracamintei, incaltamintei</t>
  </si>
  <si>
    <t>338110</t>
  </si>
  <si>
    <t>Procurarea altor materiale</t>
  </si>
  <si>
    <t>339110</t>
  </si>
  <si>
    <t>Activitatea "Proiecte de  investitii publice"</t>
  </si>
  <si>
    <t>00319</t>
  </si>
  <si>
    <t>Cladiri in curs de executie</t>
  </si>
  <si>
    <t>319210</t>
  </si>
  <si>
    <t>Procurarea constructiilor speciale</t>
  </si>
  <si>
    <t>312110</t>
  </si>
  <si>
    <t>Reparatii capitale ale masinilor si utilajelor</t>
  </si>
  <si>
    <t>314120</t>
  </si>
  <si>
    <t>Procurarea mijloacelor de transport</t>
  </si>
  <si>
    <t>315110</t>
  </si>
  <si>
    <t>Procurarea medicamentelor si materialelor sanitare</t>
  </si>
  <si>
    <t>334110</t>
  </si>
  <si>
    <t>Procurarea accesorilor de pat, imbracamint, incalt</t>
  </si>
  <si>
    <t>Executor:</t>
  </si>
  <si>
    <t>______________________________</t>
  </si>
  <si>
    <t>(nume, prenume)</t>
  </si>
  <si>
    <t>(semnătura)</t>
  </si>
  <si>
    <t>VeveritaGhenadie1</t>
  </si>
  <si>
    <t>Ministerul Afacerilor Externe si Integrarii Europene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</si>
</sst>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4" applyNumberFormat="0" applyAlignment="0" applyProtection="0"/>
    <xf numFmtId="0" fontId="10" fillId="7" borderId="5" applyNumberFormat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3" fillId="8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108">
    <xf numFmtId="0" fontId="0" fillId="0" borderId="0" xfId="0"/>
    <xf numFmtId="0" fontId="20" fillId="0" borderId="0" xfId="0" applyFont="1"/>
    <xf numFmtId="49" fontId="20" fillId="2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49" fontId="20" fillId="0" borderId="11" xfId="0" applyNumberFormat="1" applyFont="1" applyBorder="1" applyAlignment="1">
      <alignment horizontal="left" wrapText="1"/>
    </xf>
    <xf numFmtId="0" fontId="20" fillId="0" borderId="0" xfId="0" applyFont="1" applyFill="1"/>
    <xf numFmtId="49" fontId="20" fillId="0" borderId="0" xfId="0" applyNumberFormat="1" applyFont="1" applyAlignment="1">
      <alignment wrapText="1"/>
    </xf>
    <xf numFmtId="49" fontId="20" fillId="34" borderId="14" xfId="0" applyNumberFormat="1" applyFont="1" applyFill="1" applyBorder="1" applyAlignment="1">
      <alignment horizontal="center" wrapText="1"/>
    </xf>
    <xf numFmtId="49" fontId="20" fillId="34" borderId="11" xfId="0" applyNumberFormat="1" applyFont="1" applyFill="1" applyBorder="1" applyAlignment="1">
      <alignment horizontal="center" vertical="center" wrapText="1"/>
    </xf>
    <xf numFmtId="49" fontId="20" fillId="34" borderId="18" xfId="0" applyNumberFormat="1" applyFont="1" applyFill="1" applyBorder="1" applyAlignment="1">
      <alignment horizontal="center" vertical="center" wrapText="1"/>
    </xf>
    <xf numFmtId="49" fontId="20" fillId="34" borderId="19" xfId="0" applyNumberFormat="1" applyFont="1" applyFill="1" applyBorder="1" applyAlignment="1">
      <alignment horizontal="center" vertical="center" wrapText="1"/>
    </xf>
    <xf numFmtId="49" fontId="20" fillId="34" borderId="20" xfId="0" applyNumberFormat="1" applyFont="1" applyFill="1" applyBorder="1" applyAlignment="1">
      <alignment horizontal="center" wrapText="1"/>
    </xf>
    <xf numFmtId="49" fontId="20" fillId="34" borderId="21" xfId="0" applyNumberFormat="1" applyFont="1" applyFill="1" applyBorder="1" applyAlignment="1">
      <alignment horizontal="center" wrapText="1"/>
    </xf>
    <xf numFmtId="49" fontId="20" fillId="34" borderId="22" xfId="0" applyNumberFormat="1" applyFont="1" applyFill="1" applyBorder="1" applyAlignment="1">
      <alignment horizontal="center" wrapText="1"/>
    </xf>
    <xf numFmtId="49" fontId="23" fillId="34" borderId="11" xfId="0" applyNumberFormat="1" applyFont="1" applyFill="1" applyBorder="1" applyAlignment="1">
      <alignment horizontal="center" vertical="center" wrapText="1"/>
    </xf>
    <xf numFmtId="49" fontId="23" fillId="34" borderId="20" xfId="0" applyNumberFormat="1" applyFont="1" applyFill="1" applyBorder="1" applyAlignment="1">
      <alignment horizontal="center" wrapText="1"/>
    </xf>
    <xf numFmtId="49" fontId="19" fillId="36" borderId="13" xfId="0" applyNumberFormat="1" applyFont="1" applyFill="1" applyBorder="1" applyAlignment="1">
      <alignment horizontal="left" vertical="center" wrapText="1"/>
    </xf>
    <xf numFmtId="49" fontId="24" fillId="36" borderId="13" xfId="0" applyNumberFormat="1" applyFont="1" applyFill="1" applyBorder="1" applyAlignment="1">
      <alignment horizontal="left" vertical="center" wrapText="1"/>
    </xf>
    <xf numFmtId="49" fontId="24" fillId="36" borderId="13" xfId="0" applyNumberFormat="1" applyFont="1" applyFill="1" applyBorder="1" applyAlignment="1">
      <alignment horizontal="left" wrapText="1"/>
    </xf>
    <xf numFmtId="164" fontId="23" fillId="0" borderId="11" xfId="0" applyNumberFormat="1" applyFont="1" applyBorder="1" applyAlignment="1">
      <alignment horizontal="right" wrapText="1"/>
    </xf>
    <xf numFmtId="164" fontId="23" fillId="0" borderId="11" xfId="0" applyNumberFormat="1" applyFont="1" applyFill="1" applyBorder="1" applyAlignment="1">
      <alignment horizontal="right" wrapText="1"/>
    </xf>
    <xf numFmtId="164" fontId="22" fillId="36" borderId="11" xfId="0" applyNumberFormat="1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20" fillId="37" borderId="0" xfId="0" applyFont="1" applyFill="1" applyAlignment="1">
      <alignment horizontal="center" vertical="center"/>
    </xf>
    <xf numFmtId="49" fontId="20" fillId="0" borderId="28" xfId="0" applyNumberFormat="1" applyFont="1" applyBorder="1" applyAlignment="1">
      <alignment horizontal="right" wrapText="1"/>
    </xf>
    <xf numFmtId="49" fontId="20" fillId="0" borderId="13" xfId="0" applyNumberFormat="1" applyFont="1" applyBorder="1" applyAlignment="1">
      <alignment horizontal="left" wrapText="1"/>
    </xf>
    <xf numFmtId="164" fontId="23" fillId="0" borderId="18" xfId="0" applyNumberFormat="1" applyFont="1" applyBorder="1" applyAlignment="1">
      <alignment horizontal="right" wrapText="1"/>
    </xf>
    <xf numFmtId="164" fontId="22" fillId="35" borderId="18" xfId="0" applyNumberFormat="1" applyFont="1" applyFill="1" applyBorder="1" applyAlignment="1">
      <alignment horizontal="center" vertical="center" wrapText="1"/>
    </xf>
    <xf numFmtId="164" fontId="22" fillId="36" borderId="18" xfId="0" applyNumberFormat="1" applyFont="1" applyFill="1" applyBorder="1" applyAlignment="1">
      <alignment horizontal="center" vertical="center" wrapText="1"/>
    </xf>
    <xf numFmtId="164" fontId="23" fillId="0" borderId="18" xfId="0" applyNumberFormat="1" applyFont="1" applyFill="1" applyBorder="1" applyAlignment="1">
      <alignment horizontal="right" wrapText="1"/>
    </xf>
    <xf numFmtId="49" fontId="20" fillId="0" borderId="14" xfId="0" applyNumberFormat="1" applyFont="1" applyBorder="1" applyAlignment="1">
      <alignment horizontal="left" wrapText="1"/>
    </xf>
    <xf numFmtId="49" fontId="20" fillId="0" borderId="20" xfId="0" applyNumberFormat="1" applyFont="1" applyBorder="1" applyAlignment="1">
      <alignment horizontal="left" wrapText="1"/>
    </xf>
    <xf numFmtId="164" fontId="23" fillId="0" borderId="20" xfId="0" applyNumberFormat="1" applyFont="1" applyBorder="1" applyAlignment="1">
      <alignment horizontal="right" wrapText="1"/>
    </xf>
    <xf numFmtId="164" fontId="23" fillId="0" borderId="21" xfId="0" applyNumberFormat="1" applyFont="1" applyBorder="1" applyAlignment="1">
      <alignment horizontal="right" wrapText="1"/>
    </xf>
    <xf numFmtId="49" fontId="20" fillId="0" borderId="25" xfId="0" applyNumberFormat="1" applyFont="1" applyBorder="1" applyAlignment="1">
      <alignment horizontal="left" wrapText="1"/>
    </xf>
    <xf numFmtId="49" fontId="20" fillId="0" borderId="29" xfId="0" applyNumberFormat="1" applyFont="1" applyBorder="1" applyAlignment="1">
      <alignment horizontal="left" wrapText="1"/>
    </xf>
    <xf numFmtId="164" fontId="23" fillId="0" borderId="29" xfId="0" applyNumberFormat="1" applyFont="1" applyBorder="1" applyAlignment="1">
      <alignment horizontal="right" wrapText="1"/>
    </xf>
    <xf numFmtId="164" fontId="23" fillId="0" borderId="30" xfId="0" applyNumberFormat="1" applyFont="1" applyBorder="1" applyAlignment="1">
      <alignment horizontal="right" wrapText="1"/>
    </xf>
    <xf numFmtId="49" fontId="19" fillId="37" borderId="14" xfId="0" applyNumberFormat="1" applyFont="1" applyFill="1" applyBorder="1" applyAlignment="1">
      <alignment horizontal="left" vertical="center" wrapText="1"/>
    </xf>
    <xf numFmtId="49" fontId="19" fillId="37" borderId="20" xfId="0" applyNumberFormat="1" applyFont="1" applyFill="1" applyBorder="1" applyAlignment="1">
      <alignment horizontal="center" vertical="center" wrapText="1"/>
    </xf>
    <xf numFmtId="49" fontId="22" fillId="37" borderId="20" xfId="0" applyNumberFormat="1" applyFont="1" applyFill="1" applyBorder="1" applyAlignment="1">
      <alignment horizontal="center" vertical="center" wrapText="1"/>
    </xf>
    <xf numFmtId="164" fontId="22" fillId="37" borderId="20" xfId="0" applyNumberFormat="1" applyFont="1" applyFill="1" applyBorder="1" applyAlignment="1">
      <alignment horizontal="center" vertical="center" wrapText="1"/>
    </xf>
    <xf numFmtId="164" fontId="22" fillId="37" borderId="21" xfId="0" applyNumberFormat="1" applyFont="1" applyFill="1" applyBorder="1" applyAlignment="1">
      <alignment horizontal="center" vertical="center" wrapText="1"/>
    </xf>
    <xf numFmtId="164" fontId="22" fillId="35" borderId="29" xfId="0" applyNumberFormat="1" applyFont="1" applyFill="1" applyBorder="1" applyAlignment="1">
      <alignment horizontal="center" vertical="center" wrapText="1"/>
    </xf>
    <xf numFmtId="164" fontId="22" fillId="35" borderId="30" xfId="0" applyNumberFormat="1" applyFont="1" applyFill="1" applyBorder="1" applyAlignment="1">
      <alignment horizontal="center" vertical="center" wrapText="1"/>
    </xf>
    <xf numFmtId="49" fontId="19" fillId="37" borderId="31" xfId="0" applyNumberFormat="1" applyFont="1" applyFill="1" applyBorder="1" applyAlignment="1">
      <alignment horizontal="left" vertical="center" wrapText="1"/>
    </xf>
    <xf numFmtId="49" fontId="19" fillId="37" borderId="32" xfId="0" applyNumberFormat="1" applyFont="1" applyFill="1" applyBorder="1" applyAlignment="1">
      <alignment horizontal="center" vertical="center" wrapText="1"/>
    </xf>
    <xf numFmtId="49" fontId="22" fillId="37" borderId="32" xfId="0" applyNumberFormat="1" applyFont="1" applyFill="1" applyBorder="1" applyAlignment="1">
      <alignment horizontal="center" vertical="center" wrapText="1"/>
    </xf>
    <xf numFmtId="164" fontId="22" fillId="37" borderId="32" xfId="0" applyNumberFormat="1" applyFont="1" applyFill="1" applyBorder="1" applyAlignment="1">
      <alignment horizontal="center" vertical="center" wrapText="1"/>
    </xf>
    <xf numFmtId="164" fontId="22" fillId="37" borderId="33" xfId="0" applyNumberFormat="1" applyFont="1" applyFill="1" applyBorder="1" applyAlignment="1">
      <alignment horizontal="center" vertical="center" wrapText="1"/>
    </xf>
    <xf numFmtId="49" fontId="19" fillId="37" borderId="34" xfId="0" applyNumberFormat="1" applyFont="1" applyFill="1" applyBorder="1" applyAlignment="1">
      <alignment horizontal="left" vertical="center" wrapText="1"/>
    </xf>
    <xf numFmtId="49" fontId="19" fillId="37" borderId="35" xfId="0" applyNumberFormat="1" applyFont="1" applyFill="1" applyBorder="1" applyAlignment="1">
      <alignment horizontal="center" vertical="center" wrapText="1"/>
    </xf>
    <xf numFmtId="49" fontId="22" fillId="37" borderId="35" xfId="0" applyNumberFormat="1" applyFont="1" applyFill="1" applyBorder="1" applyAlignment="1">
      <alignment horizontal="center" vertical="center" wrapText="1"/>
    </xf>
    <xf numFmtId="164" fontId="22" fillId="37" borderId="35" xfId="0" applyNumberFormat="1" applyFont="1" applyFill="1" applyBorder="1" applyAlignment="1">
      <alignment horizontal="center" vertical="center" wrapText="1"/>
    </xf>
    <xf numFmtId="164" fontId="22" fillId="37" borderId="36" xfId="0" applyNumberFormat="1" applyFont="1" applyFill="1" applyBorder="1" applyAlignment="1">
      <alignment horizontal="center" vertical="center" wrapText="1"/>
    </xf>
    <xf numFmtId="164" fontId="22" fillId="37" borderId="22" xfId="0" applyNumberFormat="1" applyFont="1" applyFill="1" applyBorder="1" applyAlignment="1">
      <alignment horizontal="center" vertical="center" wrapText="1"/>
    </xf>
    <xf numFmtId="164" fontId="23" fillId="0" borderId="27" xfId="0" applyNumberFormat="1" applyFont="1" applyBorder="1" applyAlignment="1">
      <alignment horizontal="right" wrapText="1"/>
    </xf>
    <xf numFmtId="164" fontId="23" fillId="0" borderId="19" xfId="0" applyNumberFormat="1" applyFont="1" applyBorder="1" applyAlignment="1">
      <alignment horizontal="right" wrapText="1"/>
    </xf>
    <xf numFmtId="164" fontId="23" fillId="0" borderId="22" xfId="0" applyNumberFormat="1" applyFont="1" applyBorder="1" applyAlignment="1">
      <alignment horizontal="right" wrapText="1"/>
    </xf>
    <xf numFmtId="164" fontId="22" fillId="37" borderId="37" xfId="0" applyNumberFormat="1" applyFont="1" applyFill="1" applyBorder="1" applyAlignment="1">
      <alignment horizontal="center" vertical="center" wrapText="1"/>
    </xf>
    <xf numFmtId="164" fontId="22" fillId="35" borderId="27" xfId="0" applyNumberFormat="1" applyFont="1" applyFill="1" applyBorder="1" applyAlignment="1">
      <alignment horizontal="center" vertical="center" wrapText="1"/>
    </xf>
    <xf numFmtId="164" fontId="22" fillId="36" borderId="19" xfId="0" applyNumberFormat="1" applyFont="1" applyFill="1" applyBorder="1" applyAlignment="1">
      <alignment horizontal="center" vertical="center" wrapText="1"/>
    </xf>
    <xf numFmtId="164" fontId="22" fillId="35" borderId="19" xfId="0" applyNumberFormat="1" applyFont="1" applyFill="1" applyBorder="1" applyAlignment="1">
      <alignment horizontal="center" vertical="center" wrapText="1"/>
    </xf>
    <xf numFmtId="164" fontId="22" fillId="37" borderId="38" xfId="0" applyNumberFormat="1" applyFont="1" applyFill="1" applyBorder="1" applyAlignment="1">
      <alignment horizontal="center" vertical="center" wrapText="1"/>
    </xf>
    <xf numFmtId="164" fontId="23" fillId="0" borderId="19" xfId="0" applyNumberFormat="1" applyFont="1" applyFill="1" applyBorder="1" applyAlignment="1">
      <alignment horizontal="right" wrapText="1"/>
    </xf>
    <xf numFmtId="49" fontId="19" fillId="37" borderId="21" xfId="0" applyNumberFormat="1" applyFont="1" applyFill="1" applyBorder="1" applyAlignment="1">
      <alignment horizontal="center" vertical="center" wrapText="1"/>
    </xf>
    <xf numFmtId="49" fontId="19" fillId="37" borderId="33" xfId="0" applyNumberFormat="1" applyFont="1" applyFill="1" applyBorder="1" applyAlignment="1">
      <alignment horizontal="center" vertical="center" wrapText="1"/>
    </xf>
    <xf numFmtId="49" fontId="19" fillId="37" borderId="36" xfId="0" applyNumberFormat="1" applyFont="1" applyFill="1" applyBorder="1" applyAlignment="1">
      <alignment horizontal="center" vertical="center" wrapText="1"/>
    </xf>
    <xf numFmtId="49" fontId="19" fillId="35" borderId="30" xfId="0" applyNumberFormat="1" applyFont="1" applyFill="1" applyBorder="1" applyAlignment="1">
      <alignment horizontal="center" wrapText="1"/>
    </xf>
    <xf numFmtId="49" fontId="23" fillId="0" borderId="29" xfId="0" applyNumberFormat="1" applyFont="1" applyBorder="1" applyAlignment="1">
      <alignment horizontal="center" wrapText="1"/>
    </xf>
    <xf numFmtId="49" fontId="23" fillId="0" borderId="11" xfId="0" applyNumberFormat="1" applyFont="1" applyBorder="1" applyAlignment="1">
      <alignment horizontal="center" wrapText="1"/>
    </xf>
    <xf numFmtId="49" fontId="23" fillId="0" borderId="20" xfId="0" applyNumberFormat="1" applyFont="1" applyBorder="1" applyAlignment="1">
      <alignment horizontal="center" wrapText="1"/>
    </xf>
    <xf numFmtId="49" fontId="23" fillId="0" borderId="0" xfId="0" applyNumberFormat="1" applyFont="1" applyAlignment="1">
      <alignment horizontal="center" wrapText="1"/>
    </xf>
    <xf numFmtId="0" fontId="23" fillId="0" borderId="0" xfId="0" applyFont="1" applyAlignment="1">
      <alignment horizontal="center"/>
    </xf>
    <xf numFmtId="49" fontId="20" fillId="0" borderId="30" xfId="0" applyNumberFormat="1" applyFont="1" applyBorder="1" applyAlignment="1">
      <alignment horizontal="center" wrapText="1"/>
    </xf>
    <xf numFmtId="49" fontId="20" fillId="0" borderId="18" xfId="0" applyNumberFormat="1" applyFont="1" applyBorder="1" applyAlignment="1">
      <alignment horizontal="center" wrapText="1"/>
    </xf>
    <xf numFmtId="49" fontId="20" fillId="0" borderId="21" xfId="0" applyNumberFormat="1" applyFont="1" applyBorder="1" applyAlignment="1">
      <alignment horizontal="center" wrapText="1"/>
    </xf>
    <xf numFmtId="49" fontId="20" fillId="0" borderId="0" xfId="0" applyNumberFormat="1" applyFont="1" applyAlignment="1">
      <alignment horizontal="center" wrapText="1"/>
    </xf>
    <xf numFmtId="49" fontId="19" fillId="35" borderId="13" xfId="0" applyNumberFormat="1" applyFont="1" applyFill="1" applyBorder="1" applyAlignment="1">
      <alignment horizontal="left" wrapText="1"/>
    </xf>
    <xf numFmtId="49" fontId="19" fillId="35" borderId="11" xfId="0" applyNumberFormat="1" applyFont="1" applyFill="1" applyBorder="1" applyAlignment="1">
      <alignment horizontal="left" wrapText="1"/>
    </xf>
    <xf numFmtId="49" fontId="19" fillId="35" borderId="18" xfId="0" applyNumberFormat="1" applyFont="1" applyFill="1" applyBorder="1" applyAlignment="1">
      <alignment horizontal="left" wrapText="1"/>
    </xf>
    <xf numFmtId="49" fontId="24" fillId="36" borderId="23" xfId="0" applyNumberFormat="1" applyFont="1" applyFill="1" applyBorder="1" applyAlignment="1">
      <alignment horizontal="center" vertical="center" wrapText="1"/>
    </xf>
    <xf numFmtId="49" fontId="24" fillId="36" borderId="26" xfId="0" applyNumberFormat="1" applyFont="1" applyFill="1" applyBorder="1" applyAlignment="1">
      <alignment horizontal="center" vertical="center" wrapText="1"/>
    </xf>
    <xf numFmtId="49" fontId="24" fillId="36" borderId="24" xfId="0" applyNumberFormat="1" applyFont="1" applyFill="1" applyBorder="1" applyAlignment="1">
      <alignment horizontal="center" vertical="center" wrapText="1"/>
    </xf>
    <xf numFmtId="49" fontId="19" fillId="35" borderId="25" xfId="0" applyNumberFormat="1" applyFont="1" applyFill="1" applyBorder="1" applyAlignment="1">
      <alignment horizontal="left" wrapText="1"/>
    </xf>
    <xf numFmtId="49" fontId="19" fillId="35" borderId="29" xfId="0" applyNumberFormat="1" applyFont="1" applyFill="1" applyBorder="1" applyAlignment="1">
      <alignment horizontal="left" wrapText="1"/>
    </xf>
    <xf numFmtId="49" fontId="24" fillId="36" borderId="11" xfId="0" applyNumberFormat="1" applyFont="1" applyFill="1" applyBorder="1" applyAlignment="1">
      <alignment horizontal="center" vertical="center" wrapText="1"/>
    </xf>
    <xf numFmtId="49" fontId="24" fillId="36" borderId="18" xfId="0" applyNumberFormat="1" applyFont="1" applyFill="1" applyBorder="1" applyAlignment="1">
      <alignment horizontal="center" vertical="center" wrapText="1"/>
    </xf>
    <xf numFmtId="49" fontId="19" fillId="36" borderId="23" xfId="0" applyNumberFormat="1" applyFont="1" applyFill="1" applyBorder="1" applyAlignment="1">
      <alignment horizontal="center" vertical="center" wrapText="1"/>
    </xf>
    <xf numFmtId="49" fontId="19" fillId="36" borderId="26" xfId="0" applyNumberFormat="1" applyFont="1" applyFill="1" applyBorder="1" applyAlignment="1">
      <alignment horizontal="center" vertical="center" wrapText="1"/>
    </xf>
    <xf numFmtId="49" fontId="19" fillId="36" borderId="24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left" wrapText="1"/>
    </xf>
    <xf numFmtId="49" fontId="20" fillId="34" borderId="12" xfId="0" applyNumberFormat="1" applyFont="1" applyFill="1" applyBorder="1" applyAlignment="1">
      <alignment horizontal="center" vertical="center" wrapText="1"/>
    </xf>
    <xf numFmtId="49" fontId="20" fillId="34" borderId="13" xfId="0" applyNumberFormat="1" applyFont="1" applyFill="1" applyBorder="1" applyAlignment="1">
      <alignment horizontal="center" vertical="center" wrapText="1"/>
    </xf>
    <xf numFmtId="49" fontId="20" fillId="34" borderId="15" xfId="0" applyNumberFormat="1" applyFont="1" applyFill="1" applyBorder="1" applyAlignment="1">
      <alignment horizontal="center" wrapText="1"/>
    </xf>
    <xf numFmtId="49" fontId="20" fillId="34" borderId="16" xfId="0" applyNumberFormat="1" applyFont="1" applyFill="1" applyBorder="1" applyAlignment="1">
      <alignment horizontal="center" wrapText="1"/>
    </xf>
    <xf numFmtId="49" fontId="20" fillId="34" borderId="17" xfId="0" applyNumberFormat="1" applyFont="1" applyFill="1" applyBorder="1" applyAlignment="1">
      <alignment horizontal="center" wrapText="1"/>
    </xf>
    <xf numFmtId="49" fontId="19" fillId="35" borderId="30" xfId="0" applyNumberFormat="1" applyFont="1" applyFill="1" applyBorder="1" applyAlignment="1">
      <alignment horizontal="left" wrapText="1"/>
    </xf>
    <xf numFmtId="49" fontId="20" fillId="0" borderId="0" xfId="0" applyNumberFormat="1" applyFont="1" applyAlignment="1">
      <alignment horizontal="right" vertical="top" wrapText="1"/>
    </xf>
    <xf numFmtId="49" fontId="21" fillId="0" borderId="10" xfId="0" applyNumberFormat="1" applyFont="1" applyBorder="1" applyAlignment="1">
      <alignment horizontal="center" wrapText="1"/>
    </xf>
    <xf numFmtId="49" fontId="20" fillId="0" borderId="0" xfId="0" applyNumberFormat="1" applyFont="1" applyAlignment="1">
      <alignment horizontal="center" wrapText="1"/>
    </xf>
    <xf numFmtId="49" fontId="19" fillId="36" borderId="11" xfId="0" applyNumberFormat="1" applyFont="1" applyFill="1" applyBorder="1" applyAlignment="1">
      <alignment horizontal="center" vertical="center" wrapText="1"/>
    </xf>
    <xf numFmtId="49" fontId="19" fillId="36" borderId="18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un" xfId="6" builtinId="26" customBuiltin="1"/>
    <cellStyle name="Calcul" xfId="11" builtinId="22" customBuiltin="1"/>
    <cellStyle name="Celulă legată" xfId="12" builtinId="24" customBuiltin="1"/>
    <cellStyle name="Eronat" xfId="7" builtinId="27" customBuiltin="1"/>
    <cellStyle name="Ieșire" xfId="10" builtinId="21" customBuiltin="1"/>
    <cellStyle name="Intrare" xfId="9" builtinId="20" customBuiltin="1"/>
    <cellStyle name="Neutru" xfId="8" builtinId="28" customBuiltin="1"/>
    <cellStyle name="Normal" xfId="0" builtinId="0"/>
    <cellStyle name="Normal 2" xfId="41" xr:uid="{CC1C47F2-83BC-4059-BA42-5689413E7A92}"/>
    <cellStyle name="Notă 2" xfId="42" xr:uid="{55DF7DC7-E219-48E6-B681-410DA94490EF}"/>
    <cellStyle name="Text avertisment" xfId="14" builtinId="11" customBuiltin="1"/>
    <cellStyle name="Text explicativ" xfId="15" builtinId="53" customBuiltin="1"/>
    <cellStyle name="Titlu" xfId="1" builtinId="15" customBuiltin="1"/>
    <cellStyle name="Titlu 1" xfId="2" builtinId="16" customBuiltin="1"/>
    <cellStyle name="Titlu 2" xfId="3" builtinId="17" customBuiltin="1"/>
    <cellStyle name="Titlu 3" xfId="4" builtinId="18" customBuiltin="1"/>
    <cellStyle name="Titlu 4" xfId="5" builtinId="19" customBuiltin="1"/>
    <cellStyle name="Total" xfId="16" builtinId="25" customBuiltin="1"/>
    <cellStyle name="Verificare celulă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K165"/>
  <sheetViews>
    <sheetView showZeros="0" tabSelected="1" view="pageBreakPreview" topLeftCell="A50" zoomScale="130" zoomScaleNormal="130" zoomScaleSheetLayoutView="130" workbookViewId="0">
      <selection activeCell="J56" sqref="J56:K56"/>
    </sheetView>
  </sheetViews>
  <sheetFormatPr defaultRowHeight="15.75"/>
  <cols>
    <col min="1" max="1" width="65" style="1" customWidth="1"/>
    <col min="2" max="2" width="6.140625" style="1" hidden="1" customWidth="1"/>
    <col min="3" max="3" width="9" style="75" customWidth="1"/>
    <col min="4" max="4" width="8.7109375" style="5" customWidth="1"/>
    <col min="5" max="5" width="16.85546875" style="1" hidden="1" customWidth="1"/>
    <col min="6" max="7" width="13.5703125" style="1" customWidth="1"/>
    <col min="8" max="9" width="9.140625" style="1"/>
    <col min="10" max="10" width="12.140625" style="1" customWidth="1"/>
    <col min="11" max="11" width="14.7109375" style="1" customWidth="1"/>
    <col min="12" max="16384" width="9.140625" style="1"/>
  </cols>
  <sheetData>
    <row r="1" spans="1:7">
      <c r="A1" s="94" t="s">
        <v>0</v>
      </c>
      <c r="B1" s="94"/>
      <c r="C1" s="94"/>
      <c r="D1" s="94"/>
      <c r="E1" s="94"/>
      <c r="F1" s="94"/>
      <c r="G1" s="94"/>
    </row>
    <row r="2" spans="1:7" ht="16.5" thickBot="1">
      <c r="A2" s="93" t="s">
        <v>1</v>
      </c>
      <c r="B2" s="93"/>
      <c r="C2" s="93"/>
      <c r="D2" s="93"/>
      <c r="E2" s="93"/>
      <c r="F2" s="93"/>
      <c r="G2" s="93"/>
    </row>
    <row r="3" spans="1:7">
      <c r="A3" s="96" t="s">
        <v>2</v>
      </c>
      <c r="B3" s="26"/>
      <c r="C3" s="98" t="s">
        <v>3</v>
      </c>
      <c r="D3" s="99"/>
      <c r="E3" s="100" t="s">
        <v>4</v>
      </c>
      <c r="F3" s="98"/>
      <c r="G3" s="99"/>
    </row>
    <row r="4" spans="1:7" s="3" customFormat="1" ht="61.5" customHeight="1">
      <c r="A4" s="97"/>
      <c r="B4" s="2" t="s">
        <v>5</v>
      </c>
      <c r="C4" s="16" t="s">
        <v>6</v>
      </c>
      <c r="D4" s="11" t="s">
        <v>7</v>
      </c>
      <c r="E4" s="12" t="s">
        <v>8</v>
      </c>
      <c r="F4" s="10" t="s">
        <v>9</v>
      </c>
      <c r="G4" s="11" t="s">
        <v>10</v>
      </c>
    </row>
    <row r="5" spans="1:7" s="5" customFormat="1" ht="16.5" thickBot="1">
      <c r="A5" s="9" t="s">
        <v>11</v>
      </c>
      <c r="B5" s="4" t="s">
        <v>12</v>
      </c>
      <c r="C5" s="17" t="s">
        <v>13</v>
      </c>
      <c r="D5" s="14" t="s">
        <v>12</v>
      </c>
      <c r="E5" s="15" t="s">
        <v>14</v>
      </c>
      <c r="F5" s="13" t="s">
        <v>14</v>
      </c>
      <c r="G5" s="14" t="s">
        <v>15</v>
      </c>
    </row>
    <row r="6" spans="1:7" s="25" customFormat="1" ht="32.25" customHeight="1" thickBot="1">
      <c r="A6" s="40" t="s">
        <v>16</v>
      </c>
      <c r="B6" s="41"/>
      <c r="C6" s="42"/>
      <c r="D6" s="67"/>
      <c r="E6" s="57">
        <v>505689.5</v>
      </c>
      <c r="F6" s="43">
        <v>470118.8</v>
      </c>
      <c r="G6" s="44">
        <v>414713.4</v>
      </c>
    </row>
    <row r="7" spans="1:7" ht="15.95" customHeight="1">
      <c r="A7" s="36" t="s">
        <v>17</v>
      </c>
      <c r="B7" s="37"/>
      <c r="C7" s="71"/>
      <c r="D7" s="76" t="s">
        <v>18</v>
      </c>
      <c r="E7" s="58">
        <v>20330.099999999999</v>
      </c>
      <c r="F7" s="38">
        <v>20330.099999999999</v>
      </c>
      <c r="G7" s="39">
        <v>13161.5</v>
      </c>
    </row>
    <row r="8" spans="1:7" ht="15.95" customHeight="1">
      <c r="A8" s="27" t="s">
        <v>19</v>
      </c>
      <c r="B8" s="6"/>
      <c r="C8" s="72"/>
      <c r="D8" s="77" t="s">
        <v>20</v>
      </c>
      <c r="E8" s="59">
        <v>7434</v>
      </c>
      <c r="F8" s="21">
        <v>7434</v>
      </c>
      <c r="G8" s="28">
        <v>3077.7</v>
      </c>
    </row>
    <row r="9" spans="1:7" ht="15.95" customHeight="1">
      <c r="A9" s="27" t="s">
        <v>21</v>
      </c>
      <c r="B9" s="6"/>
      <c r="C9" s="72"/>
      <c r="D9" s="77" t="s">
        <v>22</v>
      </c>
      <c r="E9" s="59">
        <v>0</v>
      </c>
      <c r="F9" s="21">
        <v>4736.1000000000004</v>
      </c>
      <c r="G9" s="28">
        <v>4802.2</v>
      </c>
    </row>
    <row r="10" spans="1:7" ht="15.95" customHeight="1" thickBot="1">
      <c r="A10" s="32" t="s">
        <v>23</v>
      </c>
      <c r="B10" s="33"/>
      <c r="C10" s="73"/>
      <c r="D10" s="78" t="s">
        <v>24</v>
      </c>
      <c r="E10" s="60">
        <v>477925.4</v>
      </c>
      <c r="F10" s="34">
        <v>437618.6</v>
      </c>
      <c r="G10" s="35">
        <v>393672.1</v>
      </c>
    </row>
    <row r="11" spans="1:7" s="25" customFormat="1" ht="32.25" customHeight="1" thickBot="1">
      <c r="A11" s="47" t="s">
        <v>25</v>
      </c>
      <c r="B11" s="48"/>
      <c r="C11" s="49"/>
      <c r="D11" s="68"/>
      <c r="E11" s="61">
        <v>472364</v>
      </c>
      <c r="F11" s="50">
        <v>433664.5</v>
      </c>
      <c r="G11" s="51">
        <v>390123.8</v>
      </c>
    </row>
    <row r="12" spans="1:7" ht="36.75" customHeight="1">
      <c r="A12" s="86" t="s">
        <v>26</v>
      </c>
      <c r="B12" s="87"/>
      <c r="C12" s="87"/>
      <c r="D12" s="101"/>
      <c r="E12" s="62">
        <f>E13+E39+E45</f>
        <v>35293.799999999996</v>
      </c>
      <c r="F12" s="45">
        <f t="shared" ref="F12:G12" si="0">F13+F39+F45</f>
        <v>35393.699999999997</v>
      </c>
      <c r="G12" s="46">
        <f t="shared" si="0"/>
        <v>33715.500000000007</v>
      </c>
    </row>
    <row r="13" spans="1:7" ht="31.5" customHeight="1">
      <c r="A13" s="18" t="s">
        <v>27</v>
      </c>
      <c r="B13" s="105" t="s">
        <v>28</v>
      </c>
      <c r="C13" s="105"/>
      <c r="D13" s="106"/>
      <c r="E13" s="63">
        <f>SUM(E14:E38)</f>
        <v>34746.799999999996</v>
      </c>
      <c r="F13" s="23">
        <f t="shared" ref="F13:G13" si="1">SUM(F14:F38)</f>
        <v>31942.6</v>
      </c>
      <c r="G13" s="30">
        <f t="shared" si="1"/>
        <v>31141.000000000004</v>
      </c>
    </row>
    <row r="14" spans="1:7" ht="15.95" customHeight="1">
      <c r="A14" s="27" t="s">
        <v>29</v>
      </c>
      <c r="B14" s="6" t="s">
        <v>30</v>
      </c>
      <c r="C14" s="72" t="s">
        <v>28</v>
      </c>
      <c r="D14" s="77" t="s">
        <v>31</v>
      </c>
      <c r="E14" s="59">
        <v>19425.5</v>
      </c>
      <c r="F14" s="21">
        <v>19375.5</v>
      </c>
      <c r="G14" s="28">
        <v>19094.900000000001</v>
      </c>
    </row>
    <row r="15" spans="1:7" ht="15.95" customHeight="1">
      <c r="A15" s="27" t="s">
        <v>32</v>
      </c>
      <c r="B15" s="6" t="s">
        <v>30</v>
      </c>
      <c r="C15" s="72" t="s">
        <v>28</v>
      </c>
      <c r="D15" s="77" t="s">
        <v>33</v>
      </c>
      <c r="E15" s="59">
        <v>4430.3</v>
      </c>
      <c r="F15" s="21">
        <v>4430.3</v>
      </c>
      <c r="G15" s="28">
        <v>4391.8</v>
      </c>
    </row>
    <row r="16" spans="1:7" ht="33" customHeight="1">
      <c r="A16" s="27" t="s">
        <v>34</v>
      </c>
      <c r="B16" s="6" t="s">
        <v>30</v>
      </c>
      <c r="C16" s="72" t="s">
        <v>28</v>
      </c>
      <c r="D16" s="77" t="s">
        <v>35</v>
      </c>
      <c r="E16" s="59">
        <v>866.8</v>
      </c>
      <c r="F16" s="21">
        <v>866.8</v>
      </c>
      <c r="G16" s="28">
        <v>859.3</v>
      </c>
    </row>
    <row r="17" spans="1:7" ht="15.95" customHeight="1">
      <c r="A17" s="27" t="s">
        <v>36</v>
      </c>
      <c r="B17" s="6" t="s">
        <v>30</v>
      </c>
      <c r="C17" s="72" t="s">
        <v>28</v>
      </c>
      <c r="D17" s="77" t="s">
        <v>37</v>
      </c>
      <c r="E17" s="59">
        <v>600</v>
      </c>
      <c r="F17" s="21">
        <v>420</v>
      </c>
      <c r="G17" s="28">
        <v>389.7</v>
      </c>
    </row>
    <row r="18" spans="1:7" ht="15.95" customHeight="1">
      <c r="A18" s="27" t="s">
        <v>38</v>
      </c>
      <c r="B18" s="6" t="s">
        <v>30</v>
      </c>
      <c r="C18" s="72" t="s">
        <v>28</v>
      </c>
      <c r="D18" s="77" t="s">
        <v>39</v>
      </c>
      <c r="E18" s="59">
        <v>100</v>
      </c>
      <c r="F18" s="21">
        <v>40</v>
      </c>
      <c r="G18" s="28">
        <v>22.2</v>
      </c>
    </row>
    <row r="19" spans="1:7" ht="15.95" customHeight="1">
      <c r="A19" s="27" t="s">
        <v>40</v>
      </c>
      <c r="B19" s="6" t="s">
        <v>30</v>
      </c>
      <c r="C19" s="72" t="s">
        <v>28</v>
      </c>
      <c r="D19" s="77" t="s">
        <v>41</v>
      </c>
      <c r="E19" s="59">
        <v>590</v>
      </c>
      <c r="F19" s="21">
        <v>550.6</v>
      </c>
      <c r="G19" s="28">
        <v>450.6</v>
      </c>
    </row>
    <row r="20" spans="1:7" ht="15.95" customHeight="1">
      <c r="A20" s="27" t="s">
        <v>42</v>
      </c>
      <c r="B20" s="6" t="s">
        <v>30</v>
      </c>
      <c r="C20" s="72" t="s">
        <v>28</v>
      </c>
      <c r="D20" s="77" t="s">
        <v>43</v>
      </c>
      <c r="E20" s="59">
        <v>71.099999999999994</v>
      </c>
      <c r="F20" s="21">
        <v>80.5</v>
      </c>
      <c r="G20" s="28">
        <v>76.400000000000006</v>
      </c>
    </row>
    <row r="21" spans="1:7" ht="15.95" customHeight="1">
      <c r="A21" s="27" t="s">
        <v>44</v>
      </c>
      <c r="B21" s="6" t="s">
        <v>30</v>
      </c>
      <c r="C21" s="72" t="s">
        <v>28</v>
      </c>
      <c r="D21" s="77" t="s">
        <v>45</v>
      </c>
      <c r="E21" s="59">
        <v>40</v>
      </c>
      <c r="F21" s="21">
        <v>30</v>
      </c>
      <c r="G21" s="28">
        <v>26.4</v>
      </c>
    </row>
    <row r="22" spans="1:7" ht="15.95" customHeight="1">
      <c r="A22" s="27" t="s">
        <v>46</v>
      </c>
      <c r="B22" s="6" t="s">
        <v>30</v>
      </c>
      <c r="C22" s="72" t="s">
        <v>28</v>
      </c>
      <c r="D22" s="77" t="s">
        <v>47</v>
      </c>
      <c r="E22" s="59">
        <v>1600</v>
      </c>
      <c r="F22" s="21">
        <v>920</v>
      </c>
      <c r="G22" s="28">
        <v>907.9</v>
      </c>
    </row>
    <row r="23" spans="1:7" ht="15.95" customHeight="1">
      <c r="A23" s="27" t="s">
        <v>48</v>
      </c>
      <c r="B23" s="6" t="s">
        <v>30</v>
      </c>
      <c r="C23" s="72" t="s">
        <v>28</v>
      </c>
      <c r="D23" s="77" t="s">
        <v>49</v>
      </c>
      <c r="E23" s="59">
        <v>470</v>
      </c>
      <c r="F23" s="21">
        <v>320</v>
      </c>
      <c r="G23" s="28">
        <v>208.3</v>
      </c>
    </row>
    <row r="24" spans="1:7" ht="15.95" customHeight="1">
      <c r="A24" s="27" t="s">
        <v>50</v>
      </c>
      <c r="B24" s="6" t="s">
        <v>30</v>
      </c>
      <c r="C24" s="72" t="s">
        <v>28</v>
      </c>
      <c r="D24" s="77" t="s">
        <v>51</v>
      </c>
      <c r="E24" s="59">
        <v>5</v>
      </c>
      <c r="F24" s="21">
        <v>5</v>
      </c>
      <c r="G24" s="28">
        <v>1.2</v>
      </c>
    </row>
    <row r="25" spans="1:7" ht="15.95" customHeight="1">
      <c r="A25" s="27" t="s">
        <v>52</v>
      </c>
      <c r="B25" s="6" t="s">
        <v>30</v>
      </c>
      <c r="C25" s="72" t="s">
        <v>28</v>
      </c>
      <c r="D25" s="77" t="s">
        <v>53</v>
      </c>
      <c r="E25" s="59">
        <v>85</v>
      </c>
      <c r="F25" s="21">
        <v>150</v>
      </c>
      <c r="G25" s="28">
        <v>142</v>
      </c>
    </row>
    <row r="26" spans="1:7" ht="15.95" customHeight="1">
      <c r="A26" s="27" t="s">
        <v>54</v>
      </c>
      <c r="B26" s="6" t="s">
        <v>30</v>
      </c>
      <c r="C26" s="72" t="s">
        <v>28</v>
      </c>
      <c r="D26" s="77" t="s">
        <v>55</v>
      </c>
      <c r="E26" s="59">
        <v>800</v>
      </c>
      <c r="F26" s="21">
        <v>324</v>
      </c>
      <c r="G26" s="28">
        <v>318.5</v>
      </c>
    </row>
    <row r="27" spans="1:7" ht="15.95" customHeight="1">
      <c r="A27" s="27" t="s">
        <v>56</v>
      </c>
      <c r="B27" s="6" t="s">
        <v>30</v>
      </c>
      <c r="C27" s="72" t="s">
        <v>28</v>
      </c>
      <c r="D27" s="77" t="s">
        <v>57</v>
      </c>
      <c r="E27" s="59">
        <v>200</v>
      </c>
      <c r="F27" s="21">
        <v>85</v>
      </c>
      <c r="G27" s="28">
        <v>75.8</v>
      </c>
    </row>
    <row r="28" spans="1:7" ht="15.95" customHeight="1">
      <c r="A28" s="27" t="s">
        <v>58</v>
      </c>
      <c r="B28" s="6" t="s">
        <v>30</v>
      </c>
      <c r="C28" s="72" t="s">
        <v>28</v>
      </c>
      <c r="D28" s="77" t="s">
        <v>59</v>
      </c>
      <c r="E28" s="59">
        <v>3100</v>
      </c>
      <c r="F28" s="21">
        <v>750</v>
      </c>
      <c r="G28" s="28">
        <v>735.5</v>
      </c>
    </row>
    <row r="29" spans="1:7" ht="15.95" hidden="1" customHeight="1">
      <c r="A29" s="27" t="s">
        <v>60</v>
      </c>
      <c r="B29" s="6" t="s">
        <v>30</v>
      </c>
      <c r="C29" s="72" t="s">
        <v>28</v>
      </c>
      <c r="D29" s="77" t="s">
        <v>61</v>
      </c>
      <c r="E29" s="59">
        <v>10</v>
      </c>
      <c r="F29" s="21">
        <v>0</v>
      </c>
      <c r="G29" s="28">
        <v>0</v>
      </c>
    </row>
    <row r="30" spans="1:7" ht="15.95" customHeight="1">
      <c r="A30" s="27" t="s">
        <v>62</v>
      </c>
      <c r="B30" s="6" t="s">
        <v>30</v>
      </c>
      <c r="C30" s="72" t="s">
        <v>28</v>
      </c>
      <c r="D30" s="77" t="s">
        <v>63</v>
      </c>
      <c r="E30" s="59">
        <v>232.2</v>
      </c>
      <c r="F30" s="21">
        <v>13.2</v>
      </c>
      <c r="G30" s="28">
        <v>3.3</v>
      </c>
    </row>
    <row r="31" spans="1:7" ht="15.95" customHeight="1">
      <c r="A31" s="27" t="s">
        <v>64</v>
      </c>
      <c r="B31" s="6" t="s">
        <v>30</v>
      </c>
      <c r="C31" s="72" t="s">
        <v>28</v>
      </c>
      <c r="D31" s="77" t="s">
        <v>65</v>
      </c>
      <c r="E31" s="59">
        <v>300</v>
      </c>
      <c r="F31" s="21">
        <v>160.6</v>
      </c>
      <c r="G31" s="28">
        <v>86.5</v>
      </c>
    </row>
    <row r="32" spans="1:7" ht="15.95" customHeight="1">
      <c r="A32" s="27" t="s">
        <v>66</v>
      </c>
      <c r="B32" s="6" t="s">
        <v>30</v>
      </c>
      <c r="C32" s="72" t="s">
        <v>28</v>
      </c>
      <c r="D32" s="77" t="s">
        <v>67</v>
      </c>
      <c r="E32" s="59">
        <v>50</v>
      </c>
      <c r="F32" s="21">
        <v>30</v>
      </c>
      <c r="G32" s="28">
        <v>29.8</v>
      </c>
    </row>
    <row r="33" spans="1:7" ht="15.95" customHeight="1">
      <c r="A33" s="27" t="s">
        <v>68</v>
      </c>
      <c r="B33" s="6" t="s">
        <v>30</v>
      </c>
      <c r="C33" s="72" t="s">
        <v>28</v>
      </c>
      <c r="D33" s="77" t="s">
        <v>69</v>
      </c>
      <c r="E33" s="59">
        <v>0</v>
      </c>
      <c r="F33" s="21">
        <v>9.4</v>
      </c>
      <c r="G33" s="28">
        <v>8</v>
      </c>
    </row>
    <row r="34" spans="1:7" ht="15.95" customHeight="1">
      <c r="A34" s="27" t="s">
        <v>70</v>
      </c>
      <c r="B34" s="6" t="s">
        <v>30</v>
      </c>
      <c r="C34" s="72" t="s">
        <v>28</v>
      </c>
      <c r="D34" s="77" t="s">
        <v>71</v>
      </c>
      <c r="E34" s="59">
        <v>25</v>
      </c>
      <c r="F34" s="21">
        <v>18</v>
      </c>
      <c r="G34" s="28">
        <v>16.8</v>
      </c>
    </row>
    <row r="35" spans="1:7" ht="15.95" customHeight="1">
      <c r="A35" s="27" t="s">
        <v>72</v>
      </c>
      <c r="B35" s="6" t="s">
        <v>30</v>
      </c>
      <c r="C35" s="72" t="s">
        <v>28</v>
      </c>
      <c r="D35" s="77" t="s">
        <v>73</v>
      </c>
      <c r="E35" s="59">
        <v>1500</v>
      </c>
      <c r="F35" s="21">
        <v>1561</v>
      </c>
      <c r="G35" s="28">
        <v>1494.4</v>
      </c>
    </row>
    <row r="36" spans="1:7" ht="15.95" customHeight="1">
      <c r="A36" s="27" t="s">
        <v>74</v>
      </c>
      <c r="B36" s="6" t="s">
        <v>30</v>
      </c>
      <c r="C36" s="72" t="s">
        <v>28</v>
      </c>
      <c r="D36" s="77" t="s">
        <v>75</v>
      </c>
      <c r="E36" s="59">
        <v>162.9</v>
      </c>
      <c r="F36" s="21">
        <v>65</v>
      </c>
      <c r="G36" s="28">
        <v>65</v>
      </c>
    </row>
    <row r="37" spans="1:7" ht="33" customHeight="1">
      <c r="A37" s="27" t="s">
        <v>76</v>
      </c>
      <c r="B37" s="6" t="s">
        <v>30</v>
      </c>
      <c r="C37" s="72" t="s">
        <v>28</v>
      </c>
      <c r="D37" s="77" t="s">
        <v>77</v>
      </c>
      <c r="E37" s="59">
        <v>83</v>
      </c>
      <c r="F37" s="21">
        <v>83.9</v>
      </c>
      <c r="G37" s="28">
        <v>83.9</v>
      </c>
    </row>
    <row r="38" spans="1:7" ht="15.95" customHeight="1">
      <c r="A38" s="27" t="s">
        <v>78</v>
      </c>
      <c r="B38" s="6" t="s">
        <v>30</v>
      </c>
      <c r="C38" s="72" t="s">
        <v>28</v>
      </c>
      <c r="D38" s="77" t="s">
        <v>79</v>
      </c>
      <c r="E38" s="59">
        <v>0</v>
      </c>
      <c r="F38" s="21">
        <v>1653.8</v>
      </c>
      <c r="G38" s="28">
        <v>1652.8</v>
      </c>
    </row>
    <row r="39" spans="1:7" ht="31.5" customHeight="1">
      <c r="A39" s="19" t="s">
        <v>80</v>
      </c>
      <c r="B39" s="88" t="s">
        <v>81</v>
      </c>
      <c r="C39" s="88"/>
      <c r="D39" s="89"/>
      <c r="E39" s="63">
        <f>SUM(E40:E44)</f>
        <v>0</v>
      </c>
      <c r="F39" s="23">
        <f t="shared" ref="F39:G39" si="2">SUM(F40:F44)</f>
        <v>2815.8999999999996</v>
      </c>
      <c r="G39" s="30">
        <f t="shared" si="2"/>
        <v>2148.6</v>
      </c>
    </row>
    <row r="40" spans="1:7" ht="15.95" customHeight="1">
      <c r="A40" s="27" t="s">
        <v>46</v>
      </c>
      <c r="B40" s="6" t="s">
        <v>30</v>
      </c>
      <c r="C40" s="72" t="s">
        <v>81</v>
      </c>
      <c r="D40" s="77" t="s">
        <v>47</v>
      </c>
      <c r="E40" s="59">
        <v>0</v>
      </c>
      <c r="F40" s="21">
        <v>1.5</v>
      </c>
      <c r="G40" s="28">
        <v>1.4</v>
      </c>
    </row>
    <row r="41" spans="1:7" ht="15.95" customHeight="1">
      <c r="A41" s="27" t="s">
        <v>48</v>
      </c>
      <c r="B41" s="6" t="s">
        <v>30</v>
      </c>
      <c r="C41" s="72" t="s">
        <v>81</v>
      </c>
      <c r="D41" s="77" t="s">
        <v>49</v>
      </c>
      <c r="E41" s="59">
        <v>0</v>
      </c>
      <c r="F41" s="21">
        <v>2.2999999999999998</v>
      </c>
      <c r="G41" s="28">
        <v>1.6</v>
      </c>
    </row>
    <row r="42" spans="1:7" ht="15.95" customHeight="1">
      <c r="A42" s="27" t="s">
        <v>52</v>
      </c>
      <c r="B42" s="6" t="s">
        <v>30</v>
      </c>
      <c r="C42" s="72" t="s">
        <v>81</v>
      </c>
      <c r="D42" s="77" t="s">
        <v>53</v>
      </c>
      <c r="E42" s="59">
        <v>0</v>
      </c>
      <c r="F42" s="21">
        <v>10.5</v>
      </c>
      <c r="G42" s="28">
        <v>1.9</v>
      </c>
    </row>
    <row r="43" spans="1:7" ht="15.95" customHeight="1">
      <c r="A43" s="27" t="s">
        <v>58</v>
      </c>
      <c r="B43" s="6" t="s">
        <v>30</v>
      </c>
      <c r="C43" s="72" t="s">
        <v>81</v>
      </c>
      <c r="D43" s="77" t="s">
        <v>59</v>
      </c>
      <c r="E43" s="59">
        <v>0</v>
      </c>
      <c r="F43" s="21">
        <v>615</v>
      </c>
      <c r="G43" s="28">
        <v>315.3</v>
      </c>
    </row>
    <row r="44" spans="1:7" ht="15.95" customHeight="1">
      <c r="A44" s="27" t="s">
        <v>70</v>
      </c>
      <c r="B44" s="6" t="s">
        <v>30</v>
      </c>
      <c r="C44" s="72" t="s">
        <v>81</v>
      </c>
      <c r="D44" s="77" t="s">
        <v>71</v>
      </c>
      <c r="E44" s="59">
        <v>0</v>
      </c>
      <c r="F44" s="21">
        <v>2186.6</v>
      </c>
      <c r="G44" s="28">
        <v>1828.4</v>
      </c>
    </row>
    <row r="45" spans="1:7" ht="31.5" customHeight="1">
      <c r="A45" s="19" t="s">
        <v>82</v>
      </c>
      <c r="B45" s="88" t="s">
        <v>83</v>
      </c>
      <c r="C45" s="88"/>
      <c r="D45" s="89"/>
      <c r="E45" s="63">
        <f>SUM(E46:E54)</f>
        <v>547</v>
      </c>
      <c r="F45" s="23">
        <f t="shared" ref="F45:G45" si="3">SUM(F46:F54)</f>
        <v>635.20000000000016</v>
      </c>
      <c r="G45" s="30">
        <f t="shared" si="3"/>
        <v>425.90000000000009</v>
      </c>
    </row>
    <row r="46" spans="1:7" ht="15.95" customHeight="1">
      <c r="A46" s="27" t="s">
        <v>29</v>
      </c>
      <c r="B46" s="6" t="s">
        <v>30</v>
      </c>
      <c r="C46" s="72" t="s">
        <v>83</v>
      </c>
      <c r="D46" s="77" t="s">
        <v>31</v>
      </c>
      <c r="E46" s="59">
        <v>322.3</v>
      </c>
      <c r="F46" s="21">
        <v>372.3</v>
      </c>
      <c r="G46" s="28">
        <v>291.60000000000002</v>
      </c>
    </row>
    <row r="47" spans="1:7" ht="15.95" customHeight="1">
      <c r="A47" s="27" t="s">
        <v>32</v>
      </c>
      <c r="B47" s="6" t="s">
        <v>30</v>
      </c>
      <c r="C47" s="72" t="s">
        <v>83</v>
      </c>
      <c r="D47" s="77" t="s">
        <v>33</v>
      </c>
      <c r="E47" s="59">
        <v>72.7</v>
      </c>
      <c r="F47" s="21">
        <v>72.7</v>
      </c>
      <c r="G47" s="28">
        <v>67.099999999999994</v>
      </c>
    </row>
    <row r="48" spans="1:7" ht="33" customHeight="1">
      <c r="A48" s="27" t="s">
        <v>34</v>
      </c>
      <c r="B48" s="6" t="s">
        <v>30</v>
      </c>
      <c r="C48" s="72" t="s">
        <v>83</v>
      </c>
      <c r="D48" s="77" t="s">
        <v>35</v>
      </c>
      <c r="E48" s="59">
        <v>15.1</v>
      </c>
      <c r="F48" s="21">
        <v>15.1</v>
      </c>
      <c r="G48" s="28">
        <v>13.1</v>
      </c>
    </row>
    <row r="49" spans="1:11" ht="15.95" customHeight="1">
      <c r="A49" s="27" t="s">
        <v>50</v>
      </c>
      <c r="B49" s="6" t="s">
        <v>30</v>
      </c>
      <c r="C49" s="72" t="s">
        <v>83</v>
      </c>
      <c r="D49" s="77" t="s">
        <v>51</v>
      </c>
      <c r="E49" s="59">
        <v>15</v>
      </c>
      <c r="F49" s="21">
        <v>15</v>
      </c>
      <c r="G49" s="28">
        <v>0</v>
      </c>
    </row>
    <row r="50" spans="1:11" ht="15.95" customHeight="1">
      <c r="A50" s="27" t="s">
        <v>56</v>
      </c>
      <c r="B50" s="6" t="s">
        <v>30</v>
      </c>
      <c r="C50" s="72" t="s">
        <v>83</v>
      </c>
      <c r="D50" s="77" t="s">
        <v>57</v>
      </c>
      <c r="E50" s="59">
        <v>1</v>
      </c>
      <c r="F50" s="21">
        <v>1</v>
      </c>
      <c r="G50" s="28">
        <v>0.2</v>
      </c>
    </row>
    <row r="51" spans="1:11" ht="15.95" customHeight="1">
      <c r="A51" s="27" t="s">
        <v>58</v>
      </c>
      <c r="B51" s="6" t="s">
        <v>30</v>
      </c>
      <c r="C51" s="72" t="s">
        <v>83</v>
      </c>
      <c r="D51" s="77" t="s">
        <v>59</v>
      </c>
      <c r="E51" s="59">
        <v>36.200000000000003</v>
      </c>
      <c r="F51" s="21">
        <v>36.200000000000003</v>
      </c>
      <c r="G51" s="28">
        <v>5</v>
      </c>
    </row>
    <row r="52" spans="1:11" ht="15.95" customHeight="1">
      <c r="A52" s="27" t="s">
        <v>72</v>
      </c>
      <c r="B52" s="6" t="s">
        <v>30</v>
      </c>
      <c r="C52" s="72" t="s">
        <v>83</v>
      </c>
      <c r="D52" s="77" t="s">
        <v>73</v>
      </c>
      <c r="E52" s="59">
        <v>74.7</v>
      </c>
      <c r="F52" s="21">
        <v>74.7</v>
      </c>
      <c r="G52" s="28">
        <v>8</v>
      </c>
    </row>
    <row r="53" spans="1:11" ht="33" customHeight="1">
      <c r="A53" s="27" t="s">
        <v>76</v>
      </c>
      <c r="B53" s="6" t="s">
        <v>30</v>
      </c>
      <c r="C53" s="72" t="s">
        <v>83</v>
      </c>
      <c r="D53" s="77" t="s">
        <v>77</v>
      </c>
      <c r="E53" s="59">
        <v>10</v>
      </c>
      <c r="F53" s="21">
        <v>10</v>
      </c>
      <c r="G53" s="28">
        <v>2.8</v>
      </c>
    </row>
    <row r="54" spans="1:11" ht="15.95" customHeight="1">
      <c r="A54" s="27" t="s">
        <v>78</v>
      </c>
      <c r="B54" s="6" t="s">
        <v>30</v>
      </c>
      <c r="C54" s="72" t="s">
        <v>83</v>
      </c>
      <c r="D54" s="77" t="s">
        <v>79</v>
      </c>
      <c r="E54" s="59">
        <v>0</v>
      </c>
      <c r="F54" s="21">
        <v>38.200000000000003</v>
      </c>
      <c r="G54" s="28">
        <v>38.1</v>
      </c>
      <c r="J54" s="1">
        <f>J56/J55</f>
        <v>0.77232691244308016</v>
      </c>
      <c r="K54" s="1">
        <f>K56/K55</f>
        <v>0.79606566506819043</v>
      </c>
    </row>
    <row r="55" spans="1:11" ht="36.75" customHeight="1">
      <c r="A55" s="80" t="s">
        <v>84</v>
      </c>
      <c r="B55" s="81"/>
      <c r="C55" s="81"/>
      <c r="D55" s="82"/>
      <c r="E55" s="64">
        <f>E56+E66+E96</f>
        <v>437070.19999999995</v>
      </c>
      <c r="F55" s="24">
        <f t="shared" ref="F55:G55" si="4">F56+F66+F96</f>
        <v>398270.60000000009</v>
      </c>
      <c r="G55" s="29">
        <f t="shared" si="4"/>
        <v>356408.10000000003</v>
      </c>
      <c r="J55" s="107">
        <f>F55+F129</f>
        <v>431134.40000000008</v>
      </c>
      <c r="K55" s="107">
        <f>G55+G129</f>
        <v>376358.40000000002</v>
      </c>
    </row>
    <row r="56" spans="1:11" ht="31.5" customHeight="1">
      <c r="A56" s="19" t="s">
        <v>85</v>
      </c>
      <c r="B56" s="88" t="s">
        <v>86</v>
      </c>
      <c r="C56" s="88"/>
      <c r="D56" s="89"/>
      <c r="E56" s="63">
        <f>SUM(E57:E65)</f>
        <v>35664.899999999994</v>
      </c>
      <c r="F56" s="23">
        <f t="shared" ref="F56:G56" si="5">SUM(F57:F65)</f>
        <v>39665.699999999997</v>
      </c>
      <c r="G56" s="30">
        <f t="shared" si="5"/>
        <v>37653.19999999999</v>
      </c>
      <c r="J56" s="107">
        <f>SUM(J57:J62)</f>
        <v>332976.69999999995</v>
      </c>
      <c r="K56" s="107">
        <f>SUM(K57:K62)</f>
        <v>299606.00000000006</v>
      </c>
    </row>
    <row r="57" spans="1:11" ht="15.95" customHeight="1">
      <c r="A57" s="27" t="s">
        <v>29</v>
      </c>
      <c r="B57" s="6" t="s">
        <v>87</v>
      </c>
      <c r="C57" s="72" t="s">
        <v>86</v>
      </c>
      <c r="D57" s="77" t="s">
        <v>31</v>
      </c>
      <c r="E57" s="59">
        <v>24966.7</v>
      </c>
      <c r="F57" s="21">
        <v>26958.1</v>
      </c>
      <c r="G57" s="28">
        <v>26954.5</v>
      </c>
      <c r="J57" s="107">
        <f>F57+F58+F59</f>
        <v>34371.699999999997</v>
      </c>
      <c r="K57" s="107">
        <f>G57+G58+G59</f>
        <v>34367</v>
      </c>
    </row>
    <row r="58" spans="1:11" ht="15.95" customHeight="1">
      <c r="A58" s="27" t="s">
        <v>32</v>
      </c>
      <c r="B58" s="6" t="s">
        <v>87</v>
      </c>
      <c r="C58" s="72" t="s">
        <v>86</v>
      </c>
      <c r="D58" s="77" t="s">
        <v>33</v>
      </c>
      <c r="E58" s="59">
        <v>7920.5</v>
      </c>
      <c r="F58" s="21">
        <v>6200.4</v>
      </c>
      <c r="G58" s="28">
        <v>6199.5</v>
      </c>
      <c r="J58" s="107">
        <f>F60+F73+F74+F97+F98</f>
        <v>5544</v>
      </c>
      <c r="K58" s="107">
        <f>G60+G73+G74+G97+G98</f>
        <v>4748.6999999999989</v>
      </c>
    </row>
    <row r="59" spans="1:11" ht="33" customHeight="1">
      <c r="A59" s="27" t="s">
        <v>34</v>
      </c>
      <c r="B59" s="6" t="s">
        <v>87</v>
      </c>
      <c r="C59" s="72" t="s">
        <v>86</v>
      </c>
      <c r="D59" s="77" t="s">
        <v>35</v>
      </c>
      <c r="E59" s="59">
        <v>1549.7</v>
      </c>
      <c r="F59" s="21">
        <v>1213.2</v>
      </c>
      <c r="G59" s="28">
        <v>1213</v>
      </c>
      <c r="J59" s="107">
        <f>F75+F99</f>
        <v>111870.39999999999</v>
      </c>
      <c r="K59" s="107">
        <f>G75+G99</f>
        <v>107422.70000000001</v>
      </c>
    </row>
    <row r="60" spans="1:11" ht="15.95" customHeight="1">
      <c r="A60" s="27" t="s">
        <v>46</v>
      </c>
      <c r="B60" s="6" t="s">
        <v>87</v>
      </c>
      <c r="C60" s="72" t="s">
        <v>86</v>
      </c>
      <c r="D60" s="77" t="s">
        <v>47</v>
      </c>
      <c r="E60" s="59">
        <v>500</v>
      </c>
      <c r="F60" s="21">
        <v>541</v>
      </c>
      <c r="G60" s="28">
        <v>323.2</v>
      </c>
      <c r="J60" s="107">
        <f>F80+F91</f>
        <v>148636.5</v>
      </c>
      <c r="K60" s="107">
        <f>G80+G91</f>
        <v>143683.20000000001</v>
      </c>
    </row>
    <row r="61" spans="1:11" ht="15.95" customHeight="1">
      <c r="A61" s="27" t="s">
        <v>62</v>
      </c>
      <c r="B61" s="6" t="s">
        <v>87</v>
      </c>
      <c r="C61" s="72" t="s">
        <v>86</v>
      </c>
      <c r="D61" s="77" t="s">
        <v>63</v>
      </c>
      <c r="E61" s="59">
        <v>0</v>
      </c>
      <c r="F61" s="21">
        <v>100</v>
      </c>
      <c r="G61" s="28">
        <v>98.2</v>
      </c>
      <c r="J61" s="107">
        <f>F79</f>
        <v>5301</v>
      </c>
      <c r="K61" s="107">
        <f>G79</f>
        <v>4088.5</v>
      </c>
    </row>
    <row r="62" spans="1:11" ht="15.95" customHeight="1">
      <c r="A62" s="27" t="s">
        <v>72</v>
      </c>
      <c r="B62" s="6" t="s">
        <v>87</v>
      </c>
      <c r="C62" s="72" t="s">
        <v>86</v>
      </c>
      <c r="D62" s="77" t="s">
        <v>73</v>
      </c>
      <c r="E62" s="59">
        <v>450</v>
      </c>
      <c r="F62" s="21">
        <v>350</v>
      </c>
      <c r="G62" s="28">
        <v>37.6</v>
      </c>
      <c r="J62" s="107">
        <f>F68+F69+F70+F71+F72</f>
        <v>27253.1</v>
      </c>
      <c r="K62" s="107">
        <f>G68+G69+G70+G71+G72</f>
        <v>5295.9</v>
      </c>
    </row>
    <row r="63" spans="1:11" ht="15.95" customHeight="1">
      <c r="A63" s="27" t="s">
        <v>74</v>
      </c>
      <c r="B63" s="6" t="s">
        <v>87</v>
      </c>
      <c r="C63" s="72" t="s">
        <v>86</v>
      </c>
      <c r="D63" s="77" t="s">
        <v>75</v>
      </c>
      <c r="E63" s="59">
        <v>200</v>
      </c>
      <c r="F63" s="21">
        <v>200</v>
      </c>
      <c r="G63" s="28">
        <v>55.7</v>
      </c>
    </row>
    <row r="64" spans="1:11" ht="33" customHeight="1">
      <c r="A64" s="27" t="s">
        <v>76</v>
      </c>
      <c r="B64" s="6" t="s">
        <v>87</v>
      </c>
      <c r="C64" s="72" t="s">
        <v>86</v>
      </c>
      <c r="D64" s="77" t="s">
        <v>77</v>
      </c>
      <c r="E64" s="59">
        <v>78</v>
      </c>
      <c r="F64" s="21">
        <v>78</v>
      </c>
      <c r="G64" s="28">
        <v>5.5</v>
      </c>
    </row>
    <row r="65" spans="1:7" ht="15.95" customHeight="1">
      <c r="A65" s="27" t="s">
        <v>78</v>
      </c>
      <c r="B65" s="6" t="s">
        <v>87</v>
      </c>
      <c r="C65" s="72" t="s">
        <v>86</v>
      </c>
      <c r="D65" s="77" t="s">
        <v>79</v>
      </c>
      <c r="E65" s="59">
        <v>0</v>
      </c>
      <c r="F65" s="21">
        <v>4025</v>
      </c>
      <c r="G65" s="28">
        <v>2766</v>
      </c>
    </row>
    <row r="66" spans="1:7" ht="31.5" customHeight="1">
      <c r="A66" s="19" t="s">
        <v>88</v>
      </c>
      <c r="B66" s="88" t="s">
        <v>89</v>
      </c>
      <c r="C66" s="88"/>
      <c r="D66" s="89"/>
      <c r="E66" s="63">
        <f>SUM(E67:E95)</f>
        <v>401405.3</v>
      </c>
      <c r="F66" s="23">
        <f t="shared" ref="F66:G66" si="6">SUM(F67:F95)</f>
        <v>354337.40000000008</v>
      </c>
      <c r="G66" s="30">
        <f t="shared" si="6"/>
        <v>315744.80000000005</v>
      </c>
    </row>
    <row r="67" spans="1:7" ht="15.95" customHeight="1">
      <c r="A67" s="27" t="s">
        <v>90</v>
      </c>
      <c r="B67" s="6" t="s">
        <v>87</v>
      </c>
      <c r="C67" s="72" t="s">
        <v>89</v>
      </c>
      <c r="D67" s="77" t="s">
        <v>91</v>
      </c>
      <c r="E67" s="59">
        <v>916.8</v>
      </c>
      <c r="F67" s="21">
        <v>982</v>
      </c>
      <c r="G67" s="28">
        <v>697.2</v>
      </c>
    </row>
    <row r="68" spans="1:7" ht="15.95" customHeight="1">
      <c r="A68" s="27" t="s">
        <v>36</v>
      </c>
      <c r="B68" s="6" t="s">
        <v>87</v>
      </c>
      <c r="C68" s="72" t="s">
        <v>89</v>
      </c>
      <c r="D68" s="77" t="s">
        <v>37</v>
      </c>
      <c r="E68" s="59">
        <v>4002</v>
      </c>
      <c r="F68" s="21">
        <v>24095.599999999999</v>
      </c>
      <c r="G68" s="28">
        <v>2420.6999999999998</v>
      </c>
    </row>
    <row r="69" spans="1:7" ht="15.95" customHeight="1">
      <c r="A69" s="27" t="s">
        <v>38</v>
      </c>
      <c r="B69" s="6" t="s">
        <v>87</v>
      </c>
      <c r="C69" s="72" t="s">
        <v>89</v>
      </c>
      <c r="D69" s="77" t="s">
        <v>39</v>
      </c>
      <c r="E69" s="59">
        <v>1894.1</v>
      </c>
      <c r="F69" s="21">
        <v>1228.9000000000001</v>
      </c>
      <c r="G69" s="28">
        <v>1077.0999999999999</v>
      </c>
    </row>
    <row r="70" spans="1:7" ht="15.95" customHeight="1">
      <c r="A70" s="27" t="s">
        <v>40</v>
      </c>
      <c r="B70" s="6" t="s">
        <v>87</v>
      </c>
      <c r="C70" s="72" t="s">
        <v>89</v>
      </c>
      <c r="D70" s="77" t="s">
        <v>41</v>
      </c>
      <c r="E70" s="59">
        <v>596.5</v>
      </c>
      <c r="F70" s="21">
        <v>403</v>
      </c>
      <c r="G70" s="28">
        <v>375.6</v>
      </c>
    </row>
    <row r="71" spans="1:7" ht="15.95" customHeight="1">
      <c r="A71" s="27" t="s">
        <v>42</v>
      </c>
      <c r="B71" s="6" t="s">
        <v>87</v>
      </c>
      <c r="C71" s="72" t="s">
        <v>89</v>
      </c>
      <c r="D71" s="77" t="s">
        <v>43</v>
      </c>
      <c r="E71" s="59">
        <v>1195</v>
      </c>
      <c r="F71" s="21">
        <v>786.1</v>
      </c>
      <c r="G71" s="28">
        <v>713.4</v>
      </c>
    </row>
    <row r="72" spans="1:7" ht="15.95" customHeight="1">
      <c r="A72" s="27" t="s">
        <v>44</v>
      </c>
      <c r="B72" s="6" t="s">
        <v>87</v>
      </c>
      <c r="C72" s="72" t="s">
        <v>89</v>
      </c>
      <c r="D72" s="77" t="s">
        <v>45</v>
      </c>
      <c r="E72" s="59">
        <v>1233.5999999999999</v>
      </c>
      <c r="F72" s="21">
        <v>739.5</v>
      </c>
      <c r="G72" s="28">
        <v>709.1</v>
      </c>
    </row>
    <row r="73" spans="1:7" ht="15.95" customHeight="1">
      <c r="A73" s="27" t="s">
        <v>46</v>
      </c>
      <c r="B73" s="6" t="s">
        <v>87</v>
      </c>
      <c r="C73" s="72" t="s">
        <v>89</v>
      </c>
      <c r="D73" s="77" t="s">
        <v>47</v>
      </c>
      <c r="E73" s="59">
        <v>2053.5</v>
      </c>
      <c r="F73" s="21">
        <v>1878.6</v>
      </c>
      <c r="G73" s="28">
        <v>1691.3</v>
      </c>
    </row>
    <row r="74" spans="1:7" ht="15.95" customHeight="1">
      <c r="A74" s="27" t="s">
        <v>48</v>
      </c>
      <c r="B74" s="6" t="s">
        <v>87</v>
      </c>
      <c r="C74" s="72" t="s">
        <v>89</v>
      </c>
      <c r="D74" s="77" t="s">
        <v>49</v>
      </c>
      <c r="E74" s="59">
        <v>3734.3</v>
      </c>
      <c r="F74" s="21">
        <v>2964.8</v>
      </c>
      <c r="G74" s="28">
        <v>2659.4</v>
      </c>
    </row>
    <row r="75" spans="1:7" ht="15.95" customHeight="1">
      <c r="A75" s="27" t="s">
        <v>50</v>
      </c>
      <c r="B75" s="6" t="s">
        <v>87</v>
      </c>
      <c r="C75" s="72" t="s">
        <v>89</v>
      </c>
      <c r="D75" s="77" t="s">
        <v>51</v>
      </c>
      <c r="E75" s="59">
        <v>133032.20000000001</v>
      </c>
      <c r="F75" s="21">
        <v>110271</v>
      </c>
      <c r="G75" s="28">
        <v>106057.60000000001</v>
      </c>
    </row>
    <row r="76" spans="1:7" ht="15.95" customHeight="1">
      <c r="A76" s="27" t="s">
        <v>52</v>
      </c>
      <c r="B76" s="6" t="s">
        <v>87</v>
      </c>
      <c r="C76" s="72" t="s">
        <v>89</v>
      </c>
      <c r="D76" s="77" t="s">
        <v>53</v>
      </c>
      <c r="E76" s="59">
        <v>5335.6</v>
      </c>
      <c r="F76" s="21">
        <v>4058</v>
      </c>
      <c r="G76" s="28">
        <v>3723.7</v>
      </c>
    </row>
    <row r="77" spans="1:7" ht="15.95" customHeight="1">
      <c r="A77" s="27" t="s">
        <v>54</v>
      </c>
      <c r="B77" s="6" t="s">
        <v>87</v>
      </c>
      <c r="C77" s="72" t="s">
        <v>89</v>
      </c>
      <c r="D77" s="77" t="s">
        <v>55</v>
      </c>
      <c r="E77" s="59">
        <v>2213.4</v>
      </c>
      <c r="F77" s="21">
        <v>5209.1000000000004</v>
      </c>
      <c r="G77" s="28">
        <v>4648.8999999999996</v>
      </c>
    </row>
    <row r="78" spans="1:7" ht="15.95" customHeight="1">
      <c r="A78" s="27" t="s">
        <v>92</v>
      </c>
      <c r="B78" s="6" t="s">
        <v>87</v>
      </c>
      <c r="C78" s="72" t="s">
        <v>89</v>
      </c>
      <c r="D78" s="77" t="s">
        <v>93</v>
      </c>
      <c r="E78" s="59">
        <v>390.7</v>
      </c>
      <c r="F78" s="21">
        <v>0</v>
      </c>
      <c r="G78" s="28">
        <v>0</v>
      </c>
    </row>
    <row r="79" spans="1:7" ht="15.95" customHeight="1">
      <c r="A79" s="27" t="s">
        <v>58</v>
      </c>
      <c r="B79" s="6" t="s">
        <v>87</v>
      </c>
      <c r="C79" s="72" t="s">
        <v>89</v>
      </c>
      <c r="D79" s="77" t="s">
        <v>59</v>
      </c>
      <c r="E79" s="59">
        <v>12961.5</v>
      </c>
      <c r="F79" s="21">
        <v>5301</v>
      </c>
      <c r="G79" s="28">
        <v>4088.5</v>
      </c>
    </row>
    <row r="80" spans="1:7" ht="15.95" customHeight="1">
      <c r="A80" s="27" t="s">
        <v>94</v>
      </c>
      <c r="B80" s="6" t="s">
        <v>87</v>
      </c>
      <c r="C80" s="72" t="s">
        <v>89</v>
      </c>
      <c r="D80" s="77" t="s">
        <v>95</v>
      </c>
      <c r="E80" s="59">
        <v>136599.5</v>
      </c>
      <c r="F80" s="21">
        <v>117907.3</v>
      </c>
      <c r="G80" s="28">
        <v>115122.8</v>
      </c>
    </row>
    <row r="81" spans="1:7" ht="15.95" customHeight="1">
      <c r="A81" s="27" t="s">
        <v>60</v>
      </c>
      <c r="B81" s="6" t="s">
        <v>87</v>
      </c>
      <c r="C81" s="72" t="s">
        <v>89</v>
      </c>
      <c r="D81" s="77" t="s">
        <v>61</v>
      </c>
      <c r="E81" s="59">
        <v>270.3</v>
      </c>
      <c r="F81" s="21">
        <v>0</v>
      </c>
      <c r="G81" s="28">
        <v>0</v>
      </c>
    </row>
    <row r="82" spans="1:7" ht="15.95" customHeight="1">
      <c r="A82" s="27" t="s">
        <v>96</v>
      </c>
      <c r="B82" s="6" t="s">
        <v>87</v>
      </c>
      <c r="C82" s="72" t="s">
        <v>89</v>
      </c>
      <c r="D82" s="77" t="s">
        <v>97</v>
      </c>
      <c r="E82" s="59">
        <v>19615.8</v>
      </c>
      <c r="F82" s="21">
        <v>17864.900000000001</v>
      </c>
      <c r="G82" s="28">
        <v>17069.099999999999</v>
      </c>
    </row>
    <row r="83" spans="1:7" ht="15.95" customHeight="1">
      <c r="A83" s="27" t="s">
        <v>62</v>
      </c>
      <c r="B83" s="6" t="s">
        <v>87</v>
      </c>
      <c r="C83" s="72" t="s">
        <v>89</v>
      </c>
      <c r="D83" s="77" t="s">
        <v>63</v>
      </c>
      <c r="E83" s="59">
        <v>97.2</v>
      </c>
      <c r="F83" s="21">
        <v>130.30000000000001</v>
      </c>
      <c r="G83" s="28">
        <v>112.7</v>
      </c>
    </row>
    <row r="84" spans="1:7" ht="15.95" customHeight="1">
      <c r="A84" s="27" t="s">
        <v>64</v>
      </c>
      <c r="B84" s="6" t="s">
        <v>87</v>
      </c>
      <c r="C84" s="72" t="s">
        <v>89</v>
      </c>
      <c r="D84" s="77" t="s">
        <v>65</v>
      </c>
      <c r="E84" s="59">
        <v>2189.5</v>
      </c>
      <c r="F84" s="21">
        <v>1559.2</v>
      </c>
      <c r="G84" s="28">
        <v>1176.5999999999999</v>
      </c>
    </row>
    <row r="85" spans="1:7" ht="15.95" customHeight="1">
      <c r="A85" s="27" t="s">
        <v>66</v>
      </c>
      <c r="B85" s="6" t="s">
        <v>87</v>
      </c>
      <c r="C85" s="72" t="s">
        <v>89</v>
      </c>
      <c r="D85" s="77" t="s">
        <v>67</v>
      </c>
      <c r="E85" s="59">
        <v>519.20000000000005</v>
      </c>
      <c r="F85" s="21">
        <v>479</v>
      </c>
      <c r="G85" s="28">
        <v>428</v>
      </c>
    </row>
    <row r="86" spans="1:7" ht="15.95" customHeight="1">
      <c r="A86" s="27" t="s">
        <v>68</v>
      </c>
      <c r="B86" s="6" t="s">
        <v>87</v>
      </c>
      <c r="C86" s="72" t="s">
        <v>89</v>
      </c>
      <c r="D86" s="77" t="s">
        <v>69</v>
      </c>
      <c r="E86" s="59">
        <v>100</v>
      </c>
      <c r="F86" s="21">
        <v>40.4</v>
      </c>
      <c r="G86" s="28">
        <v>40.4</v>
      </c>
    </row>
    <row r="87" spans="1:7" ht="15.95" customHeight="1">
      <c r="A87" s="27" t="s">
        <v>98</v>
      </c>
      <c r="B87" s="6" t="s">
        <v>87</v>
      </c>
      <c r="C87" s="72" t="s">
        <v>89</v>
      </c>
      <c r="D87" s="77" t="s">
        <v>99</v>
      </c>
      <c r="E87" s="59">
        <v>1730</v>
      </c>
      <c r="F87" s="21">
        <v>1559.7</v>
      </c>
      <c r="G87" s="28">
        <v>1437.9</v>
      </c>
    </row>
    <row r="88" spans="1:7" ht="15.95" customHeight="1">
      <c r="A88" s="27" t="s">
        <v>70</v>
      </c>
      <c r="B88" s="6" t="s">
        <v>87</v>
      </c>
      <c r="C88" s="72" t="s">
        <v>89</v>
      </c>
      <c r="D88" s="77" t="s">
        <v>71</v>
      </c>
      <c r="E88" s="59">
        <v>759.9</v>
      </c>
      <c r="F88" s="21">
        <v>1719.7</v>
      </c>
      <c r="G88" s="28">
        <v>1556.6</v>
      </c>
    </row>
    <row r="89" spans="1:7" ht="15.95" customHeight="1">
      <c r="A89" s="27" t="s">
        <v>72</v>
      </c>
      <c r="B89" s="6" t="s">
        <v>87</v>
      </c>
      <c r="C89" s="72" t="s">
        <v>89</v>
      </c>
      <c r="D89" s="77" t="s">
        <v>73</v>
      </c>
      <c r="E89" s="59">
        <v>2390.8000000000002</v>
      </c>
      <c r="F89" s="21">
        <v>2518.9</v>
      </c>
      <c r="G89" s="28">
        <v>2118.6999999999998</v>
      </c>
    </row>
    <row r="90" spans="1:7" s="7" customFormat="1" ht="15.95" customHeight="1">
      <c r="A90" s="27" t="s">
        <v>100</v>
      </c>
      <c r="B90" s="6" t="s">
        <v>87</v>
      </c>
      <c r="C90" s="72" t="s">
        <v>89</v>
      </c>
      <c r="D90" s="77" t="s">
        <v>101</v>
      </c>
      <c r="E90" s="59">
        <v>670.3</v>
      </c>
      <c r="F90" s="21">
        <v>379.6</v>
      </c>
      <c r="G90" s="28">
        <v>296.89999999999998</v>
      </c>
    </row>
    <row r="91" spans="1:7" s="7" customFormat="1" ht="33" customHeight="1">
      <c r="A91" s="27" t="s">
        <v>102</v>
      </c>
      <c r="B91" s="6" t="s">
        <v>87</v>
      </c>
      <c r="C91" s="72" t="s">
        <v>89</v>
      </c>
      <c r="D91" s="77" t="s">
        <v>103</v>
      </c>
      <c r="E91" s="59">
        <v>41216.400000000001</v>
      </c>
      <c r="F91" s="21">
        <v>30729.200000000001</v>
      </c>
      <c r="G91" s="28">
        <v>28560.400000000001</v>
      </c>
    </row>
    <row r="92" spans="1:7" ht="15.95" customHeight="1">
      <c r="A92" s="27" t="s">
        <v>78</v>
      </c>
      <c r="B92" s="6" t="s">
        <v>87</v>
      </c>
      <c r="C92" s="72" t="s">
        <v>89</v>
      </c>
      <c r="D92" s="77" t="s">
        <v>79</v>
      </c>
      <c r="E92" s="59">
        <v>27</v>
      </c>
      <c r="F92" s="21">
        <v>11</v>
      </c>
      <c r="G92" s="28">
        <v>9.8000000000000007</v>
      </c>
    </row>
    <row r="93" spans="1:7" ht="15.95" customHeight="1">
      <c r="A93" s="27" t="s">
        <v>104</v>
      </c>
      <c r="B93" s="6" t="s">
        <v>87</v>
      </c>
      <c r="C93" s="72" t="s">
        <v>89</v>
      </c>
      <c r="D93" s="77" t="s">
        <v>105</v>
      </c>
      <c r="E93" s="59">
        <v>52.3</v>
      </c>
      <c r="F93" s="21">
        <v>21</v>
      </c>
      <c r="G93" s="28">
        <v>13.5</v>
      </c>
    </row>
    <row r="94" spans="1:7" ht="15.95" customHeight="1">
      <c r="A94" s="27" t="s">
        <v>106</v>
      </c>
      <c r="B94" s="6" t="s">
        <v>87</v>
      </c>
      <c r="C94" s="72" t="s">
        <v>89</v>
      </c>
      <c r="D94" s="77" t="s">
        <v>107</v>
      </c>
      <c r="E94" s="59">
        <v>25536.1</v>
      </c>
      <c r="F94" s="21">
        <v>21438.6</v>
      </c>
      <c r="G94" s="28">
        <v>18902.599999999999</v>
      </c>
    </row>
    <row r="95" spans="1:7" ht="15.95" customHeight="1">
      <c r="A95" s="27" t="s">
        <v>108</v>
      </c>
      <c r="B95" s="6" t="s">
        <v>87</v>
      </c>
      <c r="C95" s="72" t="s">
        <v>89</v>
      </c>
      <c r="D95" s="77" t="s">
        <v>109</v>
      </c>
      <c r="E95" s="59">
        <v>71.8</v>
      </c>
      <c r="F95" s="21">
        <v>61</v>
      </c>
      <c r="G95" s="28">
        <v>36.299999999999997</v>
      </c>
    </row>
    <row r="96" spans="1:7" ht="31.5" customHeight="1">
      <c r="A96" s="19" t="s">
        <v>80</v>
      </c>
      <c r="B96" s="88" t="s">
        <v>81</v>
      </c>
      <c r="C96" s="88"/>
      <c r="D96" s="89"/>
      <c r="E96" s="63">
        <f>SUM(E97:E106)</f>
        <v>0</v>
      </c>
      <c r="F96" s="23">
        <f t="shared" ref="F96:G96" si="7">SUM(F97:F106)</f>
        <v>4267.5</v>
      </c>
      <c r="G96" s="30">
        <f t="shared" si="7"/>
        <v>3010.1</v>
      </c>
    </row>
    <row r="97" spans="1:7" ht="15.95" customHeight="1">
      <c r="A97" s="27" t="s">
        <v>46</v>
      </c>
      <c r="B97" s="6" t="s">
        <v>87</v>
      </c>
      <c r="C97" s="72" t="s">
        <v>81</v>
      </c>
      <c r="D97" s="77" t="s">
        <v>47</v>
      </c>
      <c r="E97" s="59">
        <v>0</v>
      </c>
      <c r="F97" s="21">
        <v>113.6</v>
      </c>
      <c r="G97" s="28">
        <v>60.4</v>
      </c>
    </row>
    <row r="98" spans="1:7" ht="15.95" customHeight="1">
      <c r="A98" s="27" t="s">
        <v>48</v>
      </c>
      <c r="B98" s="6" t="s">
        <v>87</v>
      </c>
      <c r="C98" s="72" t="s">
        <v>81</v>
      </c>
      <c r="D98" s="77" t="s">
        <v>49</v>
      </c>
      <c r="E98" s="59">
        <v>0</v>
      </c>
      <c r="F98" s="21">
        <v>46</v>
      </c>
      <c r="G98" s="28">
        <v>14.4</v>
      </c>
    </row>
    <row r="99" spans="1:7" ht="15.95" customHeight="1">
      <c r="A99" s="27" t="s">
        <v>50</v>
      </c>
      <c r="B99" s="6" t="s">
        <v>87</v>
      </c>
      <c r="C99" s="72" t="s">
        <v>81</v>
      </c>
      <c r="D99" s="77" t="s">
        <v>51</v>
      </c>
      <c r="E99" s="59">
        <v>0</v>
      </c>
      <c r="F99" s="21">
        <v>1599.4</v>
      </c>
      <c r="G99" s="28">
        <v>1365.1</v>
      </c>
    </row>
    <row r="100" spans="1:7" ht="15.95" customHeight="1">
      <c r="A100" s="27" t="s">
        <v>52</v>
      </c>
      <c r="B100" s="6" t="s">
        <v>87</v>
      </c>
      <c r="C100" s="72" t="s">
        <v>81</v>
      </c>
      <c r="D100" s="77" t="s">
        <v>53</v>
      </c>
      <c r="E100" s="59">
        <v>0</v>
      </c>
      <c r="F100" s="21">
        <v>7.7</v>
      </c>
      <c r="G100" s="28">
        <v>5.0999999999999996</v>
      </c>
    </row>
    <row r="101" spans="1:7" ht="15.95" customHeight="1">
      <c r="A101" s="27" t="s">
        <v>58</v>
      </c>
      <c r="B101" s="6" t="s">
        <v>87</v>
      </c>
      <c r="C101" s="72" t="s">
        <v>81</v>
      </c>
      <c r="D101" s="77" t="s">
        <v>59</v>
      </c>
      <c r="E101" s="59">
        <v>0</v>
      </c>
      <c r="F101" s="21">
        <v>1642.3</v>
      </c>
      <c r="G101" s="28">
        <v>943.6</v>
      </c>
    </row>
    <row r="102" spans="1:7" ht="15.95" customHeight="1">
      <c r="A102" s="27" t="s">
        <v>64</v>
      </c>
      <c r="B102" s="6" t="s">
        <v>87</v>
      </c>
      <c r="C102" s="72" t="s">
        <v>81</v>
      </c>
      <c r="D102" s="77" t="s">
        <v>65</v>
      </c>
      <c r="E102" s="59">
        <v>0</v>
      </c>
      <c r="F102" s="21">
        <v>25</v>
      </c>
      <c r="G102" s="28">
        <v>3</v>
      </c>
    </row>
    <row r="103" spans="1:7" ht="15.95" customHeight="1">
      <c r="A103" s="27" t="s">
        <v>66</v>
      </c>
      <c r="B103" s="6" t="s">
        <v>87</v>
      </c>
      <c r="C103" s="72" t="s">
        <v>81</v>
      </c>
      <c r="D103" s="77" t="s">
        <v>67</v>
      </c>
      <c r="E103" s="59">
        <v>0</v>
      </c>
      <c r="F103" s="21">
        <v>202</v>
      </c>
      <c r="G103" s="28">
        <v>157.1</v>
      </c>
    </row>
    <row r="104" spans="1:7" ht="15.95" customHeight="1">
      <c r="A104" s="27" t="s">
        <v>98</v>
      </c>
      <c r="B104" s="6" t="s">
        <v>87</v>
      </c>
      <c r="C104" s="72" t="s">
        <v>81</v>
      </c>
      <c r="D104" s="77" t="s">
        <v>99</v>
      </c>
      <c r="E104" s="59">
        <v>0</v>
      </c>
      <c r="F104" s="21">
        <v>5.0999999999999996</v>
      </c>
      <c r="G104" s="28">
        <v>3.4</v>
      </c>
    </row>
    <row r="105" spans="1:7" ht="15.95" customHeight="1">
      <c r="A105" s="27" t="s">
        <v>70</v>
      </c>
      <c r="B105" s="6" t="s">
        <v>87</v>
      </c>
      <c r="C105" s="72" t="s">
        <v>81</v>
      </c>
      <c r="D105" s="77" t="s">
        <v>71</v>
      </c>
      <c r="E105" s="59">
        <v>0</v>
      </c>
      <c r="F105" s="21">
        <v>40.299999999999997</v>
      </c>
      <c r="G105" s="28">
        <v>16.2</v>
      </c>
    </row>
    <row r="106" spans="1:7" ht="15.95" customHeight="1" thickBot="1">
      <c r="A106" s="32" t="s">
        <v>72</v>
      </c>
      <c r="B106" s="33" t="s">
        <v>87</v>
      </c>
      <c r="C106" s="73" t="s">
        <v>81</v>
      </c>
      <c r="D106" s="78" t="s">
        <v>73</v>
      </c>
      <c r="E106" s="60">
        <v>0</v>
      </c>
      <c r="F106" s="34">
        <v>586.1</v>
      </c>
      <c r="G106" s="35">
        <v>441.8</v>
      </c>
    </row>
    <row r="107" spans="1:7" s="25" customFormat="1" ht="32.25" customHeight="1" thickBot="1">
      <c r="A107" s="52" t="s">
        <v>110</v>
      </c>
      <c r="B107" s="53"/>
      <c r="C107" s="54"/>
      <c r="D107" s="69"/>
      <c r="E107" s="65">
        <v>33325.5</v>
      </c>
      <c r="F107" s="55">
        <v>36454.300000000003</v>
      </c>
      <c r="G107" s="56">
        <v>22992.3</v>
      </c>
    </row>
    <row r="108" spans="1:7" ht="36.75" customHeight="1">
      <c r="A108" s="86" t="s">
        <v>26</v>
      </c>
      <c r="B108" s="87"/>
      <c r="C108" s="87"/>
      <c r="D108" s="70"/>
      <c r="E108" s="62">
        <f>E109+E121+E127</f>
        <v>1167.3</v>
      </c>
      <c r="F108" s="45">
        <f t="shared" ref="F108:G108" si="8">F109+F121+F127</f>
        <v>3590.5000000000005</v>
      </c>
      <c r="G108" s="46">
        <f t="shared" si="8"/>
        <v>3041.7</v>
      </c>
    </row>
    <row r="109" spans="1:7" ht="31.5" customHeight="1">
      <c r="A109" s="18" t="s">
        <v>27</v>
      </c>
      <c r="B109" s="90" t="s">
        <v>28</v>
      </c>
      <c r="C109" s="91"/>
      <c r="D109" s="92"/>
      <c r="E109" s="63">
        <f>SUM(E110:E120)</f>
        <v>1167</v>
      </c>
      <c r="F109" s="23">
        <f t="shared" ref="F109:G109" si="9">SUM(F110:F120)</f>
        <v>3256.8</v>
      </c>
      <c r="G109" s="30">
        <f t="shared" si="9"/>
        <v>2761</v>
      </c>
    </row>
    <row r="110" spans="1:7" ht="15.95" customHeight="1">
      <c r="A110" s="27" t="s">
        <v>111</v>
      </c>
      <c r="B110" s="6" t="s">
        <v>30</v>
      </c>
      <c r="C110" s="72" t="s">
        <v>28</v>
      </c>
      <c r="D110" s="77" t="s">
        <v>112</v>
      </c>
      <c r="E110" s="59">
        <v>250</v>
      </c>
      <c r="F110" s="21">
        <v>250</v>
      </c>
      <c r="G110" s="28">
        <v>191.9</v>
      </c>
    </row>
    <row r="111" spans="1:7" ht="15.95" customHeight="1">
      <c r="A111" s="27" t="s">
        <v>113</v>
      </c>
      <c r="B111" s="6" t="s">
        <v>30</v>
      </c>
      <c r="C111" s="72" t="s">
        <v>28</v>
      </c>
      <c r="D111" s="77" t="s">
        <v>114</v>
      </c>
      <c r="E111" s="59">
        <v>0</v>
      </c>
      <c r="F111" s="21">
        <v>466</v>
      </c>
      <c r="G111" s="28">
        <v>465.6</v>
      </c>
    </row>
    <row r="112" spans="1:7" ht="15.95" customHeight="1">
      <c r="A112" s="27" t="s">
        <v>115</v>
      </c>
      <c r="B112" s="6" t="s">
        <v>30</v>
      </c>
      <c r="C112" s="72" t="s">
        <v>28</v>
      </c>
      <c r="D112" s="77" t="s">
        <v>116</v>
      </c>
      <c r="E112" s="59">
        <v>100</v>
      </c>
      <c r="F112" s="21">
        <v>154</v>
      </c>
      <c r="G112" s="28">
        <v>95.1</v>
      </c>
    </row>
    <row r="113" spans="1:7" ht="15.95" customHeight="1">
      <c r="A113" s="27" t="s">
        <v>117</v>
      </c>
      <c r="B113" s="6" t="s">
        <v>30</v>
      </c>
      <c r="C113" s="72" t="s">
        <v>28</v>
      </c>
      <c r="D113" s="77" t="s">
        <v>118</v>
      </c>
      <c r="E113" s="59">
        <v>50</v>
      </c>
      <c r="F113" s="21">
        <v>1296</v>
      </c>
      <c r="G113" s="28">
        <v>1054.9000000000001</v>
      </c>
    </row>
    <row r="114" spans="1:7" ht="15.95" customHeight="1">
      <c r="A114" s="27" t="s">
        <v>119</v>
      </c>
      <c r="B114" s="6" t="s">
        <v>30</v>
      </c>
      <c r="C114" s="72" t="s">
        <v>28</v>
      </c>
      <c r="D114" s="77" t="s">
        <v>120</v>
      </c>
      <c r="E114" s="59">
        <v>2</v>
      </c>
      <c r="F114" s="21">
        <v>2</v>
      </c>
      <c r="G114" s="28">
        <v>0</v>
      </c>
    </row>
    <row r="115" spans="1:7" ht="15.95" customHeight="1">
      <c r="A115" s="27" t="s">
        <v>121</v>
      </c>
      <c r="B115" s="6" t="s">
        <v>30</v>
      </c>
      <c r="C115" s="72" t="s">
        <v>28</v>
      </c>
      <c r="D115" s="77" t="s">
        <v>122</v>
      </c>
      <c r="E115" s="59">
        <v>48</v>
      </c>
      <c r="F115" s="21">
        <v>44</v>
      </c>
      <c r="G115" s="28">
        <v>43.2</v>
      </c>
    </row>
    <row r="116" spans="1:7" ht="15.95" customHeight="1">
      <c r="A116" s="27" t="s">
        <v>123</v>
      </c>
      <c r="B116" s="6" t="s">
        <v>30</v>
      </c>
      <c r="C116" s="72" t="s">
        <v>28</v>
      </c>
      <c r="D116" s="77" t="s">
        <v>124</v>
      </c>
      <c r="E116" s="59">
        <v>50</v>
      </c>
      <c r="F116" s="21">
        <v>50</v>
      </c>
      <c r="G116" s="28">
        <v>33.4</v>
      </c>
    </row>
    <row r="117" spans="1:7" ht="15.95" customHeight="1">
      <c r="A117" s="27" t="s">
        <v>125</v>
      </c>
      <c r="B117" s="6" t="s">
        <v>30</v>
      </c>
      <c r="C117" s="72" t="s">
        <v>28</v>
      </c>
      <c r="D117" s="77" t="s">
        <v>126</v>
      </c>
      <c r="E117" s="59">
        <v>412</v>
      </c>
      <c r="F117" s="21">
        <v>332</v>
      </c>
      <c r="G117" s="28">
        <v>264.8</v>
      </c>
    </row>
    <row r="118" spans="1:7" ht="15.95" customHeight="1">
      <c r="A118" s="27" t="s">
        <v>127</v>
      </c>
      <c r="B118" s="6" t="s">
        <v>30</v>
      </c>
      <c r="C118" s="72" t="s">
        <v>28</v>
      </c>
      <c r="D118" s="77" t="s">
        <v>128</v>
      </c>
      <c r="E118" s="59">
        <v>130</v>
      </c>
      <c r="F118" s="21">
        <v>14</v>
      </c>
      <c r="G118" s="28">
        <v>5.5</v>
      </c>
    </row>
    <row r="119" spans="1:7" ht="15.95" customHeight="1">
      <c r="A119" s="27" t="s">
        <v>129</v>
      </c>
      <c r="B119" s="6" t="s">
        <v>30</v>
      </c>
      <c r="C119" s="72" t="s">
        <v>28</v>
      </c>
      <c r="D119" s="77" t="s">
        <v>130</v>
      </c>
      <c r="E119" s="59">
        <v>10</v>
      </c>
      <c r="F119" s="21">
        <v>10</v>
      </c>
      <c r="G119" s="28">
        <v>0</v>
      </c>
    </row>
    <row r="120" spans="1:7" ht="15.95" customHeight="1">
      <c r="A120" s="27" t="s">
        <v>131</v>
      </c>
      <c r="B120" s="6" t="s">
        <v>30</v>
      </c>
      <c r="C120" s="72" t="s">
        <v>28</v>
      </c>
      <c r="D120" s="77" t="s">
        <v>132</v>
      </c>
      <c r="E120" s="59">
        <v>115</v>
      </c>
      <c r="F120" s="21">
        <v>638.79999999999995</v>
      </c>
      <c r="G120" s="28">
        <v>606.6</v>
      </c>
    </row>
    <row r="121" spans="1:7" ht="31.5" customHeight="1">
      <c r="A121" s="19" t="s">
        <v>80</v>
      </c>
      <c r="B121" s="83" t="s">
        <v>81</v>
      </c>
      <c r="C121" s="84"/>
      <c r="D121" s="85"/>
      <c r="E121" s="63">
        <f>SUM(E122:E126)</f>
        <v>0</v>
      </c>
      <c r="F121" s="23">
        <f t="shared" ref="F121:G121" si="10">SUM(F122:F126)</f>
        <v>333.4</v>
      </c>
      <c r="G121" s="30">
        <f t="shared" si="10"/>
        <v>280.7</v>
      </c>
    </row>
    <row r="122" spans="1:7" ht="15.95" customHeight="1">
      <c r="A122" s="27" t="s">
        <v>123</v>
      </c>
      <c r="B122" s="6" t="s">
        <v>30</v>
      </c>
      <c r="C122" s="72" t="s">
        <v>81</v>
      </c>
      <c r="D122" s="77" t="s">
        <v>124</v>
      </c>
      <c r="E122" s="59">
        <v>0</v>
      </c>
      <c r="F122" s="21">
        <v>27</v>
      </c>
      <c r="G122" s="28">
        <v>26.6</v>
      </c>
    </row>
    <row r="123" spans="1:7" ht="15.95" customHeight="1">
      <c r="A123" s="27" t="s">
        <v>125</v>
      </c>
      <c r="B123" s="6" t="s">
        <v>30</v>
      </c>
      <c r="C123" s="72" t="s">
        <v>81</v>
      </c>
      <c r="D123" s="77" t="s">
        <v>126</v>
      </c>
      <c r="E123" s="59">
        <v>0</v>
      </c>
      <c r="F123" s="21">
        <v>148</v>
      </c>
      <c r="G123" s="28">
        <v>98.1</v>
      </c>
    </row>
    <row r="124" spans="1:7" ht="15.95" customHeight="1">
      <c r="A124" s="27" t="s">
        <v>131</v>
      </c>
      <c r="B124" s="6" t="s">
        <v>30</v>
      </c>
      <c r="C124" s="72" t="s">
        <v>81</v>
      </c>
      <c r="D124" s="77" t="s">
        <v>132</v>
      </c>
      <c r="E124" s="59">
        <v>0</v>
      </c>
      <c r="F124" s="21">
        <v>2.2999999999999998</v>
      </c>
      <c r="G124" s="28">
        <v>0</v>
      </c>
    </row>
    <row r="125" spans="1:7" ht="15.95" customHeight="1">
      <c r="A125" s="27" t="s">
        <v>113</v>
      </c>
      <c r="B125" s="6" t="s">
        <v>30</v>
      </c>
      <c r="C125" s="72" t="s">
        <v>81</v>
      </c>
      <c r="D125" s="77" t="s">
        <v>114</v>
      </c>
      <c r="E125" s="59">
        <v>0</v>
      </c>
      <c r="F125" s="21">
        <v>4.4000000000000004</v>
      </c>
      <c r="G125" s="28">
        <v>4.3</v>
      </c>
    </row>
    <row r="126" spans="1:7" ht="15.95" customHeight="1">
      <c r="A126" s="27" t="s">
        <v>125</v>
      </c>
      <c r="B126" s="6" t="s">
        <v>30</v>
      </c>
      <c r="C126" s="72" t="s">
        <v>81</v>
      </c>
      <c r="D126" s="77" t="s">
        <v>126</v>
      </c>
      <c r="E126" s="59">
        <v>0</v>
      </c>
      <c r="F126" s="21">
        <v>151.69999999999999</v>
      </c>
      <c r="G126" s="28">
        <v>151.69999999999999</v>
      </c>
    </row>
    <row r="127" spans="1:7" ht="31.5" customHeight="1">
      <c r="A127" s="19" t="s">
        <v>82</v>
      </c>
      <c r="B127" s="83" t="s">
        <v>83</v>
      </c>
      <c r="C127" s="84"/>
      <c r="D127" s="85"/>
      <c r="E127" s="63">
        <f>E128</f>
        <v>0.3</v>
      </c>
      <c r="F127" s="23">
        <f t="shared" ref="F127:G127" si="11">F128</f>
        <v>0.3</v>
      </c>
      <c r="G127" s="30">
        <f t="shared" si="11"/>
        <v>0</v>
      </c>
    </row>
    <row r="128" spans="1:7" ht="15.95" customHeight="1">
      <c r="A128" s="27" t="s">
        <v>131</v>
      </c>
      <c r="B128" s="6" t="s">
        <v>30</v>
      </c>
      <c r="C128" s="72" t="s">
        <v>83</v>
      </c>
      <c r="D128" s="77" t="s">
        <v>132</v>
      </c>
      <c r="E128" s="59">
        <v>0.3</v>
      </c>
      <c r="F128" s="21">
        <v>0.3</v>
      </c>
      <c r="G128" s="28">
        <v>0</v>
      </c>
    </row>
    <row r="129" spans="1:7" ht="36.75" customHeight="1">
      <c r="A129" s="80" t="s">
        <v>84</v>
      </c>
      <c r="B129" s="81"/>
      <c r="C129" s="81"/>
      <c r="D129" s="82"/>
      <c r="E129" s="64">
        <f>E130+E134+E136+E152</f>
        <v>32158.199999999997</v>
      </c>
      <c r="F129" s="24">
        <f t="shared" ref="F129:G129" si="12">F130+F134+F136+F152</f>
        <v>32863.800000000003</v>
      </c>
      <c r="G129" s="29">
        <f t="shared" si="12"/>
        <v>19950.300000000003</v>
      </c>
    </row>
    <row r="130" spans="1:7" ht="31.5" customHeight="1">
      <c r="A130" s="19" t="s">
        <v>85</v>
      </c>
      <c r="B130" s="83" t="s">
        <v>86</v>
      </c>
      <c r="C130" s="84"/>
      <c r="D130" s="85"/>
      <c r="E130" s="63">
        <f>SUM(E131:E133)</f>
        <v>0</v>
      </c>
      <c r="F130" s="23">
        <f t="shared" ref="F130:G130" si="13">SUM(F131:F133)</f>
        <v>2029.6</v>
      </c>
      <c r="G130" s="30">
        <f t="shared" si="13"/>
        <v>2015.8999999999999</v>
      </c>
    </row>
    <row r="131" spans="1:7" ht="15.95" customHeight="1">
      <c r="A131" s="27" t="s">
        <v>117</v>
      </c>
      <c r="B131" s="6" t="s">
        <v>87</v>
      </c>
      <c r="C131" s="72" t="s">
        <v>86</v>
      </c>
      <c r="D131" s="77" t="s">
        <v>118</v>
      </c>
      <c r="E131" s="59">
        <v>0</v>
      </c>
      <c r="F131" s="21">
        <v>1978</v>
      </c>
      <c r="G131" s="28">
        <v>1968.6</v>
      </c>
    </row>
    <row r="132" spans="1:7" ht="15.95" customHeight="1">
      <c r="A132" s="27" t="s">
        <v>125</v>
      </c>
      <c r="B132" s="6" t="s">
        <v>87</v>
      </c>
      <c r="C132" s="72" t="s">
        <v>86</v>
      </c>
      <c r="D132" s="77" t="s">
        <v>126</v>
      </c>
      <c r="E132" s="59">
        <v>0</v>
      </c>
      <c r="F132" s="21">
        <v>31.1</v>
      </c>
      <c r="G132" s="28">
        <v>31</v>
      </c>
    </row>
    <row r="133" spans="1:7" ht="15.95" customHeight="1">
      <c r="A133" s="27" t="s">
        <v>131</v>
      </c>
      <c r="B133" s="6" t="s">
        <v>87</v>
      </c>
      <c r="C133" s="72" t="s">
        <v>86</v>
      </c>
      <c r="D133" s="77" t="s">
        <v>132</v>
      </c>
      <c r="E133" s="59">
        <v>0</v>
      </c>
      <c r="F133" s="21">
        <v>20.5</v>
      </c>
      <c r="G133" s="28">
        <v>16.3</v>
      </c>
    </row>
    <row r="134" spans="1:7" ht="31.5" customHeight="1">
      <c r="A134" s="19" t="s">
        <v>133</v>
      </c>
      <c r="B134" s="83" t="s">
        <v>134</v>
      </c>
      <c r="C134" s="84"/>
      <c r="D134" s="85"/>
      <c r="E134" s="63">
        <f>E135</f>
        <v>18000</v>
      </c>
      <c r="F134" s="23">
        <f t="shared" ref="F134:G134" si="14">F135</f>
        <v>9000</v>
      </c>
      <c r="G134" s="30">
        <f t="shared" si="14"/>
        <v>1500.6</v>
      </c>
    </row>
    <row r="135" spans="1:7" ht="15.95" customHeight="1">
      <c r="A135" s="27" t="s">
        <v>135</v>
      </c>
      <c r="B135" s="6" t="s">
        <v>87</v>
      </c>
      <c r="C135" s="72" t="s">
        <v>134</v>
      </c>
      <c r="D135" s="77" t="s">
        <v>136</v>
      </c>
      <c r="E135" s="59">
        <v>18000</v>
      </c>
      <c r="F135" s="21">
        <v>9000</v>
      </c>
      <c r="G135" s="28">
        <v>1500.6</v>
      </c>
    </row>
    <row r="136" spans="1:7" ht="31.5" customHeight="1">
      <c r="A136" s="20" t="s">
        <v>88</v>
      </c>
      <c r="B136" s="83" t="s">
        <v>89</v>
      </c>
      <c r="C136" s="84"/>
      <c r="D136" s="85"/>
      <c r="E136" s="63">
        <f>SUM(E137:E151)</f>
        <v>14158.199999999999</v>
      </c>
      <c r="F136" s="23">
        <f t="shared" ref="F136:G136" si="15">SUM(F137:F151)</f>
        <v>18599.800000000003</v>
      </c>
      <c r="G136" s="30">
        <f t="shared" si="15"/>
        <v>14192.9</v>
      </c>
    </row>
    <row r="137" spans="1:7" ht="15.95" customHeight="1">
      <c r="A137" s="27" t="s">
        <v>111</v>
      </c>
      <c r="B137" s="6" t="s">
        <v>87</v>
      </c>
      <c r="C137" s="72" t="s">
        <v>89</v>
      </c>
      <c r="D137" s="77" t="s">
        <v>112</v>
      </c>
      <c r="E137" s="59">
        <v>0</v>
      </c>
      <c r="F137" s="21">
        <v>418</v>
      </c>
      <c r="G137" s="28">
        <v>354</v>
      </c>
    </row>
    <row r="138" spans="1:7" ht="15.95" customHeight="1">
      <c r="A138" s="27" t="s">
        <v>137</v>
      </c>
      <c r="B138" s="6" t="s">
        <v>87</v>
      </c>
      <c r="C138" s="72" t="s">
        <v>89</v>
      </c>
      <c r="D138" s="77" t="s">
        <v>138</v>
      </c>
      <c r="E138" s="59">
        <v>0</v>
      </c>
      <c r="F138" s="21">
        <v>98</v>
      </c>
      <c r="G138" s="28">
        <v>97.9</v>
      </c>
    </row>
    <row r="139" spans="1:7" ht="15.95" customHeight="1">
      <c r="A139" s="27" t="s">
        <v>113</v>
      </c>
      <c r="B139" s="6" t="s">
        <v>87</v>
      </c>
      <c r="C139" s="72" t="s">
        <v>89</v>
      </c>
      <c r="D139" s="77" t="s">
        <v>114</v>
      </c>
      <c r="E139" s="59">
        <v>1637.8</v>
      </c>
      <c r="F139" s="21">
        <v>2844</v>
      </c>
      <c r="G139" s="28">
        <v>2322.4</v>
      </c>
    </row>
    <row r="140" spans="1:7" ht="15.95" customHeight="1">
      <c r="A140" s="27" t="s">
        <v>139</v>
      </c>
      <c r="B140" s="6" t="s">
        <v>87</v>
      </c>
      <c r="C140" s="72" t="s">
        <v>89</v>
      </c>
      <c r="D140" s="77" t="s">
        <v>140</v>
      </c>
      <c r="E140" s="59">
        <v>0</v>
      </c>
      <c r="F140" s="21">
        <v>1.4</v>
      </c>
      <c r="G140" s="28">
        <v>1.3</v>
      </c>
    </row>
    <row r="141" spans="1:7" ht="15.95" customHeight="1">
      <c r="A141" s="27" t="s">
        <v>141</v>
      </c>
      <c r="B141" s="6" t="s">
        <v>87</v>
      </c>
      <c r="C141" s="72" t="s">
        <v>89</v>
      </c>
      <c r="D141" s="77" t="s">
        <v>142</v>
      </c>
      <c r="E141" s="59">
        <v>0</v>
      </c>
      <c r="F141" s="21">
        <v>4474</v>
      </c>
      <c r="G141" s="28">
        <v>3574.2</v>
      </c>
    </row>
    <row r="142" spans="1:7" s="7" customFormat="1" ht="15.95" customHeight="1">
      <c r="A142" s="27" t="s">
        <v>115</v>
      </c>
      <c r="B142" s="6" t="s">
        <v>87</v>
      </c>
      <c r="C142" s="72" t="s">
        <v>89</v>
      </c>
      <c r="D142" s="77" t="s">
        <v>116</v>
      </c>
      <c r="E142" s="66">
        <v>1735.5</v>
      </c>
      <c r="F142" s="22">
        <v>1204.7</v>
      </c>
      <c r="G142" s="31">
        <v>1044.2</v>
      </c>
    </row>
    <row r="143" spans="1:7" ht="15.95" customHeight="1">
      <c r="A143" s="27" t="s">
        <v>117</v>
      </c>
      <c r="B143" s="6" t="s">
        <v>87</v>
      </c>
      <c r="C143" s="72" t="s">
        <v>89</v>
      </c>
      <c r="D143" s="77" t="s">
        <v>118</v>
      </c>
      <c r="E143" s="59">
        <v>0</v>
      </c>
      <c r="F143" s="21">
        <v>83.4</v>
      </c>
      <c r="G143" s="28">
        <v>76.599999999999994</v>
      </c>
    </row>
    <row r="144" spans="1:7" ht="15.95" customHeight="1">
      <c r="A144" s="27" t="s">
        <v>119</v>
      </c>
      <c r="B144" s="6" t="s">
        <v>87</v>
      </c>
      <c r="C144" s="72" t="s">
        <v>89</v>
      </c>
      <c r="D144" s="77" t="s">
        <v>120</v>
      </c>
      <c r="E144" s="59">
        <v>4169</v>
      </c>
      <c r="F144" s="21">
        <v>3723.2</v>
      </c>
      <c r="G144" s="28">
        <v>1732.2</v>
      </c>
    </row>
    <row r="145" spans="1:7" ht="15.95" customHeight="1">
      <c r="A145" s="27" t="s">
        <v>121</v>
      </c>
      <c r="B145" s="6" t="s">
        <v>87</v>
      </c>
      <c r="C145" s="72" t="s">
        <v>89</v>
      </c>
      <c r="D145" s="77" t="s">
        <v>122</v>
      </c>
      <c r="E145" s="59">
        <v>462.5</v>
      </c>
      <c r="F145" s="21">
        <v>289.60000000000002</v>
      </c>
      <c r="G145" s="28">
        <v>229.9</v>
      </c>
    </row>
    <row r="146" spans="1:7" ht="15.95" customHeight="1">
      <c r="A146" s="27" t="s">
        <v>123</v>
      </c>
      <c r="B146" s="6" t="s">
        <v>87</v>
      </c>
      <c r="C146" s="72" t="s">
        <v>89</v>
      </c>
      <c r="D146" s="77" t="s">
        <v>124</v>
      </c>
      <c r="E146" s="59">
        <v>1380</v>
      </c>
      <c r="F146" s="21">
        <v>1248.2</v>
      </c>
      <c r="G146" s="28">
        <v>1054.8</v>
      </c>
    </row>
    <row r="147" spans="1:7" ht="15.95" customHeight="1">
      <c r="A147" s="27" t="s">
        <v>143</v>
      </c>
      <c r="B147" s="6" t="s">
        <v>87</v>
      </c>
      <c r="C147" s="72" t="s">
        <v>89</v>
      </c>
      <c r="D147" s="77" t="s">
        <v>144</v>
      </c>
      <c r="E147" s="59">
        <v>0</v>
      </c>
      <c r="F147" s="21">
        <v>5.2</v>
      </c>
      <c r="G147" s="28">
        <v>2.4</v>
      </c>
    </row>
    <row r="148" spans="1:7" ht="15.95" customHeight="1">
      <c r="A148" s="27" t="s">
        <v>125</v>
      </c>
      <c r="B148" s="6" t="s">
        <v>87</v>
      </c>
      <c r="C148" s="72" t="s">
        <v>89</v>
      </c>
      <c r="D148" s="77" t="s">
        <v>126</v>
      </c>
      <c r="E148" s="59">
        <v>4160.5</v>
      </c>
      <c r="F148" s="21">
        <v>3248.1</v>
      </c>
      <c r="G148" s="28">
        <v>3013.9</v>
      </c>
    </row>
    <row r="149" spans="1:7" ht="15.95" customHeight="1">
      <c r="A149" s="27" t="s">
        <v>127</v>
      </c>
      <c r="B149" s="6" t="s">
        <v>87</v>
      </c>
      <c r="C149" s="72" t="s">
        <v>89</v>
      </c>
      <c r="D149" s="77" t="s">
        <v>128</v>
      </c>
      <c r="E149" s="59">
        <v>39.6</v>
      </c>
      <c r="F149" s="21">
        <v>15.5</v>
      </c>
      <c r="G149" s="28">
        <v>14</v>
      </c>
    </row>
    <row r="150" spans="1:7" ht="15.95" customHeight="1">
      <c r="A150" s="27" t="s">
        <v>145</v>
      </c>
      <c r="B150" s="6" t="s">
        <v>87</v>
      </c>
      <c r="C150" s="72" t="s">
        <v>89</v>
      </c>
      <c r="D150" s="77" t="s">
        <v>130</v>
      </c>
      <c r="E150" s="59">
        <v>22.5</v>
      </c>
      <c r="F150" s="21">
        <v>37.1</v>
      </c>
      <c r="G150" s="28">
        <v>12.2</v>
      </c>
    </row>
    <row r="151" spans="1:7" ht="15.95" customHeight="1">
      <c r="A151" s="27" t="s">
        <v>131</v>
      </c>
      <c r="B151" s="6" t="s">
        <v>87</v>
      </c>
      <c r="C151" s="72" t="s">
        <v>89</v>
      </c>
      <c r="D151" s="77" t="s">
        <v>132</v>
      </c>
      <c r="E151" s="59">
        <v>550.79999999999995</v>
      </c>
      <c r="F151" s="21">
        <v>909.4</v>
      </c>
      <c r="G151" s="28">
        <v>662.9</v>
      </c>
    </row>
    <row r="152" spans="1:7" ht="31.5" customHeight="1">
      <c r="A152" s="19" t="s">
        <v>80</v>
      </c>
      <c r="B152" s="83" t="s">
        <v>81</v>
      </c>
      <c r="C152" s="84"/>
      <c r="D152" s="85"/>
      <c r="E152" s="63">
        <f>SUM(E153:E158)</f>
        <v>0</v>
      </c>
      <c r="F152" s="23">
        <f t="shared" ref="F152:G152" si="16">SUM(F153:F158)</f>
        <v>3234.4000000000005</v>
      </c>
      <c r="G152" s="30">
        <f t="shared" si="16"/>
        <v>2240.8999999999996</v>
      </c>
    </row>
    <row r="153" spans="1:7" ht="15.95" customHeight="1">
      <c r="A153" s="27" t="s">
        <v>119</v>
      </c>
      <c r="B153" s="6" t="s">
        <v>87</v>
      </c>
      <c r="C153" s="72" t="s">
        <v>81</v>
      </c>
      <c r="D153" s="77" t="s">
        <v>120</v>
      </c>
      <c r="E153" s="59">
        <v>0</v>
      </c>
      <c r="F153" s="21">
        <v>283.3</v>
      </c>
      <c r="G153" s="28">
        <v>162.4</v>
      </c>
    </row>
    <row r="154" spans="1:7" ht="15.95" customHeight="1">
      <c r="A154" s="27" t="s">
        <v>123</v>
      </c>
      <c r="B154" s="6" t="s">
        <v>87</v>
      </c>
      <c r="C154" s="72" t="s">
        <v>81</v>
      </c>
      <c r="D154" s="77" t="s">
        <v>124</v>
      </c>
      <c r="E154" s="59">
        <v>0</v>
      </c>
      <c r="F154" s="21">
        <v>1018</v>
      </c>
      <c r="G154" s="28">
        <v>846.9</v>
      </c>
    </row>
    <row r="155" spans="1:7" ht="15.95" customHeight="1">
      <c r="A155" s="27" t="s">
        <v>125</v>
      </c>
      <c r="B155" s="6" t="s">
        <v>87</v>
      </c>
      <c r="C155" s="72" t="s">
        <v>81</v>
      </c>
      <c r="D155" s="77" t="s">
        <v>126</v>
      </c>
      <c r="E155" s="59">
        <v>0</v>
      </c>
      <c r="F155" s="21">
        <v>839.2</v>
      </c>
      <c r="G155" s="28">
        <v>573.29999999999995</v>
      </c>
    </row>
    <row r="156" spans="1:7" ht="15.95" customHeight="1">
      <c r="A156" s="27" t="s">
        <v>131</v>
      </c>
      <c r="B156" s="6" t="s">
        <v>87</v>
      </c>
      <c r="C156" s="72" t="s">
        <v>81</v>
      </c>
      <c r="D156" s="77" t="s">
        <v>132</v>
      </c>
      <c r="E156" s="59">
        <v>0</v>
      </c>
      <c r="F156" s="21">
        <v>228.9</v>
      </c>
      <c r="G156" s="28">
        <v>150.80000000000001</v>
      </c>
    </row>
    <row r="157" spans="1:7" ht="15.95" customHeight="1">
      <c r="A157" s="27" t="s">
        <v>113</v>
      </c>
      <c r="B157" s="6" t="s">
        <v>87</v>
      </c>
      <c r="C157" s="72" t="s">
        <v>81</v>
      </c>
      <c r="D157" s="77" t="s">
        <v>114</v>
      </c>
      <c r="E157" s="59">
        <v>0</v>
      </c>
      <c r="F157" s="21">
        <v>161.30000000000001</v>
      </c>
      <c r="G157" s="28">
        <v>82.1</v>
      </c>
    </row>
    <row r="158" spans="1:7" ht="15.95" customHeight="1" thickBot="1">
      <c r="A158" s="32" t="s">
        <v>125</v>
      </c>
      <c r="B158" s="33" t="s">
        <v>87</v>
      </c>
      <c r="C158" s="73" t="s">
        <v>81</v>
      </c>
      <c r="D158" s="78" t="s">
        <v>126</v>
      </c>
      <c r="E158" s="60">
        <v>0</v>
      </c>
      <c r="F158" s="34">
        <v>703.7</v>
      </c>
      <c r="G158" s="35">
        <v>425.4</v>
      </c>
    </row>
    <row r="159" spans="1:7" ht="15" hidden="1" customHeight="1">
      <c r="A159" s="102" t="s">
        <v>146</v>
      </c>
      <c r="B159" s="103"/>
      <c r="C159" s="103"/>
      <c r="D159" s="79"/>
      <c r="E159" s="104" t="s">
        <v>147</v>
      </c>
      <c r="F159" s="104"/>
      <c r="G159" s="104"/>
    </row>
    <row r="160" spans="1:7" ht="12.75" hidden="1" customHeight="1">
      <c r="A160" s="102"/>
      <c r="B160" s="104" t="s">
        <v>148</v>
      </c>
      <c r="C160" s="104"/>
      <c r="D160" s="79"/>
      <c r="E160" s="104" t="s">
        <v>149</v>
      </c>
      <c r="F160" s="104"/>
      <c r="G160" s="104"/>
    </row>
    <row r="161" spans="1:7" hidden="1">
      <c r="A161" s="8"/>
      <c r="B161" s="8"/>
      <c r="C161" s="74"/>
      <c r="D161" s="79"/>
      <c r="E161" s="8"/>
      <c r="F161" s="8"/>
      <c r="G161" s="8"/>
    </row>
    <row r="162" spans="1:7" hidden="1"/>
    <row r="163" spans="1:7" hidden="1">
      <c r="A163" s="8" t="s">
        <v>150</v>
      </c>
      <c r="B163" s="95"/>
      <c r="C163" s="95"/>
      <c r="D163" s="95"/>
      <c r="E163" s="95"/>
      <c r="F163" s="95"/>
      <c r="G163" s="95"/>
    </row>
    <row r="164" spans="1:7" hidden="1">
      <c r="A164" s="8" t="s">
        <v>151</v>
      </c>
      <c r="B164" s="8"/>
      <c r="C164" s="74"/>
      <c r="D164" s="79"/>
      <c r="E164" s="8"/>
      <c r="F164" s="8"/>
      <c r="G164" s="8"/>
    </row>
    <row r="165" spans="1:7">
      <c r="A165" s="8"/>
      <c r="B165" s="8"/>
      <c r="C165" s="74"/>
      <c r="D165" s="79"/>
      <c r="E165" s="8"/>
      <c r="F165" s="8"/>
      <c r="G165" s="8"/>
    </row>
  </sheetData>
  <sortState xmlns:xlrd2="http://schemas.microsoft.com/office/spreadsheetml/2017/richdata2" ref="A110:G151">
    <sortCondition ref="B110:B151"/>
    <sortCondition ref="C110:C151"/>
    <sortCondition ref="D110:D151"/>
  </sortState>
  <mergeCells count="28">
    <mergeCell ref="A2:G2"/>
    <mergeCell ref="A1:G1"/>
    <mergeCell ref="B163:G163"/>
    <mergeCell ref="A3:A4"/>
    <mergeCell ref="C3:D3"/>
    <mergeCell ref="E3:G3"/>
    <mergeCell ref="A12:D12"/>
    <mergeCell ref="A159:A160"/>
    <mergeCell ref="B159:C159"/>
    <mergeCell ref="B160:C160"/>
    <mergeCell ref="E159:G159"/>
    <mergeCell ref="E160:G160"/>
    <mergeCell ref="B13:D13"/>
    <mergeCell ref="B39:D39"/>
    <mergeCell ref="B45:D45"/>
    <mergeCell ref="B56:D56"/>
    <mergeCell ref="B152:D152"/>
    <mergeCell ref="B121:D121"/>
    <mergeCell ref="A55:D55"/>
    <mergeCell ref="A108:C108"/>
    <mergeCell ref="B66:D66"/>
    <mergeCell ref="B96:D96"/>
    <mergeCell ref="B109:D109"/>
    <mergeCell ref="A129:D129"/>
    <mergeCell ref="B127:D127"/>
    <mergeCell ref="B130:D130"/>
    <mergeCell ref="B134:D134"/>
    <mergeCell ref="B136:D136"/>
  </mergeCells>
  <phoneticPr fontId="18" type="noConversion"/>
  <printOptions horizontalCentered="1"/>
  <pageMargins left="0.23622047244094491" right="0.27559055118110237" top="0.74803149606299213" bottom="0.46" header="0.31496062992125984" footer="0.31496062992125984"/>
  <pageSetup paperSize="9" scale="79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Ghenadie Veverita</cp:lastModifiedBy>
  <cp:revision/>
  <dcterms:created xsi:type="dcterms:W3CDTF">2015-06-05T18:19:34Z</dcterms:created>
  <dcterms:modified xsi:type="dcterms:W3CDTF">2021-04-15T15:11:52Z</dcterms:modified>
  <cp:category/>
  <cp:contentStatus/>
</cp:coreProperties>
</file>