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Date.gov.md\2023\Informatie privind executarea bugetului asigurărilor sociale de stat\situația la 01.01.2024\"/>
    </mc:Choice>
  </mc:AlternateContent>
  <bookViews>
    <workbookView xWindow="120" yWindow="120" windowWidth="15135" windowHeight="9300"/>
  </bookViews>
  <sheets>
    <sheet name="01.01.2024" sheetId="23" r:id="rId1"/>
  </sheets>
  <definedNames>
    <definedName name="_xlnm.Print_Area" localSheetId="0">'01.01.2024'!$A$1:$I$27</definedName>
  </definedNames>
  <calcPr calcId="162913"/>
</workbook>
</file>

<file path=xl/calcChain.xml><?xml version="1.0" encoding="utf-8"?>
<calcChain xmlns="http://schemas.openxmlformats.org/spreadsheetml/2006/main">
  <c r="D18" i="23" l="1"/>
  <c r="D15" i="23"/>
  <c r="C15" i="23"/>
  <c r="I13" i="23"/>
  <c r="H13" i="23"/>
  <c r="G13" i="23"/>
  <c r="F13" i="23"/>
  <c r="I12" i="23"/>
  <c r="H12" i="23"/>
  <c r="G12" i="23"/>
  <c r="F12" i="23"/>
  <c r="I11" i="23"/>
  <c r="H11" i="23"/>
  <c r="G11" i="23"/>
  <c r="F11" i="23"/>
  <c r="E10" i="23"/>
  <c r="F10" i="23"/>
  <c r="D10" i="23"/>
  <c r="I10" i="23"/>
  <c r="C10" i="23"/>
  <c r="C6" i="23"/>
  <c r="C14" i="23"/>
  <c r="I9" i="23"/>
  <c r="H9" i="23"/>
  <c r="G9" i="23"/>
  <c r="F9" i="23"/>
  <c r="I8" i="23"/>
  <c r="H8" i="23"/>
  <c r="G8" i="23"/>
  <c r="F8" i="23"/>
  <c r="E7" i="23"/>
  <c r="H7" i="23"/>
  <c r="D7" i="23"/>
  <c r="I7" i="23"/>
  <c r="G7" i="23"/>
  <c r="C7" i="23"/>
  <c r="F7" i="23"/>
  <c r="H10" i="23"/>
  <c r="E6" i="23"/>
  <c r="E20" i="23"/>
  <c r="E18" i="23"/>
  <c r="E15" i="23"/>
  <c r="E14" i="23"/>
  <c r="H6" i="23"/>
  <c r="F6" i="23"/>
  <c r="G10" i="23"/>
  <c r="D6" i="23"/>
  <c r="G6" i="23"/>
  <c r="D14" i="23"/>
  <c r="I6" i="23"/>
</calcChain>
</file>

<file path=xl/sharedStrings.xml><?xml version="1.0" encoding="utf-8"?>
<sst xmlns="http://schemas.openxmlformats.org/spreadsheetml/2006/main" count="37" uniqueCount="35">
  <si>
    <t xml:space="preserve">Indicii </t>
  </si>
  <si>
    <t xml:space="preserve">Plan </t>
  </si>
  <si>
    <t>Executat</t>
  </si>
  <si>
    <t xml:space="preserve">Devieri </t>
  </si>
  <si>
    <t>În %</t>
  </si>
  <si>
    <t>A</t>
  </si>
  <si>
    <t>4=3-1</t>
  </si>
  <si>
    <t>5=3-2</t>
  </si>
  <si>
    <t>6=3/1</t>
  </si>
  <si>
    <t>7=3/2</t>
  </si>
  <si>
    <t xml:space="preserve">Transferuri de la bugetul de stat pentru acoperirea deficitului bugetului asigurărilor sociale de stat </t>
  </si>
  <si>
    <t xml:space="preserve">aprobat pe an </t>
  </si>
  <si>
    <t xml:space="preserve">precizat pe an </t>
  </si>
  <si>
    <t>Faţă de precizat pe an</t>
  </si>
  <si>
    <t xml:space="preserve">Faţă de aprobat pe an </t>
  </si>
  <si>
    <t>Transferuri pentru prestaţii sociale şi alte plăţi conform legislaţiei finanţate din bugetul de stat prin intermediul CNAS</t>
  </si>
  <si>
    <t>Cod</t>
  </si>
  <si>
    <t>2+3</t>
  </si>
  <si>
    <t>1-(2+3)</t>
  </si>
  <si>
    <t>4+5+9</t>
  </si>
  <si>
    <t>Datorii</t>
  </si>
  <si>
    <t>Contribuţii şi prime de asigurări obligatorii</t>
  </si>
  <si>
    <t xml:space="preserve">Contribuţii de asigurări sociale de stat obligatorii </t>
  </si>
  <si>
    <t xml:space="preserve"> Alte venituri </t>
  </si>
  <si>
    <t xml:space="preserve"> CHELTUIELI ŞI ACTIVE NEFINANCIARE</t>
  </si>
  <si>
    <t>Sold bugetar (deficit (-), excedent (+))</t>
  </si>
  <si>
    <t>Surse de finanţare</t>
  </si>
  <si>
    <t>Active financiare</t>
  </si>
  <si>
    <t>Modificarea soldului de mijloace băneşti</t>
  </si>
  <si>
    <t>Sold de mijloace băneşti la începutul perioadei</t>
  </si>
  <si>
    <t>Sold de mijloace băneşti la sfîrşitul perioadei</t>
  </si>
  <si>
    <t xml:space="preserve"> VENITURI</t>
  </si>
  <si>
    <t>Transferuri primite în cadrul bugetului public naţional</t>
  </si>
  <si>
    <t>mln. lei</t>
  </si>
  <si>
    <t>INFORMAŢIE
privind executarea bugetului asigurărilor sociale de stat
la situaţia din 01 ianuarie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</si>
</sst>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2" formatCode="0.0"/>
  </numFmts>
  <fonts count="21">
    <font>
      <sz val="10"/>
      <name val="Arial"/>
    </font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</font>
    <font>
      <b/>
      <sz val="16"/>
      <name val="Times New Roman"/>
      <family val="1"/>
    </font>
    <font>
      <b/>
      <sz val="16"/>
      <name val="Arial"/>
      <family val="2"/>
    </font>
    <font>
      <b/>
      <sz val="12"/>
      <name val="Times New Roman"/>
      <family val="1"/>
      <charset val="204"/>
    </font>
    <font>
      <i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14"/>
      <name val="Arial"/>
      <family val="2"/>
    </font>
    <font>
      <b/>
      <i/>
      <sz val="12"/>
      <name val="Times New Roman"/>
      <family val="1"/>
      <charset val="204"/>
    </font>
    <font>
      <i/>
      <sz val="14"/>
      <name val="Arial"/>
      <family val="2"/>
    </font>
    <font>
      <sz val="10"/>
      <name val="Arial Cyr"/>
      <charset val="238"/>
    </font>
    <font>
      <sz val="12"/>
      <name val="Times New Roman"/>
      <family val="1"/>
    </font>
    <font>
      <sz val="10"/>
      <name val="Arial"/>
      <family val="2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 vertical="center" wrapText="1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202" fontId="3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Border="1"/>
    <xf numFmtId="0" fontId="14" fillId="0" borderId="0" xfId="0" applyFont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/>
    <xf numFmtId="0" fontId="16" fillId="0" borderId="0" xfId="0" applyFont="1"/>
    <xf numFmtId="0" fontId="11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202" fontId="11" fillId="0" borderId="0" xfId="0" applyNumberFormat="1" applyFont="1" applyBorder="1"/>
    <xf numFmtId="0" fontId="14" fillId="0" borderId="0" xfId="0" applyFont="1" applyBorder="1"/>
    <xf numFmtId="0" fontId="13" fillId="0" borderId="2" xfId="0" applyFont="1" applyBorder="1" applyAlignment="1">
      <alignment horizontal="center"/>
    </xf>
    <xf numFmtId="0" fontId="11" fillId="0" borderId="2" xfId="1" applyFont="1" applyFill="1" applyBorder="1" applyAlignment="1">
      <alignment horizontal="left" vertical="center" wrapText="1"/>
    </xf>
    <xf numFmtId="0" fontId="18" fillId="0" borderId="0" xfId="0" applyFont="1"/>
    <xf numFmtId="0" fontId="3" fillId="0" borderId="3" xfId="0" applyFont="1" applyFill="1" applyBorder="1" applyAlignment="1">
      <alignment horizontal="center" vertical="center" wrapText="1"/>
    </xf>
    <xf numFmtId="202" fontId="14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202" fontId="4" fillId="0" borderId="2" xfId="0" applyNumberFormat="1" applyFont="1" applyFill="1" applyBorder="1" applyAlignment="1">
      <alignment horizontal="right"/>
    </xf>
    <xf numFmtId="202" fontId="7" fillId="0" borderId="2" xfId="0" quotePrefix="1" applyNumberFormat="1" applyFont="1" applyFill="1" applyBorder="1" applyAlignment="1">
      <alignment horizontal="right"/>
    </xf>
    <xf numFmtId="202" fontId="4" fillId="0" borderId="2" xfId="0" applyNumberFormat="1" applyFont="1" applyFill="1" applyBorder="1"/>
    <xf numFmtId="202" fontId="5" fillId="0" borderId="2" xfId="0" applyNumberFormat="1" applyFont="1" applyFill="1" applyBorder="1" applyAlignment="1">
      <alignment horizontal="right"/>
    </xf>
    <xf numFmtId="202" fontId="5" fillId="0" borderId="2" xfId="0" applyNumberFormat="1" applyFont="1" applyFill="1" applyBorder="1"/>
    <xf numFmtId="202" fontId="7" fillId="0" borderId="2" xfId="0" applyNumberFormat="1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9" fontId="3" fillId="0" borderId="3" xfId="3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4">
    <cellStyle name="Normal" xfId="0" builtinId="0"/>
    <cellStyle name="Normal 2" xfId="1"/>
    <cellStyle name="Percent 2" xfId="2"/>
    <cellStyle name="Pro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Normal="100" zoomScaleSheetLayoutView="100" workbookViewId="0">
      <selection activeCell="P14" sqref="P14"/>
    </sheetView>
  </sheetViews>
  <sheetFormatPr defaultRowHeight="18"/>
  <cols>
    <col min="1" max="1" width="35.5703125" style="19" customWidth="1"/>
    <col min="2" max="2" width="8.28515625" style="19" customWidth="1"/>
    <col min="3" max="3" width="14.140625" style="19" customWidth="1"/>
    <col min="4" max="4" width="13.7109375" style="19" customWidth="1"/>
    <col min="5" max="5" width="13.5703125" style="19" customWidth="1"/>
    <col min="6" max="6" width="14.85546875" style="19" customWidth="1"/>
    <col min="7" max="7" width="15.140625" style="19" customWidth="1"/>
    <col min="8" max="8" width="14.28515625" style="19" customWidth="1"/>
    <col min="9" max="9" width="14.140625" style="19" customWidth="1"/>
    <col min="10" max="11" width="10" style="19" customWidth="1"/>
    <col min="12" max="12" width="9.42578125" style="19" customWidth="1"/>
    <col min="13" max="16384" width="9.140625" style="19"/>
  </cols>
  <sheetData>
    <row r="1" spans="1:15" ht="74.25" customHeight="1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24"/>
      <c r="K1" s="24"/>
      <c r="L1" s="25"/>
      <c r="M1" s="25"/>
      <c r="N1" s="25"/>
      <c r="O1" s="25"/>
    </row>
    <row r="2" spans="1:15" ht="12" customHeight="1">
      <c r="A2" s="37"/>
      <c r="B2" s="37"/>
      <c r="C2" s="36"/>
      <c r="D2" s="36"/>
      <c r="E2" s="37"/>
      <c r="F2" s="36"/>
      <c r="G2" s="36"/>
      <c r="H2" s="36"/>
      <c r="I2" s="38" t="s">
        <v>33</v>
      </c>
      <c r="J2" s="24"/>
      <c r="K2" s="24"/>
      <c r="L2" s="25"/>
      <c r="M2" s="25"/>
      <c r="N2" s="25"/>
      <c r="O2" s="25"/>
    </row>
    <row r="3" spans="1:15" ht="26.25" customHeight="1">
      <c r="A3" s="48" t="s">
        <v>0</v>
      </c>
      <c r="B3" s="50" t="s">
        <v>16</v>
      </c>
      <c r="C3" s="52" t="s">
        <v>1</v>
      </c>
      <c r="D3" s="53"/>
      <c r="E3" s="54" t="s">
        <v>2</v>
      </c>
      <c r="F3" s="53" t="s">
        <v>3</v>
      </c>
      <c r="G3" s="56"/>
      <c r="H3" s="52" t="s">
        <v>4</v>
      </c>
      <c r="I3" s="56"/>
      <c r="J3" s="25"/>
      <c r="K3" s="25"/>
      <c r="L3" s="25"/>
      <c r="M3" s="25"/>
      <c r="N3" s="25"/>
      <c r="O3" s="25"/>
    </row>
    <row r="4" spans="1:15" ht="64.5" customHeight="1">
      <c r="A4" s="49"/>
      <c r="B4" s="51"/>
      <c r="C4" s="2" t="s">
        <v>11</v>
      </c>
      <c r="D4" s="2" t="s">
        <v>12</v>
      </c>
      <c r="E4" s="55"/>
      <c r="F4" s="3" t="s">
        <v>14</v>
      </c>
      <c r="G4" s="34" t="s">
        <v>13</v>
      </c>
      <c r="H4" s="3" t="s">
        <v>14</v>
      </c>
      <c r="I4" s="34" t="s">
        <v>13</v>
      </c>
      <c r="J4" s="25"/>
      <c r="K4" s="25"/>
      <c r="L4" s="25"/>
      <c r="M4" s="25"/>
      <c r="N4" s="25"/>
      <c r="O4" s="25"/>
    </row>
    <row r="5" spans="1:15" ht="18.75">
      <c r="A5" s="1" t="s">
        <v>5</v>
      </c>
      <c r="B5" s="11"/>
      <c r="C5" s="39">
        <v>1</v>
      </c>
      <c r="D5" s="39">
        <v>2</v>
      </c>
      <c r="E5" s="39">
        <v>3</v>
      </c>
      <c r="F5" s="39" t="s">
        <v>6</v>
      </c>
      <c r="G5" s="39" t="s">
        <v>7</v>
      </c>
      <c r="H5" s="39" t="s">
        <v>8</v>
      </c>
      <c r="I5" s="39" t="s">
        <v>9</v>
      </c>
      <c r="J5" s="25"/>
      <c r="K5" s="25"/>
      <c r="L5" s="25"/>
      <c r="M5" s="25"/>
      <c r="N5" s="25"/>
      <c r="O5" s="25"/>
    </row>
    <row r="6" spans="1:15" ht="24.75" customHeight="1">
      <c r="A6" s="4" t="s">
        <v>31</v>
      </c>
      <c r="B6" s="31">
        <v>1</v>
      </c>
      <c r="C6" s="40">
        <f>C8+C9+C10</f>
        <v>38735.600000000006</v>
      </c>
      <c r="D6" s="40">
        <f>D8+D9+D10</f>
        <v>38870.699999999997</v>
      </c>
      <c r="E6" s="40">
        <f>E8+E9+E10</f>
        <v>38604.399999999994</v>
      </c>
      <c r="F6" s="40">
        <f>E6-C6</f>
        <v>-131.20000000001164</v>
      </c>
      <c r="G6" s="40">
        <f>E6-D6</f>
        <v>-266.30000000000291</v>
      </c>
      <c r="H6" s="40">
        <f>ROUND((E6/C6)*100,1)</f>
        <v>99.7</v>
      </c>
      <c r="I6" s="40">
        <f>ROUND((E6/D6)*100,1)</f>
        <v>99.3</v>
      </c>
      <c r="K6" s="35"/>
    </row>
    <row r="7" spans="1:15" s="26" customFormat="1" ht="37.5">
      <c r="A7" s="20" t="s">
        <v>21</v>
      </c>
      <c r="B7" s="22">
        <v>12</v>
      </c>
      <c r="C7" s="41">
        <f>C8</f>
        <v>21164</v>
      </c>
      <c r="D7" s="41">
        <f>D8</f>
        <v>21495.3</v>
      </c>
      <c r="E7" s="41">
        <f>E8</f>
        <v>21524.2</v>
      </c>
      <c r="F7" s="40">
        <f>E7-C7</f>
        <v>360.20000000000073</v>
      </c>
      <c r="G7" s="40">
        <f>E7-D7</f>
        <v>28.900000000001455</v>
      </c>
      <c r="H7" s="40">
        <f>ROUND((E7/C7)*100,1)</f>
        <v>101.7</v>
      </c>
      <c r="I7" s="40">
        <f>ROUND((E7/D7)*100,1)</f>
        <v>100.1</v>
      </c>
      <c r="L7" s="13"/>
    </row>
    <row r="8" spans="1:15" ht="37.5">
      <c r="A8" s="21" t="s">
        <v>22</v>
      </c>
      <c r="B8" s="23">
        <v>121</v>
      </c>
      <c r="C8" s="40">
        <v>21164</v>
      </c>
      <c r="D8" s="40">
        <v>21495.3</v>
      </c>
      <c r="E8" s="42">
        <v>21524.2</v>
      </c>
      <c r="F8" s="40">
        <f t="shared" ref="F8:F13" si="0">E8-C8</f>
        <v>360.20000000000073</v>
      </c>
      <c r="G8" s="40">
        <f t="shared" ref="G8:G13" si="1">E8-D8</f>
        <v>28.900000000001455</v>
      </c>
      <c r="H8" s="40">
        <f t="shared" ref="H8:H13" si="2">ROUND((E8/C8)*100,1)</f>
        <v>101.7</v>
      </c>
      <c r="I8" s="40">
        <f t="shared" ref="I8:I13" si="3">ROUND((E8/D8)*100,1)</f>
        <v>100.1</v>
      </c>
    </row>
    <row r="9" spans="1:15" ht="20.25">
      <c r="A9" s="4" t="s">
        <v>23</v>
      </c>
      <c r="B9" s="22">
        <v>14</v>
      </c>
      <c r="C9" s="40">
        <v>401.7</v>
      </c>
      <c r="D9" s="40">
        <v>545.70000000000005</v>
      </c>
      <c r="E9" s="40">
        <v>568.6</v>
      </c>
      <c r="F9" s="40">
        <f t="shared" si="0"/>
        <v>166.90000000000003</v>
      </c>
      <c r="G9" s="40">
        <f t="shared" si="1"/>
        <v>22.899999999999977</v>
      </c>
      <c r="H9" s="40">
        <f t="shared" si="2"/>
        <v>141.5</v>
      </c>
      <c r="I9" s="40">
        <f t="shared" si="3"/>
        <v>104.2</v>
      </c>
    </row>
    <row r="10" spans="1:15" ht="39.75" customHeight="1">
      <c r="A10" s="32" t="s">
        <v>32</v>
      </c>
      <c r="B10" s="23">
        <v>19</v>
      </c>
      <c r="C10" s="40">
        <f>C11+C12</f>
        <v>17169.900000000001</v>
      </c>
      <c r="D10" s="40">
        <f>D11+D12</f>
        <v>16829.699999999997</v>
      </c>
      <c r="E10" s="40">
        <f>E11+E12</f>
        <v>16511.599999999999</v>
      </c>
      <c r="F10" s="40">
        <f t="shared" si="0"/>
        <v>-658.30000000000291</v>
      </c>
      <c r="G10" s="40">
        <f t="shared" si="1"/>
        <v>-318.09999999999854</v>
      </c>
      <c r="H10" s="40">
        <f t="shared" si="2"/>
        <v>96.2</v>
      </c>
      <c r="I10" s="40">
        <f t="shared" si="3"/>
        <v>98.1</v>
      </c>
    </row>
    <row r="11" spans="1:15" ht="79.5" customHeight="1">
      <c r="A11" s="5" t="s">
        <v>15</v>
      </c>
      <c r="B11" s="16"/>
      <c r="C11" s="43">
        <v>11003.5</v>
      </c>
      <c r="D11" s="43">
        <v>11171.8</v>
      </c>
      <c r="E11" s="44">
        <v>11093.7</v>
      </c>
      <c r="F11" s="40">
        <f t="shared" si="0"/>
        <v>90.200000000000728</v>
      </c>
      <c r="G11" s="40">
        <f t="shared" si="1"/>
        <v>-78.099999999998545</v>
      </c>
      <c r="H11" s="40">
        <f t="shared" si="2"/>
        <v>100.8</v>
      </c>
      <c r="I11" s="40">
        <f t="shared" si="3"/>
        <v>99.3</v>
      </c>
    </row>
    <row r="12" spans="1:15" ht="75">
      <c r="A12" s="5" t="s">
        <v>10</v>
      </c>
      <c r="B12" s="16"/>
      <c r="C12" s="43">
        <v>6166.4</v>
      </c>
      <c r="D12" s="43">
        <v>5657.9</v>
      </c>
      <c r="E12" s="43">
        <v>5417.9</v>
      </c>
      <c r="F12" s="40">
        <f t="shared" si="0"/>
        <v>-748.5</v>
      </c>
      <c r="G12" s="40">
        <f t="shared" si="1"/>
        <v>-240</v>
      </c>
      <c r="H12" s="40">
        <f t="shared" si="2"/>
        <v>87.9</v>
      </c>
      <c r="I12" s="40">
        <f t="shared" si="3"/>
        <v>95.8</v>
      </c>
    </row>
    <row r="13" spans="1:15" ht="37.5">
      <c r="A13" s="15" t="s">
        <v>24</v>
      </c>
      <c r="B13" s="17" t="s">
        <v>17</v>
      </c>
      <c r="C13" s="40">
        <v>38735.599999999999</v>
      </c>
      <c r="D13" s="40">
        <v>38870.699999999997</v>
      </c>
      <c r="E13" s="42">
        <v>38524.699999999997</v>
      </c>
      <c r="F13" s="40">
        <f t="shared" si="0"/>
        <v>-210.90000000000146</v>
      </c>
      <c r="G13" s="40">
        <f t="shared" si="1"/>
        <v>-346</v>
      </c>
      <c r="H13" s="40">
        <f t="shared" si="2"/>
        <v>99.5</v>
      </c>
      <c r="I13" s="40">
        <f t="shared" si="3"/>
        <v>99.1</v>
      </c>
    </row>
    <row r="14" spans="1:15" ht="40.5" customHeight="1">
      <c r="A14" s="14" t="s">
        <v>25</v>
      </c>
      <c r="B14" s="22" t="s">
        <v>18</v>
      </c>
      <c r="C14" s="45">
        <f>C6-C13</f>
        <v>0</v>
      </c>
      <c r="D14" s="45">
        <f>D6-D13</f>
        <v>0</v>
      </c>
      <c r="E14" s="45">
        <f>E6-E13</f>
        <v>79.69999999999709</v>
      </c>
      <c r="F14" s="40"/>
      <c r="G14" s="40"/>
      <c r="H14" s="40"/>
      <c r="I14" s="40"/>
    </row>
    <row r="15" spans="1:15" ht="26.25" customHeight="1">
      <c r="A15" s="14" t="s">
        <v>26</v>
      </c>
      <c r="B15" s="22" t="s">
        <v>19</v>
      </c>
      <c r="C15" s="45">
        <f>C16+C17+C18</f>
        <v>0</v>
      </c>
      <c r="D15" s="45">
        <f>D16+D17+D18</f>
        <v>0</v>
      </c>
      <c r="E15" s="45">
        <f>E16+E17+E18</f>
        <v>-79.699999999994176</v>
      </c>
      <c r="F15" s="40"/>
      <c r="G15" s="40"/>
      <c r="H15" s="40"/>
      <c r="I15" s="40"/>
    </row>
    <row r="16" spans="1:15" ht="24" customHeight="1">
      <c r="A16" s="14" t="s">
        <v>27</v>
      </c>
      <c r="B16" s="22">
        <v>4</v>
      </c>
      <c r="C16" s="45">
        <v>0</v>
      </c>
      <c r="D16" s="45">
        <v>-51.2</v>
      </c>
      <c r="E16" s="45">
        <v>-51.2</v>
      </c>
      <c r="F16" s="40"/>
      <c r="G16" s="40"/>
      <c r="H16" s="40"/>
      <c r="I16" s="40"/>
    </row>
    <row r="17" spans="1:9" ht="20.25">
      <c r="A17" s="14" t="s">
        <v>20</v>
      </c>
      <c r="B17" s="22">
        <v>5</v>
      </c>
      <c r="C17" s="45">
        <v>0</v>
      </c>
      <c r="D17" s="45">
        <v>0</v>
      </c>
      <c r="E17" s="45">
        <v>0.2</v>
      </c>
      <c r="F17" s="40"/>
      <c r="G17" s="40"/>
      <c r="H17" s="40"/>
      <c r="I17" s="40"/>
    </row>
    <row r="18" spans="1:9" ht="37.5">
      <c r="A18" s="14" t="s">
        <v>28</v>
      </c>
      <c r="B18" s="22">
        <v>9</v>
      </c>
      <c r="C18" s="45">
        <v>0</v>
      </c>
      <c r="D18" s="45">
        <f>D19-D20</f>
        <v>51.2</v>
      </c>
      <c r="E18" s="45">
        <f>E19-E20</f>
        <v>-28.699999999994176</v>
      </c>
      <c r="F18" s="40"/>
      <c r="G18" s="40"/>
      <c r="H18" s="40"/>
      <c r="I18" s="40"/>
    </row>
    <row r="19" spans="1:9" ht="38.25" customHeight="1">
      <c r="A19" s="14" t="s">
        <v>29</v>
      </c>
      <c r="B19" s="12">
        <v>91</v>
      </c>
      <c r="C19" s="45">
        <v>0</v>
      </c>
      <c r="D19" s="45">
        <v>51.2</v>
      </c>
      <c r="E19" s="45">
        <v>51.2</v>
      </c>
      <c r="F19" s="40"/>
      <c r="G19" s="40"/>
      <c r="H19" s="40"/>
      <c r="I19" s="40"/>
    </row>
    <row r="20" spans="1:9" ht="37.5">
      <c r="A20" s="14" t="s">
        <v>30</v>
      </c>
      <c r="B20" s="12">
        <v>93</v>
      </c>
      <c r="C20" s="45">
        <v>0</v>
      </c>
      <c r="D20" s="45">
        <v>0</v>
      </c>
      <c r="E20" s="45">
        <f>E19+E6-E13+E16+E17</f>
        <v>79.899999999994179</v>
      </c>
      <c r="F20" s="40"/>
      <c r="G20" s="40"/>
      <c r="H20" s="40"/>
      <c r="I20" s="40"/>
    </row>
    <row r="21" spans="1:9" ht="44.25" customHeight="1">
      <c r="A21" s="27"/>
      <c r="B21" s="28"/>
      <c r="C21" s="29"/>
      <c r="D21" s="29"/>
      <c r="E21" s="18"/>
      <c r="F21" s="6"/>
      <c r="G21" s="6"/>
      <c r="H21" s="6"/>
      <c r="I21" s="30"/>
    </row>
    <row r="22" spans="1:9" ht="20.25">
      <c r="A22" s="7"/>
      <c r="B22" s="7"/>
      <c r="C22" s="7"/>
      <c r="D22" s="7"/>
      <c r="E22" s="7"/>
      <c r="F22" s="7"/>
      <c r="G22" s="7"/>
      <c r="H22" s="7"/>
      <c r="I22" s="8"/>
    </row>
    <row r="23" spans="1:9" ht="11.25" customHeight="1">
      <c r="A23" s="9"/>
      <c r="B23" s="9"/>
      <c r="C23" s="9"/>
      <c r="D23" s="9"/>
      <c r="E23" s="9"/>
      <c r="F23" s="9"/>
      <c r="G23" s="9"/>
      <c r="H23" s="9"/>
      <c r="I23" s="10"/>
    </row>
    <row r="24" spans="1:9" ht="20.25">
      <c r="A24" s="9"/>
      <c r="B24" s="9"/>
      <c r="C24" s="9"/>
      <c r="D24" s="9"/>
      <c r="E24" s="9"/>
      <c r="F24" s="9"/>
      <c r="G24" s="46"/>
      <c r="H24" s="46"/>
      <c r="I24" s="46"/>
    </row>
    <row r="25" spans="1:9" ht="22.5" customHeight="1">
      <c r="A25" s="9"/>
      <c r="B25" s="9"/>
      <c r="C25" s="9"/>
      <c r="D25" s="9"/>
      <c r="E25" s="9"/>
      <c r="F25" s="9"/>
      <c r="G25" s="9"/>
      <c r="H25" s="9"/>
      <c r="I25" s="10"/>
    </row>
    <row r="26" spans="1:9" ht="22.5" customHeight="1">
      <c r="A26" s="9"/>
      <c r="B26" s="9"/>
      <c r="C26" s="9"/>
      <c r="D26" s="9"/>
      <c r="E26" s="9"/>
      <c r="F26" s="9"/>
      <c r="G26" s="46"/>
      <c r="H26" s="46"/>
      <c r="I26" s="46"/>
    </row>
    <row r="27" spans="1:9" ht="39.75" customHeight="1">
      <c r="A27" s="33"/>
    </row>
  </sheetData>
  <mergeCells count="9">
    <mergeCell ref="G24:I24"/>
    <mergeCell ref="G26:I26"/>
    <mergeCell ref="A1:I1"/>
    <mergeCell ref="A3:A4"/>
    <mergeCell ref="B3:B4"/>
    <mergeCell ref="C3:D3"/>
    <mergeCell ref="E3:E4"/>
    <mergeCell ref="F3:G3"/>
    <mergeCell ref="H3:I3"/>
  </mergeCells>
  <pageMargins left="0.87" right="0.24" top="0.51" bottom="0.98425196850393704" header="0.511811023622047" footer="0.511811023622047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01.01.2024</vt:lpstr>
      <vt:lpstr>'01.01.2024'!Zona_de_imprimat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Aliona Florea</dc:creator>
  <cp:lastModifiedBy>Alexandru</cp:lastModifiedBy>
  <cp:lastPrinted>2024-02-27T09:00:11Z</cp:lastPrinted>
  <dcterms:created xsi:type="dcterms:W3CDTF">1996-10-14T23:33:28Z</dcterms:created>
  <dcterms:modified xsi:type="dcterms:W3CDTF">2024-02-28T12:46:57Z</dcterms:modified>
</cp:coreProperties>
</file>