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IJ\Agenția de Administrare a Instanțelor Judecătorești\2024\Date.gov.md\"/>
    </mc:Choice>
  </mc:AlternateContent>
  <xr:revisionPtr revIDLastSave="0" documentId="8_{E54293CA-481B-40C0-A3C2-CF4D7D5D1F40}" xr6:coauthVersionLast="47" xr6:coauthVersionMax="47" xr10:uidLastSave="{00000000-0000-0000-0000-000000000000}"/>
  <bookViews>
    <workbookView xWindow="-120" yWindow="-120" windowWidth="29040" windowHeight="15720" xr2:uid="{9A357427-6752-4296-A039-6EBAD263A0B7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4" i="1" l="1"/>
  <c r="W24" i="1"/>
  <c r="V24" i="1"/>
  <c r="U24" i="1"/>
  <c r="Q24" i="1"/>
  <c r="T24" i="1" s="1"/>
  <c r="P24" i="1"/>
  <c r="S24" i="1" s="1"/>
  <c r="O24" i="1"/>
  <c r="R24" i="1" s="1"/>
  <c r="N24" i="1"/>
  <c r="M24" i="1"/>
  <c r="L24" i="1"/>
  <c r="J24" i="1"/>
  <c r="K24" i="1" s="1"/>
  <c r="I24" i="1"/>
  <c r="H24" i="1"/>
  <c r="F24" i="1"/>
  <c r="D24" i="1"/>
  <c r="C24" i="1"/>
  <c r="T23" i="1"/>
  <c r="S23" i="1"/>
  <c r="R23" i="1"/>
  <c r="K23" i="1"/>
  <c r="E23" i="1"/>
  <c r="G23" i="1" s="1"/>
  <c r="T22" i="1"/>
  <c r="S22" i="1"/>
  <c r="R22" i="1"/>
  <c r="K22" i="1"/>
  <c r="E22" i="1"/>
  <c r="G22" i="1" s="1"/>
  <c r="T21" i="1"/>
  <c r="S21" i="1"/>
  <c r="R21" i="1"/>
  <c r="K21" i="1"/>
  <c r="G21" i="1"/>
  <c r="E21" i="1"/>
  <c r="T20" i="1"/>
  <c r="S20" i="1"/>
  <c r="R20" i="1"/>
  <c r="K20" i="1"/>
  <c r="G20" i="1"/>
  <c r="E20" i="1"/>
  <c r="T19" i="1"/>
  <c r="S19" i="1"/>
  <c r="R19" i="1"/>
  <c r="K19" i="1"/>
  <c r="E19" i="1"/>
  <c r="G19" i="1" s="1"/>
  <c r="T18" i="1"/>
  <c r="S18" i="1"/>
  <c r="R18" i="1"/>
  <c r="K18" i="1"/>
  <c r="E18" i="1"/>
  <c r="G18" i="1" s="1"/>
  <c r="T17" i="1"/>
  <c r="S17" i="1"/>
  <c r="R17" i="1"/>
  <c r="K17" i="1"/>
  <c r="G17" i="1"/>
  <c r="E17" i="1"/>
  <c r="T16" i="1"/>
  <c r="S16" i="1"/>
  <c r="R16" i="1"/>
  <c r="K16" i="1"/>
  <c r="G16" i="1"/>
  <c r="E16" i="1"/>
  <c r="T15" i="1"/>
  <c r="S15" i="1"/>
  <c r="R15" i="1"/>
  <c r="K15" i="1"/>
  <c r="E15" i="1"/>
  <c r="G15" i="1" s="1"/>
  <c r="T14" i="1"/>
  <c r="S14" i="1"/>
  <c r="R14" i="1"/>
  <c r="K14" i="1"/>
  <c r="E14" i="1"/>
  <c r="G14" i="1" s="1"/>
  <c r="T13" i="1"/>
  <c r="S13" i="1"/>
  <c r="R13" i="1"/>
  <c r="K13" i="1"/>
  <c r="G13" i="1"/>
  <c r="E13" i="1"/>
  <c r="T12" i="1"/>
  <c r="S12" i="1"/>
  <c r="R12" i="1"/>
  <c r="K12" i="1"/>
  <c r="G12" i="1"/>
  <c r="E12" i="1"/>
  <c r="T11" i="1"/>
  <c r="S11" i="1"/>
  <c r="R11" i="1"/>
  <c r="K11" i="1"/>
  <c r="E11" i="1"/>
  <c r="G11" i="1" s="1"/>
  <c r="T10" i="1"/>
  <c r="S10" i="1"/>
  <c r="R10" i="1"/>
  <c r="K10" i="1"/>
  <c r="E10" i="1"/>
  <c r="G10" i="1" s="1"/>
  <c r="T9" i="1"/>
  <c r="S9" i="1"/>
  <c r="R9" i="1"/>
  <c r="K9" i="1"/>
  <c r="G9" i="1"/>
  <c r="E9" i="1"/>
  <c r="T8" i="1"/>
  <c r="S8" i="1"/>
  <c r="R8" i="1"/>
  <c r="K8" i="1"/>
  <c r="G8" i="1"/>
  <c r="E8" i="1"/>
  <c r="T7" i="1"/>
  <c r="S7" i="1"/>
  <c r="R7" i="1"/>
  <c r="K7" i="1"/>
  <c r="E7" i="1"/>
  <c r="G7" i="1" s="1"/>
  <c r="T6" i="1"/>
  <c r="S6" i="1"/>
  <c r="R6" i="1"/>
  <c r="K6" i="1"/>
  <c r="G6" i="1"/>
  <c r="E6" i="1"/>
  <c r="T5" i="1"/>
  <c r="S5" i="1"/>
  <c r="R5" i="1"/>
  <c r="K5" i="1"/>
  <c r="G5" i="1"/>
  <c r="E5" i="1"/>
  <c r="E24" i="1" l="1"/>
  <c r="G24" i="1" s="1"/>
</calcChain>
</file>

<file path=xl/sharedStrings.xml><?xml version="1.0" encoding="utf-8"?>
<sst xmlns="http://schemas.openxmlformats.org/spreadsheetml/2006/main" count="49" uniqueCount="46">
  <si>
    <t>Inclusiv</t>
  </si>
  <si>
    <t>Nr. d/o</t>
  </si>
  <si>
    <t>Denumirea</t>
  </si>
  <si>
    <t>Nr. cereri/dosare repartizate</t>
  </si>
  <si>
    <t>Nr.  dosare primite în procedură</t>
  </si>
  <si>
    <t>Nr. şedinţe planificate conform PIGD</t>
  </si>
  <si>
    <t>Nr. şedinţe fără rezultat</t>
  </si>
  <si>
    <t xml:space="preserve">Nr. şedinţe fără rezultat vs.Nr. şedinţe planificate conform PIGD </t>
  </si>
  <si>
    <t>Nr. şedinţe care a avut loc</t>
  </si>
  <si>
    <t>Nr. şedinţe amînate</t>
  </si>
  <si>
    <t>Nr. şedinţe întrerupte</t>
  </si>
  <si>
    <t>Nr. şedinţe desfașurate</t>
  </si>
  <si>
    <t>Nr. şedinţe anulate</t>
  </si>
  <si>
    <t>Nr. şedinţe care nu a avut loc</t>
  </si>
  <si>
    <t>Nr. de şedinţe  la care a fost efectuate    mențiuni în procesul verbal</t>
  </si>
  <si>
    <t>Nr.  şedinţe înregistrate audio</t>
  </si>
  <si>
    <t>Nr. şedinţe înregistrate audio cu Femida</t>
  </si>
  <si>
    <t>Nr. de şedinţe înregistrate audio cu  reportofon</t>
  </si>
  <si>
    <t xml:space="preserve">Nr.  şedinţe înregistrate audio vs. Nr. de şedinţe  la care a fost efectuate    mențiuni în procesul verbal </t>
  </si>
  <si>
    <t xml:space="preserve">Nr. şedinţe înregistrate audio cu Femida vs. Nr. de şedinţe  la care a fost efectuate    mențiuni în procesul verbal </t>
  </si>
  <si>
    <t>Nr. de şedinţe înregistrate audio cu  reportofon vs. Nr. de şedinţe  la care a fost efectuate    mențiuni în procesul verbal</t>
  </si>
  <si>
    <t xml:space="preserve">Nr. echipamentelor SRS Femida     </t>
  </si>
  <si>
    <t xml:space="preserve">Nr. săli de ședințe   </t>
  </si>
  <si>
    <t xml:space="preserve">Nr. Judecători    </t>
  </si>
  <si>
    <t>Nr. şedinţe defășurate prin videoconferință</t>
  </si>
  <si>
    <t>%</t>
  </si>
  <si>
    <t>TOTAL</t>
  </si>
  <si>
    <t xml:space="preserve"> Curtea de Apel Balți </t>
  </si>
  <si>
    <t xml:space="preserve"> Curtea de Apel Cahul </t>
  </si>
  <si>
    <t xml:space="preserve"> Curtea de Apel Chișinau </t>
  </si>
  <si>
    <t xml:space="preserve"> Curtea de Apel Comrat </t>
  </si>
  <si>
    <t xml:space="preserve"> Judecătoria Anenii Noi </t>
  </si>
  <si>
    <t xml:space="preserve"> Judecătoria Bălți </t>
  </si>
  <si>
    <t xml:space="preserve"> Judecătoria Cahul </t>
  </si>
  <si>
    <t xml:space="preserve"> Judecătoria Căuşeni </t>
  </si>
  <si>
    <t xml:space="preserve"> Judecătoria Chișinău </t>
  </si>
  <si>
    <t xml:space="preserve"> Judecătoria Cimișlia </t>
  </si>
  <si>
    <t xml:space="preserve"> Judecătoria Comrat </t>
  </si>
  <si>
    <t xml:space="preserve"> Judecătoria Criuleni </t>
  </si>
  <si>
    <t xml:space="preserve"> Judecătoria Drochia </t>
  </si>
  <si>
    <t xml:space="preserve"> Judecătoria Edineţ </t>
  </si>
  <si>
    <t xml:space="preserve"> Judecătoria Hînceşti </t>
  </si>
  <si>
    <t xml:space="preserve"> Judecătoria Orhei </t>
  </si>
  <si>
    <t xml:space="preserve"> Judecătoria Soroca </t>
  </si>
  <si>
    <t xml:space="preserve"> Judecătoria Străşeni </t>
  </si>
  <si>
    <t xml:space="preserve"> Judecătoria Ungheni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</si>
</sst>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auto="1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F2E0-5D8C-49B5-84BB-4108946BB5D5}">
  <dimension ref="A1:X24"/>
  <sheetViews>
    <sheetView tabSelected="1" workbookViewId="0">
      <selection activeCell="A23" sqref="A23:B23"/>
    </sheetView>
  </sheetViews>
  <sheetFormatPr defaultRowHeight="15" x14ac:dyDescent="0.25"/>
  <sheetData>
    <row r="1" spans="1:24" x14ac:dyDescent="0.25">
      <c r="A1" s="1"/>
      <c r="B1" s="1"/>
      <c r="C1" s="1"/>
      <c r="D1" s="1"/>
      <c r="E1" s="1"/>
      <c r="F1" s="2" t="s">
        <v>0</v>
      </c>
      <c r="G1" s="2"/>
      <c r="H1" s="2"/>
      <c r="I1" s="2"/>
      <c r="J1" s="2"/>
      <c r="K1" s="2"/>
      <c r="L1" s="2"/>
      <c r="M1" s="2"/>
      <c r="N1" s="1"/>
      <c r="O1" s="3"/>
      <c r="P1" s="4" t="s">
        <v>0</v>
      </c>
      <c r="Q1" s="4"/>
      <c r="R1" s="5"/>
      <c r="S1" s="5"/>
      <c r="T1" s="5"/>
      <c r="U1" s="5"/>
      <c r="V1" s="5"/>
      <c r="W1" s="6"/>
      <c r="X1" s="6"/>
    </row>
    <row r="2" spans="1:24" ht="165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5" t="s">
        <v>18</v>
      </c>
      <c r="S2" s="5" t="s">
        <v>19</v>
      </c>
      <c r="T2" s="4" t="s">
        <v>20</v>
      </c>
      <c r="U2" s="5" t="s">
        <v>21</v>
      </c>
      <c r="V2" s="5" t="s">
        <v>22</v>
      </c>
      <c r="W2" s="6" t="s">
        <v>23</v>
      </c>
      <c r="X2" s="6" t="s">
        <v>24</v>
      </c>
    </row>
    <row r="3" spans="1:24" x14ac:dyDescent="0.25">
      <c r="A3" s="4"/>
      <c r="B3" s="4"/>
      <c r="C3" s="4"/>
      <c r="D3" s="4"/>
      <c r="E3" s="4"/>
      <c r="F3" s="4"/>
      <c r="G3" s="5" t="s">
        <v>25</v>
      </c>
      <c r="H3" s="4"/>
      <c r="I3" s="4"/>
      <c r="J3" s="4"/>
      <c r="K3" s="4"/>
      <c r="L3" s="4"/>
      <c r="M3" s="4"/>
      <c r="N3" s="4"/>
      <c r="O3" s="4"/>
      <c r="P3" s="4"/>
      <c r="Q3" s="4"/>
      <c r="R3" s="5" t="s">
        <v>25</v>
      </c>
      <c r="S3" s="5" t="s">
        <v>25</v>
      </c>
      <c r="T3" s="4"/>
      <c r="U3" s="5"/>
      <c r="V3" s="5"/>
      <c r="W3" s="6"/>
      <c r="X3" s="6"/>
    </row>
    <row r="4" spans="1:24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/>
      <c r="H4" s="5">
        <v>7</v>
      </c>
      <c r="I4" s="5">
        <v>8</v>
      </c>
      <c r="J4" s="5">
        <v>9</v>
      </c>
      <c r="K4" s="5"/>
      <c r="L4" s="5">
        <v>10</v>
      </c>
      <c r="M4" s="5">
        <v>11</v>
      </c>
      <c r="N4" s="5">
        <v>12</v>
      </c>
      <c r="O4" s="6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6">
        <v>21</v>
      </c>
      <c r="X4" s="6">
        <v>22</v>
      </c>
    </row>
    <row r="5" spans="1:24" x14ac:dyDescent="0.25">
      <c r="A5" s="7" t="s">
        <v>27</v>
      </c>
      <c r="B5" s="7"/>
      <c r="C5" s="8">
        <v>1243</v>
      </c>
      <c r="D5" s="8">
        <v>471</v>
      </c>
      <c r="E5" s="8">
        <f>F5+H5+I5+J5+L5+M5</f>
        <v>186</v>
      </c>
      <c r="F5" s="8">
        <v>0</v>
      </c>
      <c r="G5" s="9">
        <f>F5/E5*100</f>
        <v>0</v>
      </c>
      <c r="H5" s="8">
        <v>132</v>
      </c>
      <c r="I5" s="8">
        <v>37</v>
      </c>
      <c r="J5" s="8">
        <v>7</v>
      </c>
      <c r="K5" s="8">
        <f>H5+I5+J5</f>
        <v>176</v>
      </c>
      <c r="L5" s="8"/>
      <c r="M5" s="8">
        <v>10</v>
      </c>
      <c r="N5" s="8">
        <v>131</v>
      </c>
      <c r="O5" s="10">
        <v>131</v>
      </c>
      <c r="P5" s="8">
        <v>124</v>
      </c>
      <c r="Q5" s="8">
        <v>7</v>
      </c>
      <c r="R5" s="9">
        <f>O5/N5*100</f>
        <v>100</v>
      </c>
      <c r="S5" s="9">
        <f>P5/N5*100</f>
        <v>94.656488549618317</v>
      </c>
      <c r="T5" s="9">
        <f>Q5/N5*100</f>
        <v>5.343511450381679</v>
      </c>
      <c r="U5" s="8">
        <v>7</v>
      </c>
      <c r="V5" s="8">
        <v>7</v>
      </c>
      <c r="W5" s="8"/>
      <c r="X5" s="8">
        <v>7</v>
      </c>
    </row>
    <row r="6" spans="1:24" x14ac:dyDescent="0.25">
      <c r="A6" s="7" t="s">
        <v>28</v>
      </c>
      <c r="B6" s="7"/>
      <c r="C6" s="8">
        <v>62</v>
      </c>
      <c r="D6" s="8">
        <v>34</v>
      </c>
      <c r="E6" s="8">
        <f t="shared" ref="E6:E23" si="0">F6+H6+I6+J6+L6+M6</f>
        <v>41</v>
      </c>
      <c r="F6" s="8">
        <v>0</v>
      </c>
      <c r="G6" s="9">
        <f t="shared" ref="G6:G22" si="1">F6/E6*100</f>
        <v>0</v>
      </c>
      <c r="H6" s="8">
        <v>17</v>
      </c>
      <c r="I6" s="8">
        <v>12</v>
      </c>
      <c r="J6" s="8">
        <v>1</v>
      </c>
      <c r="K6" s="8">
        <f t="shared" ref="K6:K24" si="2">H6+I6+J6</f>
        <v>30</v>
      </c>
      <c r="L6" s="8"/>
      <c r="M6" s="8">
        <v>11</v>
      </c>
      <c r="N6" s="8">
        <v>15</v>
      </c>
      <c r="O6" s="10">
        <v>15</v>
      </c>
      <c r="P6" s="8">
        <v>11</v>
      </c>
      <c r="Q6" s="8">
        <v>4</v>
      </c>
      <c r="R6" s="9">
        <f t="shared" ref="R6:R24" si="3">O6/N6*100</f>
        <v>100</v>
      </c>
      <c r="S6" s="9">
        <f t="shared" ref="S6:S24" si="4">P6/N6*100</f>
        <v>73.333333333333329</v>
      </c>
      <c r="T6" s="9">
        <f t="shared" ref="T6:T24" si="5">Q6/N6*100</f>
        <v>26.666666666666668</v>
      </c>
      <c r="U6" s="8">
        <v>3</v>
      </c>
      <c r="V6" s="8">
        <v>3</v>
      </c>
      <c r="W6" s="8"/>
      <c r="X6" s="8">
        <v>0</v>
      </c>
    </row>
    <row r="7" spans="1:24" x14ac:dyDescent="0.25">
      <c r="A7" s="7" t="s">
        <v>29</v>
      </c>
      <c r="B7" s="7"/>
      <c r="C7" s="8">
        <v>2103</v>
      </c>
      <c r="D7" s="8">
        <v>1835</v>
      </c>
      <c r="E7" s="8">
        <f t="shared" si="0"/>
        <v>1072</v>
      </c>
      <c r="F7" s="8">
        <v>3</v>
      </c>
      <c r="G7" s="9">
        <f t="shared" si="1"/>
        <v>0.27985074626865669</v>
      </c>
      <c r="H7" s="8">
        <v>765</v>
      </c>
      <c r="I7" s="8">
        <v>213</v>
      </c>
      <c r="J7" s="8">
        <v>2</v>
      </c>
      <c r="K7" s="8">
        <f t="shared" si="2"/>
        <v>980</v>
      </c>
      <c r="L7" s="8"/>
      <c r="M7" s="8">
        <v>89</v>
      </c>
      <c r="N7" s="8">
        <v>380</v>
      </c>
      <c r="O7" s="10">
        <v>378</v>
      </c>
      <c r="P7" s="8">
        <v>362</v>
      </c>
      <c r="Q7" s="8">
        <v>16</v>
      </c>
      <c r="R7" s="9">
        <f t="shared" si="3"/>
        <v>99.473684210526315</v>
      </c>
      <c r="S7" s="9">
        <f t="shared" si="4"/>
        <v>95.263157894736835</v>
      </c>
      <c r="T7" s="9">
        <f t="shared" si="5"/>
        <v>4.2105263157894735</v>
      </c>
      <c r="U7" s="8">
        <v>27</v>
      </c>
      <c r="V7" s="8">
        <v>12</v>
      </c>
      <c r="W7" s="8"/>
      <c r="X7" s="8">
        <v>208</v>
      </c>
    </row>
    <row r="8" spans="1:24" x14ac:dyDescent="0.25">
      <c r="A8" s="7" t="s">
        <v>30</v>
      </c>
      <c r="B8" s="7"/>
      <c r="C8" s="8">
        <v>154</v>
      </c>
      <c r="D8" s="8">
        <v>135</v>
      </c>
      <c r="E8" s="8">
        <f t="shared" si="0"/>
        <v>40</v>
      </c>
      <c r="F8" s="8">
        <v>0</v>
      </c>
      <c r="G8" s="9">
        <f t="shared" si="1"/>
        <v>0</v>
      </c>
      <c r="H8" s="8">
        <v>28</v>
      </c>
      <c r="I8" s="8">
        <v>3</v>
      </c>
      <c r="J8" s="8">
        <v>9</v>
      </c>
      <c r="K8" s="8">
        <f t="shared" si="2"/>
        <v>40</v>
      </c>
      <c r="L8" s="8"/>
      <c r="M8" s="8">
        <v>0</v>
      </c>
      <c r="N8" s="8">
        <v>24</v>
      </c>
      <c r="O8" s="10">
        <v>24</v>
      </c>
      <c r="P8" s="8">
        <v>24</v>
      </c>
      <c r="Q8" s="8">
        <v>0</v>
      </c>
      <c r="R8" s="9">
        <f t="shared" si="3"/>
        <v>100</v>
      </c>
      <c r="S8" s="9">
        <f t="shared" si="4"/>
        <v>100</v>
      </c>
      <c r="T8" s="9">
        <f t="shared" si="5"/>
        <v>0</v>
      </c>
      <c r="U8" s="8">
        <v>2</v>
      </c>
      <c r="V8" s="8">
        <v>2</v>
      </c>
      <c r="W8" s="8"/>
      <c r="X8" s="8">
        <v>0</v>
      </c>
    </row>
    <row r="9" spans="1:24" x14ac:dyDescent="0.25">
      <c r="A9" s="7" t="s">
        <v>31</v>
      </c>
      <c r="B9" s="7"/>
      <c r="C9" s="8">
        <v>395</v>
      </c>
      <c r="D9" s="8">
        <v>362</v>
      </c>
      <c r="E9" s="8">
        <f t="shared" si="0"/>
        <v>954</v>
      </c>
      <c r="F9" s="8">
        <v>0</v>
      </c>
      <c r="G9" s="9">
        <f t="shared" si="1"/>
        <v>0</v>
      </c>
      <c r="H9" s="8">
        <v>595</v>
      </c>
      <c r="I9" s="8">
        <v>204</v>
      </c>
      <c r="J9" s="8">
        <v>135</v>
      </c>
      <c r="K9" s="8">
        <f t="shared" si="2"/>
        <v>934</v>
      </c>
      <c r="L9" s="8"/>
      <c r="M9" s="8">
        <v>20</v>
      </c>
      <c r="N9" s="8">
        <v>590</v>
      </c>
      <c r="O9" s="10">
        <v>590</v>
      </c>
      <c r="P9" s="8">
        <v>317</v>
      </c>
      <c r="Q9" s="8">
        <v>273</v>
      </c>
      <c r="R9" s="9">
        <f t="shared" si="3"/>
        <v>100</v>
      </c>
      <c r="S9" s="9">
        <f t="shared" si="4"/>
        <v>53.728813559322028</v>
      </c>
      <c r="T9" s="9">
        <f t="shared" si="5"/>
        <v>46.271186440677965</v>
      </c>
      <c r="U9" s="8">
        <v>5</v>
      </c>
      <c r="V9" s="8">
        <v>5</v>
      </c>
      <c r="W9" s="8"/>
      <c r="X9" s="8">
        <v>119</v>
      </c>
    </row>
    <row r="10" spans="1:24" x14ac:dyDescent="0.25">
      <c r="A10" s="7" t="s">
        <v>32</v>
      </c>
      <c r="B10" s="7"/>
      <c r="C10" s="8">
        <v>1579</v>
      </c>
      <c r="D10" s="8">
        <v>1428</v>
      </c>
      <c r="E10" s="8">
        <f t="shared" si="0"/>
        <v>1316</v>
      </c>
      <c r="F10" s="8">
        <v>0</v>
      </c>
      <c r="G10" s="9">
        <f t="shared" si="1"/>
        <v>0</v>
      </c>
      <c r="H10" s="8">
        <v>877</v>
      </c>
      <c r="I10" s="8">
        <v>258</v>
      </c>
      <c r="J10" s="8">
        <v>138</v>
      </c>
      <c r="K10" s="8">
        <f t="shared" si="2"/>
        <v>1273</v>
      </c>
      <c r="L10" s="8"/>
      <c r="M10" s="8">
        <v>43</v>
      </c>
      <c r="N10" s="8">
        <v>881</v>
      </c>
      <c r="O10" s="10">
        <v>877</v>
      </c>
      <c r="P10" s="8">
        <v>418</v>
      </c>
      <c r="Q10" s="8">
        <v>459</v>
      </c>
      <c r="R10" s="9">
        <f t="shared" si="3"/>
        <v>99.545970488081721</v>
      </c>
      <c r="S10" s="9">
        <f t="shared" si="4"/>
        <v>47.446083995459702</v>
      </c>
      <c r="T10" s="9">
        <f t="shared" si="5"/>
        <v>52.099886492622019</v>
      </c>
      <c r="U10" s="8">
        <v>10</v>
      </c>
      <c r="V10" s="8">
        <v>10</v>
      </c>
      <c r="W10" s="8"/>
      <c r="X10" s="8">
        <v>30</v>
      </c>
    </row>
    <row r="11" spans="1:24" x14ac:dyDescent="0.25">
      <c r="A11" s="7" t="s">
        <v>33</v>
      </c>
      <c r="B11" s="7"/>
      <c r="C11" s="8">
        <v>726</v>
      </c>
      <c r="D11" s="8">
        <v>573</v>
      </c>
      <c r="E11" s="8">
        <f t="shared" si="0"/>
        <v>840</v>
      </c>
      <c r="F11" s="8">
        <v>18</v>
      </c>
      <c r="G11" s="9">
        <f t="shared" si="1"/>
        <v>2.1428571428571428</v>
      </c>
      <c r="H11" s="8">
        <v>581</v>
      </c>
      <c r="I11" s="8">
        <v>108</v>
      </c>
      <c r="J11" s="8">
        <v>109</v>
      </c>
      <c r="K11" s="8">
        <f t="shared" si="2"/>
        <v>798</v>
      </c>
      <c r="L11" s="8"/>
      <c r="M11" s="8">
        <v>24</v>
      </c>
      <c r="N11" s="8">
        <v>569</v>
      </c>
      <c r="O11" s="10">
        <v>551</v>
      </c>
      <c r="P11" s="8">
        <v>145</v>
      </c>
      <c r="Q11" s="8">
        <v>406</v>
      </c>
      <c r="R11" s="9">
        <f t="shared" si="3"/>
        <v>96.836555360281196</v>
      </c>
      <c r="S11" s="9">
        <f t="shared" si="4"/>
        <v>25.48330404217926</v>
      </c>
      <c r="T11" s="9">
        <f t="shared" si="5"/>
        <v>71.353251318101925</v>
      </c>
      <c r="U11" s="8">
        <v>11</v>
      </c>
      <c r="V11" s="8">
        <v>11</v>
      </c>
      <c r="W11" s="8"/>
      <c r="X11" s="8">
        <v>13</v>
      </c>
    </row>
    <row r="12" spans="1:24" x14ac:dyDescent="0.25">
      <c r="A12" s="7" t="s">
        <v>34</v>
      </c>
      <c r="B12" s="7"/>
      <c r="C12" s="8">
        <v>469</v>
      </c>
      <c r="D12" s="8">
        <v>400</v>
      </c>
      <c r="E12" s="8">
        <f t="shared" si="0"/>
        <v>648</v>
      </c>
      <c r="F12" s="8">
        <v>8</v>
      </c>
      <c r="G12" s="9">
        <f t="shared" si="1"/>
        <v>1.2345679012345678</v>
      </c>
      <c r="H12" s="8">
        <v>376</v>
      </c>
      <c r="I12" s="8">
        <v>127</v>
      </c>
      <c r="J12" s="8">
        <v>47</v>
      </c>
      <c r="K12" s="8">
        <f t="shared" si="2"/>
        <v>550</v>
      </c>
      <c r="L12" s="8"/>
      <c r="M12" s="8">
        <v>90</v>
      </c>
      <c r="N12" s="8">
        <v>368</v>
      </c>
      <c r="O12" s="10">
        <v>368</v>
      </c>
      <c r="P12" s="8">
        <v>356</v>
      </c>
      <c r="Q12" s="8">
        <v>12</v>
      </c>
      <c r="R12" s="9">
        <f t="shared" si="3"/>
        <v>100</v>
      </c>
      <c r="S12" s="9">
        <f t="shared" si="4"/>
        <v>96.739130434782609</v>
      </c>
      <c r="T12" s="9">
        <f t="shared" si="5"/>
        <v>3.2608695652173911</v>
      </c>
      <c r="U12" s="8">
        <v>8</v>
      </c>
      <c r="V12" s="8">
        <v>9</v>
      </c>
      <c r="W12" s="8"/>
      <c r="X12" s="8">
        <v>15</v>
      </c>
    </row>
    <row r="13" spans="1:24" x14ac:dyDescent="0.25">
      <c r="A13" s="7" t="s">
        <v>35</v>
      </c>
      <c r="B13" s="7"/>
      <c r="C13" s="8">
        <v>5801</v>
      </c>
      <c r="D13" s="8">
        <v>4535</v>
      </c>
      <c r="E13" s="8">
        <f t="shared" si="0"/>
        <v>5491</v>
      </c>
      <c r="F13" s="8">
        <v>200</v>
      </c>
      <c r="G13" s="9">
        <f t="shared" si="1"/>
        <v>3.6423238025860498</v>
      </c>
      <c r="H13" s="8">
        <v>3489</v>
      </c>
      <c r="I13" s="8">
        <v>863</v>
      </c>
      <c r="J13" s="8">
        <v>631</v>
      </c>
      <c r="K13" s="8">
        <f t="shared" si="2"/>
        <v>4983</v>
      </c>
      <c r="L13" s="8"/>
      <c r="M13" s="8">
        <v>308</v>
      </c>
      <c r="N13" s="8">
        <v>3420</v>
      </c>
      <c r="O13" s="10">
        <v>3320</v>
      </c>
      <c r="P13" s="8">
        <v>1420</v>
      </c>
      <c r="Q13" s="8">
        <v>1900</v>
      </c>
      <c r="R13" s="9">
        <f t="shared" si="3"/>
        <v>97.076023391812853</v>
      </c>
      <c r="S13" s="9">
        <f t="shared" si="4"/>
        <v>41.520467836257311</v>
      </c>
      <c r="T13" s="9">
        <f t="shared" si="5"/>
        <v>55.555555555555557</v>
      </c>
      <c r="U13" s="8">
        <v>50</v>
      </c>
      <c r="V13" s="8">
        <v>52</v>
      </c>
      <c r="W13" s="8"/>
      <c r="X13" s="8">
        <v>216</v>
      </c>
    </row>
    <row r="14" spans="1:24" x14ac:dyDescent="0.25">
      <c r="A14" s="7" t="s">
        <v>36</v>
      </c>
      <c r="B14" s="7"/>
      <c r="C14" s="8">
        <v>463</v>
      </c>
      <c r="D14" s="8">
        <v>417</v>
      </c>
      <c r="E14" s="8">
        <f t="shared" si="0"/>
        <v>735</v>
      </c>
      <c r="F14" s="8">
        <v>19</v>
      </c>
      <c r="G14" s="9">
        <f t="shared" si="1"/>
        <v>2.5850340136054419</v>
      </c>
      <c r="H14" s="8">
        <v>403</v>
      </c>
      <c r="I14" s="8">
        <v>59</v>
      </c>
      <c r="J14" s="8">
        <v>148</v>
      </c>
      <c r="K14" s="8">
        <f t="shared" si="2"/>
        <v>610</v>
      </c>
      <c r="L14" s="8"/>
      <c r="M14" s="8">
        <v>106</v>
      </c>
      <c r="N14" s="8">
        <v>408</v>
      </c>
      <c r="O14" s="10">
        <v>402</v>
      </c>
      <c r="P14" s="8">
        <v>402</v>
      </c>
      <c r="Q14" s="8">
        <v>0</v>
      </c>
      <c r="R14" s="9">
        <f t="shared" si="3"/>
        <v>98.529411764705884</v>
      </c>
      <c r="S14" s="9">
        <f t="shared" si="4"/>
        <v>98.529411764705884</v>
      </c>
      <c r="T14" s="9">
        <f t="shared" si="5"/>
        <v>0</v>
      </c>
      <c r="U14" s="8">
        <v>8</v>
      </c>
      <c r="V14" s="8">
        <v>9</v>
      </c>
      <c r="W14" s="8"/>
      <c r="X14" s="8">
        <v>124</v>
      </c>
    </row>
    <row r="15" spans="1:24" x14ac:dyDescent="0.25">
      <c r="A15" s="7" t="s">
        <v>37</v>
      </c>
      <c r="B15" s="7"/>
      <c r="C15" s="8">
        <v>636</v>
      </c>
      <c r="D15" s="8">
        <v>336</v>
      </c>
      <c r="E15" s="8">
        <f t="shared" si="0"/>
        <v>900</v>
      </c>
      <c r="F15" s="8">
        <v>7</v>
      </c>
      <c r="G15" s="9">
        <f t="shared" si="1"/>
        <v>0.77777777777777779</v>
      </c>
      <c r="H15" s="8">
        <v>520</v>
      </c>
      <c r="I15" s="8">
        <v>326</v>
      </c>
      <c r="J15" s="8">
        <v>1</v>
      </c>
      <c r="K15" s="8">
        <f t="shared" si="2"/>
        <v>847</v>
      </c>
      <c r="L15" s="8"/>
      <c r="M15" s="8">
        <v>46</v>
      </c>
      <c r="N15" s="8">
        <v>480</v>
      </c>
      <c r="O15" s="10">
        <v>476</v>
      </c>
      <c r="P15" s="8">
        <v>420</v>
      </c>
      <c r="Q15" s="8">
        <v>56</v>
      </c>
      <c r="R15" s="9">
        <f t="shared" si="3"/>
        <v>99.166666666666671</v>
      </c>
      <c r="S15" s="9">
        <f t="shared" si="4"/>
        <v>87.5</v>
      </c>
      <c r="T15" s="9">
        <f t="shared" si="5"/>
        <v>11.666666666666666</v>
      </c>
      <c r="U15" s="8">
        <v>11</v>
      </c>
      <c r="V15" s="8">
        <v>12</v>
      </c>
      <c r="W15" s="8"/>
      <c r="X15" s="8">
        <v>2</v>
      </c>
    </row>
    <row r="16" spans="1:24" x14ac:dyDescent="0.25">
      <c r="A16" s="7" t="s">
        <v>38</v>
      </c>
      <c r="B16" s="7"/>
      <c r="C16" s="8">
        <v>268</v>
      </c>
      <c r="D16" s="8">
        <v>239</v>
      </c>
      <c r="E16" s="8">
        <f t="shared" si="0"/>
        <v>561</v>
      </c>
      <c r="F16" s="8">
        <v>14</v>
      </c>
      <c r="G16" s="9">
        <f t="shared" si="1"/>
        <v>2.4955436720142603</v>
      </c>
      <c r="H16" s="8">
        <v>380</v>
      </c>
      <c r="I16" s="8">
        <v>36</v>
      </c>
      <c r="J16" s="8">
        <v>96</v>
      </c>
      <c r="K16" s="8">
        <f t="shared" si="2"/>
        <v>512</v>
      </c>
      <c r="L16" s="8"/>
      <c r="M16" s="8">
        <v>35</v>
      </c>
      <c r="N16" s="8">
        <v>391</v>
      </c>
      <c r="O16" s="10">
        <v>380</v>
      </c>
      <c r="P16" s="8">
        <v>355</v>
      </c>
      <c r="Q16" s="8">
        <v>25</v>
      </c>
      <c r="R16" s="9">
        <f t="shared" si="3"/>
        <v>97.186700767263417</v>
      </c>
      <c r="S16" s="9">
        <f t="shared" si="4"/>
        <v>90.792838874680299</v>
      </c>
      <c r="T16" s="9">
        <f t="shared" si="5"/>
        <v>6.3938618925831205</v>
      </c>
      <c r="U16" s="8">
        <v>8</v>
      </c>
      <c r="V16" s="8">
        <v>8</v>
      </c>
      <c r="W16" s="8"/>
      <c r="X16" s="8">
        <v>1</v>
      </c>
    </row>
    <row r="17" spans="1:24" x14ac:dyDescent="0.25">
      <c r="A17" s="7" t="s">
        <v>39</v>
      </c>
      <c r="B17" s="7"/>
      <c r="C17" s="8">
        <v>724</v>
      </c>
      <c r="D17" s="8">
        <v>699</v>
      </c>
      <c r="E17" s="8">
        <f t="shared" si="0"/>
        <v>1174</v>
      </c>
      <c r="F17" s="8">
        <v>0</v>
      </c>
      <c r="G17" s="9">
        <f t="shared" si="1"/>
        <v>0</v>
      </c>
      <c r="H17" s="8">
        <v>721</v>
      </c>
      <c r="I17" s="8">
        <v>218</v>
      </c>
      <c r="J17" s="8">
        <v>174</v>
      </c>
      <c r="K17" s="8">
        <f t="shared" si="2"/>
        <v>1113</v>
      </c>
      <c r="L17" s="8"/>
      <c r="M17" s="8">
        <v>61</v>
      </c>
      <c r="N17" s="8">
        <v>703</v>
      </c>
      <c r="O17" s="10">
        <v>702</v>
      </c>
      <c r="P17" s="8">
        <v>678</v>
      </c>
      <c r="Q17" s="8">
        <v>24</v>
      </c>
      <c r="R17" s="9">
        <f t="shared" si="3"/>
        <v>99.857752489331446</v>
      </c>
      <c r="S17" s="9">
        <f t="shared" si="4"/>
        <v>96.443812233285925</v>
      </c>
      <c r="T17" s="9">
        <f t="shared" si="5"/>
        <v>3.4139402560455197</v>
      </c>
      <c r="U17" s="8">
        <v>12</v>
      </c>
      <c r="V17" s="8">
        <v>13</v>
      </c>
      <c r="W17" s="8"/>
      <c r="X17" s="8">
        <v>12</v>
      </c>
    </row>
    <row r="18" spans="1:24" x14ac:dyDescent="0.25">
      <c r="A18" s="7" t="s">
        <v>40</v>
      </c>
      <c r="B18" s="7"/>
      <c r="C18" s="8">
        <v>918</v>
      </c>
      <c r="D18" s="8">
        <v>775</v>
      </c>
      <c r="E18" s="8">
        <f t="shared" si="0"/>
        <v>1030</v>
      </c>
      <c r="F18" s="8">
        <v>1</v>
      </c>
      <c r="G18" s="9">
        <f t="shared" si="1"/>
        <v>9.7087378640776698E-2</v>
      </c>
      <c r="H18" s="8">
        <v>666</v>
      </c>
      <c r="I18" s="8">
        <v>119</v>
      </c>
      <c r="J18" s="8">
        <v>142</v>
      </c>
      <c r="K18" s="8">
        <f t="shared" si="2"/>
        <v>927</v>
      </c>
      <c r="L18" s="8"/>
      <c r="M18" s="8">
        <v>102</v>
      </c>
      <c r="N18" s="8">
        <v>672</v>
      </c>
      <c r="O18" s="10">
        <v>661</v>
      </c>
      <c r="P18" s="8">
        <v>623</v>
      </c>
      <c r="Q18" s="8">
        <v>38</v>
      </c>
      <c r="R18" s="9">
        <f t="shared" si="3"/>
        <v>98.363095238095227</v>
      </c>
      <c r="S18" s="9">
        <f t="shared" si="4"/>
        <v>92.708333333333343</v>
      </c>
      <c r="T18" s="9">
        <f t="shared" si="5"/>
        <v>5.6547619047619051</v>
      </c>
      <c r="U18" s="8">
        <v>16</v>
      </c>
      <c r="V18" s="8">
        <v>15</v>
      </c>
      <c r="W18" s="8"/>
      <c r="X18" s="8">
        <v>118</v>
      </c>
    </row>
    <row r="19" spans="1:24" x14ac:dyDescent="0.25">
      <c r="A19" s="7" t="s">
        <v>41</v>
      </c>
      <c r="B19" s="7"/>
      <c r="C19" s="8">
        <v>695</v>
      </c>
      <c r="D19" s="8">
        <v>542</v>
      </c>
      <c r="E19" s="8">
        <f t="shared" si="0"/>
        <v>1068</v>
      </c>
      <c r="F19" s="8">
        <v>23</v>
      </c>
      <c r="G19" s="9">
        <f t="shared" si="1"/>
        <v>2.1535580524344571</v>
      </c>
      <c r="H19" s="8">
        <v>692</v>
      </c>
      <c r="I19" s="8">
        <v>140</v>
      </c>
      <c r="J19" s="8">
        <v>196</v>
      </c>
      <c r="K19" s="8">
        <f t="shared" si="2"/>
        <v>1028</v>
      </c>
      <c r="L19" s="8"/>
      <c r="M19" s="8">
        <v>17</v>
      </c>
      <c r="N19" s="8">
        <v>698</v>
      </c>
      <c r="O19" s="10">
        <v>680</v>
      </c>
      <c r="P19" s="8">
        <v>677</v>
      </c>
      <c r="Q19" s="8">
        <v>3</v>
      </c>
      <c r="R19" s="9">
        <f t="shared" si="3"/>
        <v>97.421203438395423</v>
      </c>
      <c r="S19" s="9">
        <f t="shared" si="4"/>
        <v>96.991404011461313</v>
      </c>
      <c r="T19" s="9">
        <f t="shared" si="5"/>
        <v>0.42979942693409745</v>
      </c>
      <c r="U19" s="8">
        <v>12</v>
      </c>
      <c r="V19" s="8">
        <v>12</v>
      </c>
      <c r="W19" s="8"/>
      <c r="X19" s="8">
        <v>52</v>
      </c>
    </row>
    <row r="20" spans="1:24" x14ac:dyDescent="0.25">
      <c r="A20" s="7" t="s">
        <v>42</v>
      </c>
      <c r="B20" s="7"/>
      <c r="C20" s="8">
        <v>980</v>
      </c>
      <c r="D20" s="8">
        <v>874</v>
      </c>
      <c r="E20" s="8">
        <f t="shared" si="0"/>
        <v>2026</v>
      </c>
      <c r="F20" s="8">
        <v>0</v>
      </c>
      <c r="G20" s="9">
        <f t="shared" si="1"/>
        <v>0</v>
      </c>
      <c r="H20" s="8">
        <v>1286</v>
      </c>
      <c r="I20" s="8">
        <v>437</v>
      </c>
      <c r="J20" s="8">
        <v>269</v>
      </c>
      <c r="K20" s="8">
        <f t="shared" si="2"/>
        <v>1992</v>
      </c>
      <c r="L20" s="8"/>
      <c r="M20" s="8">
        <v>34</v>
      </c>
      <c r="N20" s="8">
        <v>1276</v>
      </c>
      <c r="O20" s="10">
        <v>1274</v>
      </c>
      <c r="P20" s="8">
        <v>1264</v>
      </c>
      <c r="Q20" s="8">
        <v>10</v>
      </c>
      <c r="R20" s="9">
        <f t="shared" si="3"/>
        <v>99.843260188087783</v>
      </c>
      <c r="S20" s="9">
        <f t="shared" si="4"/>
        <v>99.059561128526639</v>
      </c>
      <c r="T20" s="9">
        <f t="shared" si="5"/>
        <v>0.7836990595611284</v>
      </c>
      <c r="U20" s="8">
        <v>20</v>
      </c>
      <c r="V20" s="8">
        <v>24</v>
      </c>
      <c r="W20" s="8"/>
      <c r="X20" s="8">
        <v>181</v>
      </c>
    </row>
    <row r="21" spans="1:24" x14ac:dyDescent="0.25">
      <c r="A21" s="7" t="s">
        <v>43</v>
      </c>
      <c r="B21" s="7"/>
      <c r="C21" s="8">
        <v>574</v>
      </c>
      <c r="D21" s="8">
        <v>554</v>
      </c>
      <c r="E21" s="8">
        <f t="shared" si="0"/>
        <v>827</v>
      </c>
      <c r="F21" s="8">
        <v>3</v>
      </c>
      <c r="G21" s="9">
        <f t="shared" si="1"/>
        <v>0.36275695284159615</v>
      </c>
      <c r="H21" s="8">
        <v>551</v>
      </c>
      <c r="I21" s="8">
        <v>190</v>
      </c>
      <c r="J21" s="8">
        <v>75</v>
      </c>
      <c r="K21" s="8">
        <f t="shared" si="2"/>
        <v>816</v>
      </c>
      <c r="L21" s="8"/>
      <c r="M21" s="8">
        <v>8</v>
      </c>
      <c r="N21" s="8">
        <v>552</v>
      </c>
      <c r="O21" s="10">
        <v>547</v>
      </c>
      <c r="P21" s="8">
        <v>547</v>
      </c>
      <c r="Q21" s="8">
        <v>0</v>
      </c>
      <c r="R21" s="9">
        <f t="shared" si="3"/>
        <v>99.094202898550719</v>
      </c>
      <c r="S21" s="9">
        <f t="shared" si="4"/>
        <v>99.094202898550719</v>
      </c>
      <c r="T21" s="9">
        <f t="shared" si="5"/>
        <v>0</v>
      </c>
      <c r="U21" s="8">
        <v>10</v>
      </c>
      <c r="V21" s="8">
        <v>10</v>
      </c>
      <c r="W21" s="8"/>
      <c r="X21" s="8">
        <v>165</v>
      </c>
    </row>
    <row r="22" spans="1:24" x14ac:dyDescent="0.25">
      <c r="A22" s="7" t="s">
        <v>44</v>
      </c>
      <c r="B22" s="7"/>
      <c r="C22" s="8">
        <v>480</v>
      </c>
      <c r="D22" s="8">
        <v>391</v>
      </c>
      <c r="E22" s="8">
        <f t="shared" si="0"/>
        <v>1074</v>
      </c>
      <c r="F22" s="8">
        <v>0</v>
      </c>
      <c r="G22" s="9">
        <f t="shared" si="1"/>
        <v>0</v>
      </c>
      <c r="H22" s="8">
        <v>630</v>
      </c>
      <c r="I22" s="8">
        <v>241</v>
      </c>
      <c r="J22" s="8">
        <v>157</v>
      </c>
      <c r="K22" s="8">
        <f t="shared" si="2"/>
        <v>1028</v>
      </c>
      <c r="L22" s="8"/>
      <c r="M22" s="8">
        <v>46</v>
      </c>
      <c r="N22" s="8">
        <v>630</v>
      </c>
      <c r="O22" s="10">
        <v>630</v>
      </c>
      <c r="P22" s="8">
        <v>447</v>
      </c>
      <c r="Q22" s="8">
        <v>183</v>
      </c>
      <c r="R22" s="9">
        <f t="shared" si="3"/>
        <v>100</v>
      </c>
      <c r="S22" s="9">
        <f t="shared" si="4"/>
        <v>70.952380952380949</v>
      </c>
      <c r="T22" s="9">
        <f t="shared" si="5"/>
        <v>29.047619047619051</v>
      </c>
      <c r="U22" s="8">
        <v>10</v>
      </c>
      <c r="V22" s="8">
        <v>10</v>
      </c>
      <c r="W22" s="8"/>
      <c r="X22" s="8">
        <v>2</v>
      </c>
    </row>
    <row r="23" spans="1:24" x14ac:dyDescent="0.25">
      <c r="A23" s="7" t="s">
        <v>45</v>
      </c>
      <c r="B23" s="7"/>
      <c r="C23" s="8">
        <v>598</v>
      </c>
      <c r="D23" s="8">
        <v>542</v>
      </c>
      <c r="E23" s="8">
        <f t="shared" si="0"/>
        <v>566</v>
      </c>
      <c r="F23" s="8">
        <v>1</v>
      </c>
      <c r="G23" s="9">
        <f>F23/E23*100</f>
        <v>0.17667844522968199</v>
      </c>
      <c r="H23" s="8">
        <v>372</v>
      </c>
      <c r="I23" s="8">
        <v>151</v>
      </c>
      <c r="J23" s="8">
        <v>39</v>
      </c>
      <c r="K23" s="8">
        <f t="shared" si="2"/>
        <v>562</v>
      </c>
      <c r="L23" s="8"/>
      <c r="M23" s="8">
        <v>3</v>
      </c>
      <c r="N23" s="8">
        <v>367</v>
      </c>
      <c r="O23" s="10">
        <v>367</v>
      </c>
      <c r="P23" s="8">
        <v>367</v>
      </c>
      <c r="Q23" s="8">
        <v>0</v>
      </c>
      <c r="R23" s="9">
        <f t="shared" si="3"/>
        <v>100</v>
      </c>
      <c r="S23" s="9">
        <f t="shared" si="4"/>
        <v>100</v>
      </c>
      <c r="T23" s="9">
        <f t="shared" si="5"/>
        <v>0</v>
      </c>
      <c r="U23" s="8">
        <v>8</v>
      </c>
      <c r="V23" s="8">
        <v>8</v>
      </c>
      <c r="W23" s="8"/>
      <c r="X23" s="8">
        <v>0</v>
      </c>
    </row>
    <row r="24" spans="1:24" x14ac:dyDescent="0.25">
      <c r="A24" s="11" t="s">
        <v>26</v>
      </c>
      <c r="B24" s="11"/>
      <c r="C24" s="10">
        <f t="shared" ref="C24:Q24" si="6">C23+C22+C21+C20+C19+C18+C17+C16+C15+C14+C13+C12+C11+C10+C9+C8+C7+C6+C5</f>
        <v>18868</v>
      </c>
      <c r="D24" s="10">
        <f t="shared" si="6"/>
        <v>15142</v>
      </c>
      <c r="E24" s="10">
        <f t="shared" si="6"/>
        <v>20549</v>
      </c>
      <c r="F24" s="10">
        <f t="shared" si="6"/>
        <v>297</v>
      </c>
      <c r="G24" s="9">
        <f>F24/E24*100</f>
        <v>1.4453258066085941</v>
      </c>
      <c r="H24" s="10">
        <f t="shared" si="6"/>
        <v>13081</v>
      </c>
      <c r="I24" s="10">
        <f t="shared" si="6"/>
        <v>3742</v>
      </c>
      <c r="J24" s="10">
        <f t="shared" si="6"/>
        <v>2376</v>
      </c>
      <c r="K24" s="8">
        <f t="shared" si="2"/>
        <v>19199</v>
      </c>
      <c r="L24" s="10">
        <f t="shared" si="6"/>
        <v>0</v>
      </c>
      <c r="M24" s="10">
        <f t="shared" si="6"/>
        <v>1053</v>
      </c>
      <c r="N24" s="10">
        <f t="shared" si="6"/>
        <v>12555</v>
      </c>
      <c r="O24" s="10">
        <f t="shared" si="6"/>
        <v>12373</v>
      </c>
      <c r="P24" s="10">
        <f t="shared" si="6"/>
        <v>8957</v>
      </c>
      <c r="Q24" s="10">
        <f t="shared" si="6"/>
        <v>3416</v>
      </c>
      <c r="R24" s="9">
        <f t="shared" si="3"/>
        <v>98.550378335324567</v>
      </c>
      <c r="S24" s="9">
        <f t="shared" si="4"/>
        <v>71.342094782955002</v>
      </c>
      <c r="T24" s="9">
        <f t="shared" si="5"/>
        <v>27.208283552369572</v>
      </c>
      <c r="U24" s="10">
        <f>U23+U22+U21+U20+U19+U18+U17+U16+U15+U14+U13+U12+U11+U10+U9+U8+U7+U6+U5</f>
        <v>238</v>
      </c>
      <c r="V24" s="10">
        <f>V23+V22+V21+V20+V19+V18+V17+V16+V15+V14+V13+V12+V11+V10+V9+V8+V7+V6+V5</f>
        <v>232</v>
      </c>
      <c r="W24" s="10">
        <f>W23+W22+W21+W20+W19+W18+W17+W16+W15+W14+W13+W12+W11+W10+W9+W8+W7+W6+W5</f>
        <v>0</v>
      </c>
      <c r="X24" s="10">
        <f>X23+X22+X21+X20+X19+X18+X17+X16+X15+X14+X13+X12+X11+X10+X9+X8+X7+X6+X5</f>
        <v>1265</v>
      </c>
    </row>
  </sheetData>
  <mergeCells count="39">
    <mergeCell ref="A20:B20"/>
    <mergeCell ref="A21:B21"/>
    <mergeCell ref="A22:B22"/>
    <mergeCell ref="A23:B23"/>
    <mergeCell ref="A24:B24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P2:P3"/>
    <mergeCell ref="Q2:Q3"/>
    <mergeCell ref="T2:T3"/>
    <mergeCell ref="A5:B5"/>
    <mergeCell ref="A6:B6"/>
    <mergeCell ref="A7:B7"/>
    <mergeCell ref="J2:J3"/>
    <mergeCell ref="K2:K3"/>
    <mergeCell ref="L2:L3"/>
    <mergeCell ref="M2:M3"/>
    <mergeCell ref="N2:N3"/>
    <mergeCell ref="O2:O3"/>
    <mergeCell ref="F1:M1"/>
    <mergeCell ref="P1:Q1"/>
    <mergeCell ref="A2:A3"/>
    <mergeCell ref="B2:B3"/>
    <mergeCell ref="C2:C3"/>
    <mergeCell ref="D2:D3"/>
    <mergeCell ref="E2:E3"/>
    <mergeCell ref="F2:F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dcterms:created xsi:type="dcterms:W3CDTF">2024-11-05T12:55:24Z</dcterms:created>
  <dcterms:modified xsi:type="dcterms:W3CDTF">2024-11-05T12:57:55Z</dcterms:modified>
</cp:coreProperties>
</file>